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građevinski radovi_PROCJENA" sheetId="1" r:id="rId1"/>
  </sheets>
  <externalReferences>
    <externalReference r:id="rId4"/>
  </externalReferences>
  <definedNames>
    <definedName name="KONSTRUKTOR">'[1]Osn-Pod'!$C$17</definedName>
    <definedName name="_xlnm.Print_Area" localSheetId="0">'građevinski radovi_PROCJENA'!$A$1:$F$340</definedName>
    <definedName name="PROJEKTANT1">'[1]Osn-Pod'!$C$15</definedName>
    <definedName name="PROJEKTANT2">'[1]Osn-Pod'!$C$16</definedName>
    <definedName name="VOD_PROJE">'[1]Osn-Pod'!$C$14</definedName>
  </definedNames>
  <calcPr fullCalcOnLoad="1"/>
</workbook>
</file>

<file path=xl/sharedStrings.xml><?xml version="1.0" encoding="utf-8"?>
<sst xmlns="http://schemas.openxmlformats.org/spreadsheetml/2006/main" count="339" uniqueCount="223">
  <si>
    <t>PREMA IZBORU INVESTITORA</t>
  </si>
  <si>
    <t>Iznos</t>
  </si>
  <si>
    <t>m</t>
  </si>
  <si>
    <t>nkv radnik</t>
  </si>
  <si>
    <t>Ispitivanja i mjerenja sa izdavanjem ispitnih listova za:</t>
  </si>
  <si>
    <t>-kontrolu gromobranskog uzemljenja na svim odvodima te provjera otpora svih spojeva u gromobranskoj instalaciji</t>
  </si>
  <si>
    <t>komplet</t>
  </si>
  <si>
    <t>SVEUKUPNO S pdv-om</t>
  </si>
  <si>
    <t>JM</t>
  </si>
  <si>
    <t>kol</t>
  </si>
  <si>
    <t>JC</t>
  </si>
  <si>
    <t xml:space="preserve">Jedinica mjere           </t>
  </si>
  <si>
    <t xml:space="preserve">Količina           </t>
  </si>
  <si>
    <t xml:space="preserve">Jedinična cijena </t>
  </si>
  <si>
    <t>Jedinica mjere            JM</t>
  </si>
  <si>
    <t>Količina           kol</t>
  </si>
  <si>
    <t>Jedinična cijena         JC</t>
  </si>
  <si>
    <t>Radove izvoditi pažljivo da ne dođe do oštećenja postojeće pvc stolarije.</t>
  </si>
  <si>
    <t xml:space="preserve">m </t>
  </si>
  <si>
    <t xml:space="preserve">NAPOMENA: u jedinične cijene stavki obavezno uključiti sve nabave, transporte i ugradnje materijala, sav potrebni rad, osnovni i pomoćni materijal i pomoćne radnje, pokretnu skelu; razne pripomoći instalaterima, stolarima i sl., a sve do potpune funkcionalne gotovosti pojedine stavke, uključivo čišćenje nakon dovršetka i u tijeku radova - ako opisom stavke nije drugačije određeno.U jediničnim cijenama uključiti montažu i demontažu lake fasadne skele za potrebe izvođenja radova. </t>
  </si>
  <si>
    <t>Dobava materijala i izvedba fasadnog sustava toplinske i zvučne izolacije objekta na sljedeći način:</t>
  </si>
  <si>
    <t xml:space="preserve"> čišćenje podloge od ostataka agregata , morta ili trošne žbuke</t>
  </si>
  <si>
    <r>
      <t>• Ploče se lijepe sa GRAĐEVINSKIM LJEPILOM. Ljepilo se nanosi na ploče trakasto 5 cm oko ruba ploče i još 6 mrlja (točaka). Utrošak oko 5 kg/m</t>
    </r>
    <r>
      <rPr>
        <vertAlign val="superscript"/>
        <sz val="10"/>
        <rFont val="Calibri"/>
        <family val="2"/>
      </rPr>
      <t>2</t>
    </r>
    <r>
      <rPr>
        <sz val="10"/>
        <rFont val="Calibri"/>
        <family val="2"/>
      </rPr>
      <t xml:space="preserve">. </t>
    </r>
  </si>
  <si>
    <t>U svemu izvesti prema preporukama proizvođača sustava.</t>
  </si>
  <si>
    <t xml:space="preserve">Dobava i ugradnja materjala za izvedbu POVEZANOG SUSTAVA ZA VANJSKU TOPLINSKU IZOLACIJU ( ETICS ) NA OSNOVI  EPS – F </t>
  </si>
  <si>
    <t>Najmanje 24 sata prije nanošenja prvog sloja ljepila oko kuteva otvora, prozora i vrata dijagonalno se na   EPS - F   postavljaju trake mrežice dimenzija 500 mm x 250 mm,  utisnu u ljepilo i zaglade.</t>
  </si>
  <si>
    <t>Demontaža postojećih limenih prozorskih klupčica. Klupčica RŠ 20-40 cm. Utovar na transportno sredstvo i odvoz na deponiju u cijeni stravke.</t>
  </si>
  <si>
    <t>1.1.10.</t>
  </si>
  <si>
    <t>sat</t>
  </si>
  <si>
    <t xml:space="preserve">Razna štemanja i krpanja betona </t>
  </si>
  <si>
    <t xml:space="preserve">Dobava svog potrebnog materijala i sanacija dijelova zida sa prisutnom zarazom mikroorganizmima. Predviđa se izvedba na cca 10 % površine pročelja. Dijelove pročelja sa prisutnom zarazom mikroorga-nizmima sanirati premazom kvalitete kao TEARCID. TERACID nanositi 
na potpuno suhu podlogu četkom, valjkom ili uređajem za prskanje pod tlakom pazeći da se podloga potpuno 
zasiti Teracidom. Zbog smanjenja rizika od ponovnog obrastanja površina algama i plijesnima, premazivanje Teracidom ponoviti nakon sušenja.
</t>
  </si>
  <si>
    <t xml:space="preserve"> Špalete izvesti sa pločama  EPS – F debljine  3 cm.Punoplošna izolacija mora pokriti čelo ploče špalete. Ljepe se sa građevinskim  ljepilom i pričvrste sa  Pričvrsnicama za stiropor 2  kom/m'.  </t>
  </si>
  <si>
    <t>boja: bijela ili po izboru investitora</t>
  </si>
  <si>
    <t>mozaik žbuka po izboru projektanta ( izvesti žbuku kvalitete kao Teraplast proizvođača Samoborka ili jednakovrijedne kvalitete). Boja kao prirodni kulir odnosno prema izboru investitora</t>
  </si>
  <si>
    <t>m3</t>
  </si>
  <si>
    <t xml:space="preserve">1.2. ZIDARSKI RADOVI </t>
  </si>
  <si>
    <t>1.2. ZIDARSKI RADOVI</t>
  </si>
  <si>
    <t>Na uglovima zgrade i na kutovima oko otvora prozora i vrata ugrađuje se KUTNI PROFIL SA STAKLENOM MREŽICOM zaljepi se građevinskim ljepilom na  EPS  - F. (1 kg/m’)</t>
  </si>
  <si>
    <t>Na ploče  EPS – F nanosi se metalnom gladilicom prvi sloj GRAĐEVINSKOG LJEPILA u debljini oko 2 mm i širini 1.10 m – 1.20 m i odmah utisne ALKALNO POSTOJANA STAKLENA MREŽICA sa preklopima &gt;= 10 cm.</t>
  </si>
  <si>
    <r>
      <t>Drugi sloj ljepila nanjeti u debljini 2 mm.</t>
    </r>
    <r>
      <rPr>
        <i/>
        <sz val="10"/>
        <rFont val="Calibri"/>
        <family val="2"/>
      </rPr>
      <t xml:space="preserve"> </t>
    </r>
    <r>
      <rPr>
        <sz val="10"/>
        <rFont val="Calibri"/>
        <family val="2"/>
      </rPr>
      <t>utrošak ljepila 4 – 5 kg/m</t>
    </r>
    <r>
      <rPr>
        <vertAlign val="superscript"/>
        <sz val="10"/>
        <rFont val="Calibri"/>
        <family val="2"/>
      </rPr>
      <t>2</t>
    </r>
    <r>
      <rPr>
        <sz val="10"/>
        <rFont val="Calibri"/>
        <family val="2"/>
      </rPr>
      <t xml:space="preserve">, a </t>
    </r>
    <r>
      <rPr>
        <i/>
        <sz val="10"/>
        <rFont val="Calibri"/>
        <family val="2"/>
      </rPr>
      <t xml:space="preserve"> </t>
    </r>
    <r>
      <rPr>
        <sz val="10"/>
        <rFont val="Calibri"/>
        <family val="2"/>
      </rPr>
      <t>mrežice 1.10 m</t>
    </r>
    <r>
      <rPr>
        <vertAlign val="superscript"/>
        <sz val="10"/>
        <rFont val="Calibri"/>
        <family val="2"/>
      </rPr>
      <t>2</t>
    </r>
    <r>
      <rPr>
        <sz val="10"/>
        <rFont val="Calibri"/>
        <family val="2"/>
      </rPr>
      <t>/m</t>
    </r>
    <r>
      <rPr>
        <vertAlign val="superscript"/>
        <sz val="10"/>
        <rFont val="Calibri"/>
        <family val="2"/>
      </rPr>
      <t>2</t>
    </r>
    <r>
      <rPr>
        <sz val="10"/>
        <rFont val="Calibri"/>
        <family val="2"/>
      </rPr>
      <t xml:space="preserve">. </t>
    </r>
  </si>
  <si>
    <t>NAPOMENA: u jedinične cijene stavki obavezno uključiti sve nabave, transporte i ugradnje materijala, sav potrebni rad, osnovni i pomoćni materijal i pomoćne radnje, razne pripomoći, sitni spojni ,materijal i pričvrsna sredstva i sl., a sve do potpune funkcionalne gotovosti vanjskog razvoda plinske instalacije i sve to prema prethnodno ishođenim tehničkim uvjetima nadležnog distributera"PLIN KONJŠČINA" d.o.o. za distribuciju i opskrbom plina , Jertovec 150, Konjščina</t>
  </si>
  <si>
    <t xml:space="preserve">U svemu izvesti prema preporukama proizvođača sustava                                                                                                                                                                                   </t>
  </si>
  <si>
    <r>
      <t>Završno-zaštitna ukrasna žbuka.</t>
    </r>
    <r>
      <rPr>
        <sz val="10"/>
        <rFont val="Calibri"/>
        <family val="2"/>
      </rPr>
      <t xml:space="preserve">  </t>
    </r>
  </si>
  <si>
    <t xml:space="preserve"> prednamaz za 100 % silikatnu žbuku</t>
  </si>
  <si>
    <t>Dobava materijala i izvedba sokla objekta na sljedeći način:</t>
  </si>
  <si>
    <t>a/ hidroizolacija</t>
  </si>
  <si>
    <t>Dobava i ugradnja materjala za izvedbu vertikalne hidroizolacije podnožja zida - sokla vanjskih zidova do OSNOVNOG RUBNOG PROFILA fasadnog toplinskog sustava, visine min. 30 cm. Izvesti slijedeće radove:</t>
  </si>
  <si>
    <t xml:space="preserve">• hladni bitumenski prednamaz </t>
  </si>
  <si>
    <t>• bitumenska savitljiva hidroizolacijska traka za zaštitu od vlage, d = 4 mm, (zavarena na podlogu)</t>
  </si>
  <si>
    <t>U svemu prema preporukama proizvođača. Obračun po izvedenoj površini</t>
  </si>
  <si>
    <t>b/ termoizolacija</t>
  </si>
  <si>
    <t>c/završni sloj</t>
  </si>
  <si>
    <t xml:space="preserve">Dobava potrebnog materjala i izrada završnog sloja na podlogu armiranog cementnog ljepila na  podnožju  zida </t>
  </si>
  <si>
    <t>Završni se sloj izvodi kao :</t>
  </si>
  <si>
    <t>premaz impregnacijskim sredstvom kvalitete kao koncentrat grund</t>
  </si>
  <si>
    <t xml:space="preserve"> Ploče  učvrstiti sa  PRIČVRSNICAMA  dužine  180 mm  najranije 24 sata nakon lijepljenja,  na uglovima, na krajevima sustava i oko otvora  najmanje 2 kom/m2. Broj pričvrsnica  prema proračunu specificiranog sustava. Montirati minimalno 6 pričvrsnica po m2 plohe.</t>
  </si>
  <si>
    <t>NAPOMENA: u jedinične cijene stavki obavezno uključiti sve nabave, transporte i ugradnje materijala, sav potrebni rad, osnovni i pomoćni materijal i pomoćne radnje, pokretnu skelu; razne pripomoći, sitni spojni ,materijal i pričvrsna sredstva i sl., a sve do potpune funkcionalne gotovosti pojedine stavke, uključivo čišćenje nakon dovršetka i u tijeku radova - ako opisom stavke nije drugačije određeno.</t>
  </si>
  <si>
    <t>49250  ZLATAR, Gajeva 7a, tel./fax.049/466-100, mob.098/721-265,Email:jam-ing1@kr.t-com.hr, M.B.:0155870, OIB:04222973484</t>
  </si>
  <si>
    <t>1.1. PRIPREMNI RADOVI, RUŠENJA I DEMONTAŽE</t>
  </si>
  <si>
    <t>1.6.1.</t>
  </si>
  <si>
    <t>Ispitivanje na nepropusnost te izdavanje  dokumentacije</t>
  </si>
  <si>
    <t>Demontaža kompletnog postojećeg vanjskog razvoda plinskih instalacija . Utovar u transportno sredstvo i odvoz na deponiju u cijeni stavke.</t>
  </si>
  <si>
    <t>1.7.2.</t>
  </si>
  <si>
    <t>Demontaža postojećeg fasadnog plinskog ormarića.Utovar u transportno sredstvo i odvoz na deponiju u cijeni stavke.</t>
  </si>
  <si>
    <t>m'</t>
  </si>
  <si>
    <t>cijevi fi26,9x2,65 mm</t>
  </si>
  <si>
    <t>Montaža plinskih vodova od plinomjera do trošila  crnih čeličnih cijevi. U cijenu cijevi potrebno je obračunati dobava cijevi i savog spojnog, brtvenog i ovjesni materijal.</t>
  </si>
  <si>
    <t>m2</t>
  </si>
  <si>
    <t xml:space="preserve"> REKAPITULACIJA  UKUPNO:</t>
  </si>
  <si>
    <t>1.6.2.</t>
  </si>
  <si>
    <t>Dobava i ugradnja ormarića za mjerni spoj tipa GOMS 01 veličine 230x180x90 namjenjen za smještaj mjernog mjesta unutar zida.Komplet do pune gotovosti i funkcionalnosti stavke.</t>
  </si>
  <si>
    <t>1.5.1.</t>
  </si>
  <si>
    <t>1.4.1.</t>
  </si>
  <si>
    <t>1.8.1.</t>
  </si>
  <si>
    <t>1.8.2.</t>
  </si>
  <si>
    <t>1.1.1.</t>
  </si>
  <si>
    <t>1.1.2.</t>
  </si>
  <si>
    <t>1.1.3.</t>
  </si>
  <si>
    <t>1.1.4.</t>
  </si>
  <si>
    <t>1.1.5.</t>
  </si>
  <si>
    <t>1.1.6.</t>
  </si>
  <si>
    <t>1.1.7.</t>
  </si>
  <si>
    <t>1.2.1.</t>
  </si>
  <si>
    <t>1.2.2.</t>
  </si>
  <si>
    <t>• Na visini &gt;= 10-75 cm od razine kote uređenog terena na zid se građevinskim ljepilom zalijepi OSNOVNI RUBNI PROFIL, širine 8 cm i mehanički pričvrsti vijcima 2 kom/m'</t>
  </si>
  <si>
    <t>1.3.1.</t>
  </si>
  <si>
    <t>1.1.9.</t>
  </si>
  <si>
    <t>pdv 25%</t>
  </si>
  <si>
    <t>OPĆI TEHNIČKI UVJETI</t>
  </si>
  <si>
    <t>REKAPITLACIJA</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</si>
  <si>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</si>
  <si>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 xml:space="preserve">
Sva vanjska PVC stolarija predviđena je da se izradi po narudžbi, prema odabiru 
investitora, te prema standardnim detaljima proizvođača-izvođača, čije 
dubine 70 mm , krila visine 78 i 105mm (sistem TROCAL INNONOVA-A5 ALU CLIP 
ili sistem odgovarajućih karakteristika sistema). 
Sistem mora zadovoljiti Tehničke propise za prozore i vrata NN 6/06, slijedećih 
minimalnih tehničkih karakteristika sistema:
Propusnost zraka –prema HRN EN 12207:2001 - Razredba EN12207:1999 - 
Otpornost na opterećenje vjetrom – prema HRN EN 12210:2001, 
i HRN EN 12210/AC:2005 - Razredba EN12210:1999 i EN12210:1999/AC:2002 – 
debljine 4+16argon+4mm,kvaliteta stakla A- HRN E1. 011.
Vrste otvaranja: prema shemama.
Tolerancija oblika profila prema EN 12020-2.
otpornost na opterećenje vjetrom, prolazak topline, zvučna izolacija).
prostor između zida i bravarske konstrukcije.
Napomena:
Prije izvedbe sve mjere obavezno provjeriti na licu mjesta.
BRAVARSKI RADOVI I 
PREGRADE
radioničke nacrte ovjerava projektant, te detaljima iz projekta. 
Vrata, prozore i stijene izraditi iz profila atestiranog PVC sistema, osnovne ugradbene 
min. razred 3 (3-9 m3/hm2 pri 100Pa)
Vodonepropusnost –prema HRN EN 12208:2001- Razredba EN12208:1999 – 
min. razred 7A (Δp=300 Pa)
min. razred C3
Treba pripadati II.klasi prema HRN U.J6.201 zvučne izolacije sa 
Rw min 34 dB
</t>
  </si>
  <si>
    <t>kv radnik</t>
  </si>
  <si>
    <t>vkv radnik</t>
  </si>
  <si>
    <t>Režijski sati djelatnika za razne radove. Sve radove iz stavke upisuje nadzorni inženjer u dnevnik i obračunava prema stvarno utrošenom broju sati.</t>
  </si>
  <si>
    <r>
      <t>Obračun radova po m</t>
    </r>
    <r>
      <rPr>
        <b/>
        <vertAlign val="superscript"/>
        <sz val="10"/>
        <rFont val="Calibri"/>
        <family val="2"/>
      </rPr>
      <t>2</t>
    </r>
    <r>
      <rPr>
        <b/>
        <sz val="10"/>
        <rFont val="Calibri"/>
        <family val="2"/>
      </rPr>
      <t xml:space="preserve"> . Prema građevinskoj normi otvori veličine do 3 m</t>
    </r>
    <r>
      <rPr>
        <b/>
        <vertAlign val="superscript"/>
        <sz val="10"/>
        <rFont val="Calibri"/>
        <family val="2"/>
      </rPr>
      <t>2</t>
    </r>
    <r>
      <rPr>
        <b/>
        <sz val="10"/>
        <rFont val="Calibri"/>
        <family val="2"/>
      </rPr>
      <t xml:space="preserve"> ne odbijaju se od površine, kod otvora veličine od 3-5 m</t>
    </r>
    <r>
      <rPr>
        <b/>
        <vertAlign val="superscript"/>
        <sz val="10"/>
        <rFont val="Calibri"/>
        <family val="2"/>
      </rPr>
      <t>2</t>
    </r>
    <r>
      <rPr>
        <b/>
        <sz val="10"/>
        <rFont val="Calibri"/>
        <family val="2"/>
      </rPr>
      <t xml:space="preserve"> odbija se površina veća od 3 m</t>
    </r>
    <r>
      <rPr>
        <b/>
        <vertAlign val="superscript"/>
        <sz val="10"/>
        <rFont val="Calibri"/>
        <family val="2"/>
      </rPr>
      <t xml:space="preserve">2 </t>
    </r>
    <r>
      <rPr>
        <b/>
        <sz val="10"/>
        <rFont val="Calibri"/>
        <family val="2"/>
      </rPr>
      <t>i špalete se ne obračunavaju posebno, a otvori veći od 5 m</t>
    </r>
    <r>
      <rPr>
        <b/>
        <vertAlign val="superscript"/>
        <sz val="10"/>
        <rFont val="Calibri"/>
        <family val="2"/>
      </rPr>
      <t>2</t>
    </r>
    <r>
      <rPr>
        <b/>
        <sz val="10"/>
        <rFont val="Calibri"/>
        <family val="2"/>
      </rPr>
      <t xml:space="preserve"> odbijaju se u cijelosti. Kod otvora veličine preko 5 m</t>
    </r>
    <r>
      <rPr>
        <b/>
        <vertAlign val="superscript"/>
        <sz val="10"/>
        <rFont val="Calibri"/>
        <family val="2"/>
      </rPr>
      <t>2</t>
    </r>
    <r>
      <rPr>
        <b/>
        <sz val="10"/>
        <rFont val="Calibri"/>
        <family val="2"/>
      </rPr>
      <t xml:space="preserve"> špalete obračunati posebno.</t>
    </r>
  </si>
  <si>
    <t xml:space="preserve">Bojanje  i zaštita od korozije  plinskih cijevi nakon provedenog ispitivanja prema uvjetima nadležnog distributera </t>
  </si>
  <si>
    <t>Doprema, postava, skidanje i otprema cijevne fasadne skele od bešavnih cijevi. Skelu izvesti prema postojećim HTZ propisima i u svemu kako je opisano u općim uvjetima. Radna platforma će se izvesti od mosnica debljine 48 mm i širine 25 cm. Oko radnih platformi postavlja se zaštitna ograda visine 1 m koja se sastoji od čeličnog rukohvata i ispune od čeličnih mreža. U podnožju ograde uz radnu platformu postaviti vertikalno mosnicu visine 20 cm.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Prije izvedbe skele izvođač je dužan izraditi statički proračun skele, što je u cijeni stavke. Obračun se vrši po m² vertikalne projekcije površine skele.</t>
  </si>
  <si>
    <t>boja novoizvedenog pročelja:</t>
  </si>
  <si>
    <t>Strojno i ručno čišćenje postojeće fasade. Na kompletnoj površini očetkati postojeću dekorativnu žbuku, sanirati manja oštećenja zida te oprati i otprašiti ziđe.Čišćenje izvesti do strukture zdrave podložne žbuke kao priprema za izvedbu fasaderskih radova. Obuhvaćena demontaža svih slojeva, utovar na transportno sredstvo i odvoz na deponiju uz plaćanje svih pristojbi i taksi.</t>
  </si>
  <si>
    <t xml:space="preserve"> SILIKATNA ŽBUKA 100 %, veličina zrna do 2 mm</t>
  </si>
  <si>
    <t>IVAN JAMBREKOVIĆ, d.i.g.</t>
  </si>
  <si>
    <t>Projektant :</t>
  </si>
  <si>
    <t>Demontaža raznih sitnih predmeta sa pročelja objekta (reflektori, razvodni ormari, oglasna ploča, ploče institucije, slično…) te odlaganje na deponiju koju odredi investitor. Predviđa se rad NKV radnika .Radni sati se obračunavaju upisom u dnevnik i ovjerom nadzornog inženjera.</t>
  </si>
  <si>
    <t>kom</t>
  </si>
  <si>
    <t>NAPOMENA: u jediničnu cijenu stavke obavezno uključiti svu skelu potrebnu za izvođenje radova, sve mjere osiguranja radnika i prolaznika, sva potrebna premještanja postojećih instalacija za potrebe izvođenja radova, vraćanje istih na mjesto i u prvobitno stanje funkcionalnosti; utovar materijala preostalog od rušenja i odvoz na gradsku deponiju koju odredi investitor, odnosno sortiranje i deponiranje na mjesto koje odredi investitor (korisnik) za eventualnu ponovnu ugradnju. Također u jediničnu cijenu uključiti sva potrebna osiguranja i podupiranja kod rušenja, kao i čišćenje prostora po dovršetku radova, a sve do potpune gotovosti stavke - ako opisom stavke nije drugačije određeno.</t>
  </si>
  <si>
    <t>Komplet do pune gotovosti i funkcionalnosti stavke.</t>
  </si>
  <si>
    <t>Investitor:</t>
  </si>
  <si>
    <t>Suradnici:</t>
  </si>
  <si>
    <r>
      <t>m</t>
    </r>
    <r>
      <rPr>
        <vertAlign val="superscript"/>
        <sz val="10"/>
        <rFont val="Calibri"/>
        <family val="2"/>
      </rPr>
      <t>2</t>
    </r>
  </si>
  <si>
    <t>sati</t>
  </si>
  <si>
    <t xml:space="preserve">Cijenom stavke obuhvatiti troškove uređenja gradilišta.                                                                                    Urediti, održavati za dogovoren rok trajanja radova kao i uređivati gradilište i ponovno uspostavljanje terena u prijašnje stanje , sa sljedećim radovima, koji moraju biti uračunati u paušalnu cijenu:
- mjesto za skladištenje i rad
- rasvjeta gradilišta
- građevinska struja, građevinska voda, građevinska otpadna voda uklj. razvod i priključni vod
- sanitarni uređaj (prostor)
- skladišni prostor, radionica, magazin, natkriveni prostor
- ograda gradnje i  cijelog gradilišta, 
- strojevi, uređaji
Za cijelo vrijeme gradnje prema vremenskom planu projekta.
Gradilište mora biti uređeno sukladno odredbama Zakona o zaštiti na radu sukladno elaboratu uređenja gradilišta.                                                                                                                                                                                       U cijenu uključena natpisna ploča sa podacima o građevini. Montirati ploču s podacima o građevini, investitoru, odobrenju za građenje, projektantu, nadzoru i izvoditeljima radova. </t>
  </si>
  <si>
    <t>Uklanjanje ploče po dovršetku radova uključeno u cijenu.                                                                                                                                     Višekratno čišćenje gradilišta i završno čišćenje po završetku radova u cijeni radova.</t>
  </si>
  <si>
    <t>1.1.8.</t>
  </si>
  <si>
    <t>MODULARNE DIMEZIJE</t>
  </si>
  <si>
    <t>Izrada podžbuknog razvoda za rasvjetu izvedeno kabelom PP-Y 3 x 1,5 mm sa plastično savitljivom cijevi fi 16 i sa svim razvodnim kutijama. Prosječna dužina kabela cca 10 m1.</t>
  </si>
  <si>
    <t>Dobava i montaža serijskog prekidača podžbuknog.</t>
  </si>
  <si>
    <t>Ispitivanje elektroinstalacije te izdavanje atesta o otporu izolacije, zaštite od dodirnog napona i ekvipotencijalima met. masa, te predaja istog u nadležni HEP ODO i korisniku.</t>
  </si>
  <si>
    <r>
      <t xml:space="preserve">Dobava i montaža na zid i parapetni zid uz stepenice rukohvata izvedenog od INOX cijevi </t>
    </r>
    <r>
      <rPr>
        <sz val="10"/>
        <rFont val="Arial"/>
        <family val="2"/>
      </rPr>
      <t>ø 5cm.</t>
    </r>
    <r>
      <rPr>
        <sz val="10"/>
        <rFont val="Calibri"/>
        <family val="2"/>
      </rPr>
      <t>U stavku uključiti sav pričvrsni materijal, rozete i ostalo.</t>
    </r>
    <r>
      <rPr>
        <sz val="10"/>
        <rFont val="Arial"/>
        <family val="2"/>
      </rPr>
      <t xml:space="preserve"> </t>
    </r>
    <r>
      <rPr>
        <sz val="10"/>
        <rFont val="Calibri"/>
        <family val="2"/>
      </rPr>
      <t>Obračun po m'.</t>
    </r>
  </si>
  <si>
    <r>
      <t xml:space="preserve">Dobava i montaža na zid četverodjelnog nosača za zastave  izvedenog od INOX cijevi </t>
    </r>
    <r>
      <rPr>
        <sz val="10"/>
        <rFont val="Arial"/>
        <family val="2"/>
      </rPr>
      <t>ø 3-4cm.</t>
    </r>
    <r>
      <rPr>
        <sz val="10"/>
        <rFont val="Calibri"/>
        <family val="2"/>
      </rPr>
      <t>U stavku uključiti sav pričvrsni materijal, rozete i ostalo.</t>
    </r>
    <r>
      <rPr>
        <sz val="10"/>
        <rFont val="Arial"/>
        <family val="2"/>
      </rPr>
      <t xml:space="preserve"> </t>
    </r>
    <r>
      <rPr>
        <sz val="10"/>
        <rFont val="Calibri"/>
        <family val="2"/>
      </rPr>
      <t>Obračun po kom.</t>
    </r>
  </si>
  <si>
    <t>1.7.1.</t>
  </si>
  <si>
    <t>1.1.11.</t>
  </si>
  <si>
    <t>1.1.15.</t>
  </si>
  <si>
    <t>1.1.16.</t>
  </si>
  <si>
    <t>Željko Benger, i.g.</t>
  </si>
  <si>
    <t>Ivica Zebić, bacc.ing.aedif.</t>
  </si>
  <si>
    <t>Juraj Perešin, bacc.ing.aedif.</t>
  </si>
  <si>
    <t>Demontaža i ponovna montaža postojećih  vertikala odvoda limenog dijela i ljevanoželjeznog dijela sa izmještanjem podnih priključaka  radi izvođenje sokla.U cijenu uključiti sav potrebni rad, opremu i materijal do pune gotovosti.</t>
  </si>
  <si>
    <t>Ostakljenje izolacijskim staklom sa LOW-E premazom - Ug=1,1W/m2K, 
Sistem i uvjeti ugradnje moraju osigurati da prilikom ugradnje budu zadovoljena sva 
prije navedena tehnička svojstva sistema (propusnost zraka, vodonepropusnost
Brtvljenje između krila i štoka je izvedeno pomoću dviju EPDM brtvi- srednje brtve i 
brtve krila . Staklo se učvršćuje pomoću unutarnje letvice s držačem, te brtvi EPDM 
brtvama s obje strane.
Riješenje toplinskog mosta između građ. konstrukcije i bravarije riješiti zaptivanjem 
trajnim plastoelastičnim kitom, a spoj PVC okvira i zida po opsegu profila popuniti 
termo-izolacionom trakom-brtvom koja u dodiru sa zrakom ekspandira i popunjava. prostor između zida i bravarske konstrukcije                                                                                                                                           Napomena:
Prije izvedbe sve mjere obavezno provjeriti na licu mjesta</t>
  </si>
  <si>
    <t>Dobava i montaža INOX fasadnog plinskog ormarića dimenzija 1100x900x400 odnosno prema uvjetima ovlaštenog distributera  sa svim pričvrsnim materijalom i opremom do pune gotovsti.</t>
  </si>
  <si>
    <t>Zaštita postojećih  ploha ulaza izvedenog kulirom  te ostalih dijelova građevine prema potrebi PVC folijom</t>
  </si>
  <si>
    <t>Demontaža i ponovna montaža po završetku radova vanjskih jedinica kao Split klima uređaja ili postojeće ventilacije. Stavkom obuhvaćeni i potrebno punjenje freonom i ponovno puštanje u pogon te sav potreban pričvrsni materijal i elektromaterijal, oprema, nosaći do pune gotovosti i funkcionalnosti.</t>
  </si>
  <si>
    <t xml:space="preserve"> fasadna ploha</t>
  </si>
  <si>
    <t>Izvedba kontaktne toplinske fasade kao povezanog sustava za vanjsku toplinsku izolaciju (ETICS) na podgledu trijema -  (međukatna konstrukcija prizemlja)</t>
  </si>
  <si>
    <t>Fasadne ploče ekspandiranog polistirena (20 kg/m3) se polažu lijepljenjem građevinskim ljepilom na zid i dodatno se učvršćuju plastičnim pričvrsnicama sa širokom glavom (min. 5 kom. po ploči). Ploče se postavljaju oko armiranobetonskih stupova prema detaljima proizvođača tako da se dobije ravan podgled stropa.</t>
  </si>
  <si>
    <t>Na uglovima i slobodnim rubovima potrebno je dodatno armiranje žičanom mrežicom ili alkalno otpornom  karbonskom mrežicom za povećanu mehaničku čvrstoću obloge, što treba ukalkulirati u jediničnu cijenu.</t>
  </si>
  <si>
    <t>Spoj fasade i podgleda izvesti s okapnim profilom.</t>
  </si>
  <si>
    <t>U cijenu stavke uključiti sve potrebne radove i materijale.</t>
  </si>
  <si>
    <t xml:space="preserve">Izrada u svemu prema detaljima i uputstvima proizvođača, s ugradnjom Al. ili PVC rubnih profila, koristeći sustav provjerenih proizvođača. </t>
  </si>
  <si>
    <t>(Svi dijelovi kompaktnog fasadnog sustava moraju biti od istog proizvođača)
U jediničnu cijenu ulaze oba sloja, uključivo svi završeci.</t>
  </si>
  <si>
    <t>Obračun po m2 fasadne obloge i polimer cementne žbuke.</t>
  </si>
  <si>
    <t xml:space="preserve">Završni sloj obuhvatiti stavkom </t>
  </si>
  <si>
    <t>Dobava i ugradnja  zidne vanjske svjetiljke IP 54, E27, 1X75 W, sa   prema izboru investitora.Komplet sa ugrađenom led rasvjetom i senzorom pokreta.</t>
  </si>
  <si>
    <t>Dobava materijala te poslavljanje betonskih  kulir  ploča dimenzije 40x40 cm, Ploče se polažu u sloj pjeska i fugiraju finim cementnim mortom, što ulazi u stavku.Za ugrađene betonske ploče izvođač je dužan podnijeti ateste o kvaliteti.Obračun po  m2.</t>
  </si>
  <si>
    <t>Pažljiva demontaža postojeće drvene stolarije sa što manje oštećenja zida, špaleta i  poda, a nakon izbjanja ostatke odvesti na deponij.Demontažu vršiti neposredno pred ugranju, kako bi otvor zgrade bio pod kontrolom od štetnog djelovanja atmosferilija ili ulaza neovlaštenih osoba. Stavke 0,00-4,00m2 .</t>
  </si>
  <si>
    <t>1.1.17.</t>
  </si>
  <si>
    <t>1.4.2.</t>
  </si>
  <si>
    <t>1.4.4.</t>
  </si>
  <si>
    <t>1.4.3.</t>
  </si>
  <si>
    <t>1.5.2.</t>
  </si>
  <si>
    <t>1.5.3.</t>
  </si>
  <si>
    <t>1.5.4.</t>
  </si>
  <si>
    <t>Davor Glumpak, i.g.</t>
  </si>
  <si>
    <t>Lovro Jambreković, mag.ing.aedif.</t>
  </si>
  <si>
    <t>SANACIJA-ZAMJENA VANJSKE STOLARIJE I OBNOVA UREĐENJE FASADE U SVRHU POBOLJŠANJA ENERGETSKIH  SVOJSTAVA GRAĐEVINE</t>
  </si>
  <si>
    <t xml:space="preserve">Skidanje zidnih obloga od drvene lamperije "pero na utor" komplet sa pod konstukcijom, uključivo skela i sav potrebni alat sa    odvozom otpadnog materijala na deponij na udaljenosti do 5 km. </t>
  </si>
  <si>
    <t xml:space="preserve">Skidanje stropnih obloga od drvene lamperije pero na utor komplet sa pod konstukcijom, uključivo skela i sav potrebni alat sa    odvozom otpadnog materijala na deponij na udaljenosti do 5 km. </t>
  </si>
  <si>
    <t>Uklanjanje postojićih kulir ploča 40x40 cm sa odvozom otpadnog materijala na udaljenost do 5 km.</t>
  </si>
  <si>
    <t>Ručni iskop postojećeg zemljanog-šljunčanog materijala do dubine 20 cm kao priprema šljunčanog nasipa  za postavu  kulir betonski ploča oko zgrade.Sa odvozom viška materijala na trajni deponij udaljen 5 km.</t>
  </si>
  <si>
    <t>Dobava i ugradnja šljunčanog nasipa uz potrebna zbijanja, za postavu novih kulir ploča.</t>
  </si>
  <si>
    <t xml:space="preserve">Završno fino i detaljno čišćenje okoliša
s odvozom otpada i
smeća i plaćanjem pristojbe za istovar.
</t>
  </si>
  <si>
    <t>1.2.3.</t>
  </si>
  <si>
    <t>1.2.4.</t>
  </si>
  <si>
    <t xml:space="preserve">Zidarska obrada vanjskih špaleta na prozorima, fasadnim stijenama i vratima nakon demontaže prozora i vrata. Obrada špaleta se vrši prije ugradnje nove pvc stolarije. Pod obradom špaleta se podrazumjeva izravnavanje špaleta fasadnom žbukom u debljini žbuke do 1 cm kako bi se na njih mogao zaljepiti fasadni polistiren. Površinu špalete očistiti, otprašiti, premazati sredstvom za impregnaciju za bolji kontakt stare i nove žbuke i nanijeti novu fasadnu produžnu žbuku debljine do 1 cm (Izravnavanje). Oštećene dijelove zida ukloniti i izravnati sa fasadnom žbukom. Sve radove izvesti prema uputama tehnologa tvrtke koja je proizvođač fasadne žbuke. U cijenu uključiti rad i materijal i radnu skelu Obračun po m' zidarski obrađene vanjske špalete. </t>
  </si>
  <si>
    <t>Zidarska obrada unutrašnjih špaleta nakon montaže prozora i vrata. Obrada špaleta se vrši nakon ugradnje nove pvc stolarije. Špalete su ožbukane ili obložene zidnom keramikom. Pod obradom špaleta se podrazumjeva zidarsko zapunjevanja manjih fuga između zida i doprozornika, manji popravci žbuke na špaletama, zapunjavanje akrilnim kitom spoja doprozornika i špalete i bojanje prozorske špalete disperzivnom bojom. Prije zapunjavanja akrilom na doprozornik naljepiti papirnatu traku koja se demontira nakon završenog akriliranja. U cijenu uključiti rad i materijal. Fasadna skela je posebno obračunata. Obračun po m' zidarski obrađene unutrašnje špalete.</t>
  </si>
  <si>
    <t xml:space="preserve">1.5. STOLARSKI  RADOVI </t>
  </si>
  <si>
    <t>1.6.ELEKTRINSTALACIJE</t>
  </si>
  <si>
    <t xml:space="preserve">1.7. GROMOBRANSKA INSTALACIJA </t>
  </si>
  <si>
    <t>1.8. BRAVARSKI RADOVI</t>
  </si>
  <si>
    <t>1.9. PLINSKA INSTALACIJE  UKUPNO:</t>
  </si>
  <si>
    <t xml:space="preserve">1.3. SOBOSLIKARSKO LIČILAČKI RADOVI </t>
  </si>
  <si>
    <t xml:space="preserve">1.4. FASADERSKI RADOVI </t>
  </si>
  <si>
    <t>Bojenje unutarnjih zidova disperzivnom bojom, uz prethodno izravnavanje ploha glet masom, u tonu i nijansi po izboru projektanta. U cijenu uključeni svi pripremni i pomočni radovi i materijal.Obračun po  m2.</t>
  </si>
  <si>
    <t xml:space="preserve">Izolacijske ploče  EPS –  F, stabilizirane, teško zapaljive i izrađene bez regenerata, prema HRN EN 13163, sa prekopom  ,dimenzija 100 cm x 50 cm, debljine  15 cm, postaviti na OSNOVNI RUBNI PROFIL -Al te slijedom po čitavoj fasadnoj plohi. </t>
  </si>
  <si>
    <r>
      <t>Dobava i ugradnja ploča ekstrudiranoga polistirena ( hrapave površine ) d = 12cm, gustoće 32 kg/m</t>
    </r>
    <r>
      <rPr>
        <vertAlign val="superscript"/>
        <sz val="10"/>
        <rFont val="Calibri"/>
        <family val="2"/>
      </rPr>
      <t>3</t>
    </r>
    <r>
      <rPr>
        <sz val="10"/>
        <rFont val="Calibri"/>
        <family val="2"/>
      </rPr>
      <t xml:space="preserve"> sa preklopima, za toplinsku izolaciju podnožja zida Ugraditi na sloj hidroizolacije njenim točkastim grijanjem i mehanički pričvrstiti sa pričvrsnicama uz Osnovni profil, min 2 kom/m'</t>
    </r>
  </si>
  <si>
    <t>Izolacija se sastoji od slojeva (gledano od fert stropa prema dolje):
-  fasadne ploče ekspandiranog polistirena (XPS) (20 kg/m3) debljine 10 cm,
- polimercementno ljepilo armirano alkalnootpornom staklenom mrežicom (1800 kg/m3) sa odgovarajućom završnom fasadnom žbukom, prema uputama proizvođača odabranog fasadnog sustava, debljine 0,3cm.</t>
  </si>
  <si>
    <t xml:space="preserve">Izvedba polimercementne žbuke armirane alkalno otpornom mrežicom, preko položene toplinske izolacije od XPS-a.  </t>
  </si>
  <si>
    <t>Izrada, dobava i montaža (U RAL IZVEDBI)ulaznih jednokrilnim vratima dim. 110x240 cm s.Izvesti prema shemi PVC stolarije  pozicija broj (1) odnosno prema izmjeri na licu mjesta. Boja bijela.Profili stjene i ispuna prema shemi, opisu i općim uvjetima.U cijenu uključiti  sav potrebn materijal, okov uključjući kvaku od inoxa i pribor za ugradnju  te ostakljenje.Staklo  izo 4x16argonx4 jedno staklo Lowe-e punjeno plinom argonom.Sa vanjske strane staviti pokrovne letve između dovratnika i zida.
Obračun po komadu.</t>
  </si>
  <si>
    <t>Izrada, dobava i montaža(U RAL IZVEDBI) ulaznih jednokrilnim vratima dim. 90x255 cm s.Izvesti prema shemi PVC stolarije   pozicija broj (4) Boja bijela.Profili stjene i ispuna prema shemi, opisu i općim uvjetima.U cijenu uključiti  sav potrebn materijal, okov uključjući kvaku od inoxa i pribor za ugradnju  te ostakljenje.Staklo  izo 4x16argonx4 jedno staklo Lowe-e punjeno plinom argonom.Sa vanjske strane staviti pokrovne letve između dovratnika i zida.
Obračun po komadu.</t>
  </si>
  <si>
    <t>Izrada, dobava i montaža(U RAL IZVEDBI).Izvesti prema shemi PVC stolarije   odnosno prema danim pozicijama. Boja bijela.Profili stjene i ispuna prema shemi, opisu i općim uvjetima.U cijenu uključiti  sav potrebn materijal, okov uključjući kvaku od inoxa i pribor za ugradnju  te ostakljenje.Staklo  izo 4x16argonx4 jedno staklo Lowe-e punjeno plinom argonom.Sa vanjske strane staviti pokrovne letve između dovratnika i zida.
Obračun po komadu.U cijenu uključiti unutarnju i vanjsku prozorsku klupčicu.</t>
  </si>
  <si>
    <t>PROZOR OZ (jednokrilni )dim 80X80cm stjenu izvesti prema shemi  PVC stolarije pozicija broj (5)</t>
  </si>
  <si>
    <t>PROZOR OZ (jednokrilni) dim 108X165cm stjenu izvesti prema shemi  PVC stolarije pozicija broj (2)</t>
  </si>
  <si>
    <t>PROZOR OZ (jednokrilni ) dim 108X183cmstjenu izvesti prema shemi  PVC  stolarije  pozicija broj (3) U cijeni je Zaštita od sunca: vanjska roleta s aluminijskim lamelama u pvc kutiji vel. 25/25 cm iznad prozora / vrata. Unutrašnjost kutije s izolacijskim uloškom, min. 3 cm poliuretana. Poklopac kutije s unutarnje donje horizontalne strane. Verikalne stranice kutije se i s unutarnje i vanjske stane oblažu toplinskom izolacijom. Sve prema nacrtu. Vodilice od ekstrudiranog aluminija u boji aluminija ili crne. Upravljanje klasično na traku .</t>
  </si>
  <si>
    <t>1.3. SOBOSLIKARSKO LIČILAČKI RADOVI</t>
  </si>
  <si>
    <t>1.4. FASADERSKI RADOVI</t>
  </si>
  <si>
    <t>1.4.5.</t>
  </si>
  <si>
    <t>1.5. STOLARSKI RADOVI</t>
  </si>
  <si>
    <t>1.5.4.b.</t>
  </si>
  <si>
    <t>1.5.4.c.</t>
  </si>
  <si>
    <t>1.5.4.a.</t>
  </si>
  <si>
    <t>1.6. ELEKTROINSTALACIJE</t>
  </si>
  <si>
    <t>1.6.3.</t>
  </si>
  <si>
    <t>1.6.4.</t>
  </si>
  <si>
    <t>1.6. ELEKTROINSTALACIJE :</t>
  </si>
  <si>
    <t>1.7. GROMOBRANSKE INSTALACIJE</t>
  </si>
  <si>
    <t>1.7. GROMOBRANSKA INSTALACIJA :</t>
  </si>
  <si>
    <t>1.8. BRAVARSKI RADOVI:</t>
  </si>
  <si>
    <t>1.9.1.</t>
  </si>
  <si>
    <t>1.9.2.</t>
  </si>
  <si>
    <t>1.9.3.</t>
  </si>
  <si>
    <t>1.9.4.</t>
  </si>
  <si>
    <t>1.9.5.</t>
  </si>
  <si>
    <t>1.9.6.</t>
  </si>
  <si>
    <t>1.9.7.</t>
  </si>
  <si>
    <t>Zamjena postojećeg dimovodnog fasadnog kanala na potrebnu duljinu.</t>
  </si>
  <si>
    <t>1.2.5.</t>
  </si>
  <si>
    <t>Žbukanje vanjskih  zidova od blok  opeke na mjestu skidanja drvene obloge od lamperije "pero na utor". Gruba žbuka produžnim cementnim mortom marke M-5, a fina žbuka vapnenim mortom marke M-2,5.  Prije žbukanja sve površine prskati rijetkim cementnim mortom.</t>
  </si>
  <si>
    <t xml:space="preserve"> 
Krapinsko-zagorska županija
</t>
  </si>
  <si>
    <t>Magistratska 1, 49000 Krapina</t>
  </si>
  <si>
    <t xml:space="preserve">AMBULANTA LOBOR </t>
  </si>
  <si>
    <t>ISPOSTAVA ZLATAR</t>
  </si>
  <si>
    <t>DOM ZDRAVLJA KRAPINSKO-ZAGORSKE ŽUPANIJE</t>
  </si>
  <si>
    <t>Trg sv. Ane, Lobor</t>
  </si>
  <si>
    <t>k.č. br. 247/5 k.o. Purga</t>
  </si>
  <si>
    <t>Ponuditelj :</t>
  </si>
  <si>
    <t>PRILOG 2 - T R O Š K O V N I K
SANACIJA - ZAMJENA  VANJSKE STOLARIJE I OBNOVA-UREĐENJE FASADE</t>
  </si>
  <si>
    <t>Uklanjanje ploče po ovršetku radova uključeno u cijenu.                                                                                                                                     Višekratno čišćenje gradilišta i završno čišćenje po završetku radova u cijeni radova.</t>
  </si>
  <si>
    <t>1.5. STOLARSKI  RADOVI :</t>
  </si>
  <si>
    <t>1.4. FASADERSKI RADOVI :</t>
  </si>
  <si>
    <t>1.2. ZIDARSKI RADOVI :</t>
  </si>
  <si>
    <t>1.1. PRIPREMNI RADOVI, RUŠENJA I DEMONTAŽE :</t>
  </si>
  <si>
    <t>1.3. SOBOSLIKARSKO LIČILAČKI RADOVI :</t>
  </si>
  <si>
    <t>1.9. PLINSKE INSTALACIJE</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</si>
</sst>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ddd\,\ mmmm\ dd\,\ yyyy"/>
    <numFmt numFmtId="181" formatCode="[$-409]h:mm:ss\ AM/PM"/>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0.00;\-#0.00;;"/>
    <numFmt numFmtId="188" formatCode="&quot;Da&quot;;&quot;Da&quot;;&quot;Ne&quot;"/>
    <numFmt numFmtId="189" formatCode="&quot;Istinito&quot;;&quot;Istinito&quot;;&quot;Neistinito&quot;"/>
    <numFmt numFmtId="190" formatCode="&quot;Uključeno&quot;;&quot;Uključeno&quot;;&quot;Isključeno&quot;"/>
    <numFmt numFmtId="191" formatCode="#,##0.000000000"/>
    <numFmt numFmtId="192" formatCode="#,##0.0"/>
    <numFmt numFmtId="193" formatCode="0.0"/>
    <numFmt numFmtId="194" formatCode="#,##0.00&quot;kn&quot;"/>
    <numFmt numFmtId="195" formatCode="#,##0.00\ &quot;kn&quot;"/>
  </numFmts>
  <fonts count="84">
    <font>
      <sz val="10"/>
      <name val="Arial"/>
      <family val="0"/>
    </font>
    <font>
      <u val="single"/>
      <sz val="10"/>
      <color indexed="12"/>
      <name val="Arial"/>
      <family val="2"/>
    </font>
    <font>
      <u val="single"/>
      <sz val="10"/>
      <color indexed="36"/>
      <name val="Arial"/>
      <family val="2"/>
    </font>
    <font>
      <sz val="11"/>
      <name val="Arial"/>
      <family val="2"/>
    </font>
    <font>
      <sz val="12"/>
      <name val="Arial"/>
      <family val="2"/>
    </font>
    <font>
      <b/>
      <sz val="12"/>
      <name val="Arial"/>
      <family val="2"/>
    </font>
    <font>
      <sz val="10"/>
      <name val="Calibri"/>
      <family val="2"/>
    </font>
    <font>
      <b/>
      <sz val="11"/>
      <name val="Calibri"/>
      <family val="2"/>
    </font>
    <font>
      <b/>
      <sz val="12"/>
      <name val="Calibri"/>
      <family val="2"/>
    </font>
    <font>
      <b/>
      <sz val="10"/>
      <name val="Calibri"/>
      <family val="2"/>
    </font>
    <font>
      <vertAlign val="superscript"/>
      <sz val="10"/>
      <name val="Calibri"/>
      <family val="2"/>
    </font>
    <font>
      <b/>
      <vertAlign val="superscript"/>
      <sz val="10"/>
      <name val="Calibri"/>
      <family val="2"/>
    </font>
    <font>
      <b/>
      <sz val="10"/>
      <name val="Arial"/>
      <family val="2"/>
    </font>
    <font>
      <u val="single"/>
      <sz val="10"/>
      <color indexed="12"/>
      <name val="Arial CE"/>
      <family val="0"/>
    </font>
    <font>
      <sz val="11"/>
      <name val="Calibri"/>
      <family val="2"/>
    </font>
    <font>
      <i/>
      <sz val="11"/>
      <name val="Calibri"/>
      <family val="2"/>
    </font>
    <font>
      <sz val="12"/>
      <name val="Calibri"/>
      <family val="2"/>
    </font>
    <font>
      <sz val="9"/>
      <name val="Calibri"/>
      <family val="2"/>
    </font>
    <font>
      <b/>
      <sz val="9"/>
      <name val="Calibri"/>
      <family val="2"/>
    </font>
    <font>
      <sz val="72"/>
      <color indexed="55"/>
      <name val="SablonaSerijaA2"/>
      <family val="0"/>
    </font>
    <font>
      <i/>
      <sz val="9"/>
      <name val="Calibri"/>
      <family val="2"/>
    </font>
    <font>
      <u val="single"/>
      <sz val="10"/>
      <color indexed="12"/>
      <name val="Calibri"/>
      <family val="2"/>
    </font>
    <font>
      <u val="single"/>
      <sz val="10"/>
      <name val="Calibri"/>
      <family val="2"/>
    </font>
    <font>
      <b/>
      <i/>
      <sz val="11"/>
      <name val="Calibri"/>
      <family val="2"/>
    </font>
    <font>
      <i/>
      <sz val="10"/>
      <name val="Calibri"/>
      <family val="2"/>
    </font>
    <font>
      <b/>
      <i/>
      <sz val="10"/>
      <name val="Calibri"/>
      <family val="2"/>
    </font>
    <font>
      <sz val="10"/>
      <color indexed="10"/>
      <name val="Calibri"/>
      <family val="2"/>
    </font>
    <font>
      <b/>
      <sz val="14"/>
      <name val="Calibri"/>
      <family val="2"/>
    </font>
    <font>
      <b/>
      <i/>
      <sz val="10"/>
      <color indexed="10"/>
      <name val="Calibri"/>
      <family val="2"/>
    </font>
    <font>
      <sz val="10"/>
      <color indexed="10"/>
      <name val="Arial"/>
      <family val="2"/>
    </font>
    <font>
      <b/>
      <i/>
      <sz val="12"/>
      <name val="Calibri"/>
      <family val="2"/>
    </font>
    <font>
      <b/>
      <i/>
      <sz val="14"/>
      <name val="Calibri"/>
      <family val="2"/>
    </font>
    <font>
      <sz val="9"/>
      <color indexed="10"/>
      <name val="Calibri"/>
      <family val="2"/>
    </font>
    <font>
      <i/>
      <sz val="12"/>
      <name val="Calibri"/>
      <family val="2"/>
    </font>
    <font>
      <b/>
      <sz val="9"/>
      <name val="Arial"/>
      <family val="2"/>
    </font>
    <font>
      <sz val="9"/>
      <name val="Arial"/>
      <family val="2"/>
    </font>
    <font>
      <sz val="7"/>
      <name val="Arial"/>
      <family val="2"/>
    </font>
    <font>
      <b/>
      <i/>
      <sz val="16"/>
      <color indexed="10"/>
      <name val="Calibri"/>
      <family val="2"/>
    </font>
    <font>
      <b/>
      <sz val="16"/>
      <color indexed="10"/>
      <name val="Calibri"/>
      <family val="2"/>
    </font>
    <font>
      <b/>
      <sz val="16"/>
      <color indexed="10"/>
      <name val="Arial"/>
      <family val="2"/>
    </font>
    <font>
      <b/>
      <i/>
      <sz val="18"/>
      <color indexed="48"/>
      <name val="Calibri"/>
      <family val="2"/>
    </font>
    <font>
      <sz val="18"/>
      <color indexed="48"/>
      <name val="Arial"/>
      <family val="2"/>
    </font>
    <font>
      <b/>
      <i/>
      <sz val="10"/>
      <name val="Arial"/>
      <family val="2"/>
    </font>
    <font>
      <b/>
      <i/>
      <sz val="12"/>
      <color indexed="48"/>
      <name val="Calibri"/>
      <family val="2"/>
    </font>
    <font>
      <sz val="12"/>
      <color indexed="48"/>
      <name val="Arial"/>
      <family val="2"/>
    </font>
    <font>
      <b/>
      <sz val="18"/>
      <name val="Calibri"/>
      <family val="2"/>
    </font>
    <font>
      <sz val="18"/>
      <name val="Calibri"/>
      <family val="2"/>
    </font>
    <font>
      <sz val="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color indexed="8"/>
      <name val="Courier New CE"/>
      <family val="0"/>
    </font>
    <font>
      <sz val="10"/>
      <color indexed="8"/>
      <name val="Courier New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indexed="4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0" fillId="19" borderId="1" applyNumberFormat="0" applyFont="0" applyAlignment="0" applyProtection="0"/>
    <xf numFmtId="0" fontId="69" fillId="20"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70" fillId="27" borderId="2" applyNumberFormat="0" applyAlignment="0" applyProtection="0"/>
    <xf numFmtId="0" fontId="71" fillId="27" borderId="3" applyNumberFormat="0" applyAlignment="0" applyProtection="0"/>
    <xf numFmtId="0" fontId="72" fillId="28"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7" applyNumberFormat="0" applyFill="0" applyAlignment="0" applyProtection="0"/>
    <xf numFmtId="0" fontId="2" fillId="0" borderId="0" applyNumberFormat="0" applyFill="0" applyBorder="0" applyAlignment="0" applyProtection="0"/>
    <xf numFmtId="0" fontId="79" fillId="30" borderId="8"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3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xf>
    <xf numFmtId="0" fontId="6" fillId="0" borderId="0" xfId="0" applyFont="1" applyAlignment="1">
      <alignment/>
    </xf>
    <xf numFmtId="0" fontId="14" fillId="0" borderId="0" xfId="0" applyFont="1" applyAlignment="1">
      <alignment/>
    </xf>
    <xf numFmtId="0" fontId="14" fillId="0" borderId="0" xfId="0" applyFont="1" applyAlignment="1">
      <alignment horizontal="right" vertical="top" wrapText="1"/>
    </xf>
    <xf numFmtId="0" fontId="6" fillId="0" borderId="0" xfId="0" applyFont="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horizontal="center"/>
    </xf>
    <xf numFmtId="0" fontId="4" fillId="0" borderId="0" xfId="0" applyFont="1" applyFill="1" applyAlignment="1">
      <alignment/>
    </xf>
    <xf numFmtId="0" fontId="16" fillId="32" borderId="10" xfId="0" applyFont="1" applyFill="1" applyBorder="1" applyAlignment="1">
      <alignment vertical="top"/>
    </xf>
    <xf numFmtId="0" fontId="16" fillId="32" borderId="11" xfId="0" applyFont="1" applyFill="1" applyBorder="1" applyAlignment="1">
      <alignment horizontal="center"/>
    </xf>
    <xf numFmtId="0" fontId="16" fillId="0" borderId="0" xfId="0" applyFont="1" applyAlignment="1">
      <alignment/>
    </xf>
    <xf numFmtId="0" fontId="17" fillId="0" borderId="0" xfId="0" applyFont="1" applyFill="1" applyAlignment="1">
      <alignment/>
    </xf>
    <xf numFmtId="0" fontId="17" fillId="0" borderId="0" xfId="0" applyFont="1" applyAlignment="1">
      <alignment/>
    </xf>
    <xf numFmtId="0" fontId="8" fillId="32" borderId="11" xfId="0" applyFont="1" applyFill="1" applyBorder="1" applyAlignment="1">
      <alignment vertical="top" wrapText="1"/>
    </xf>
    <xf numFmtId="0" fontId="17" fillId="0" borderId="0" xfId="0" applyFont="1" applyFill="1" applyBorder="1" applyAlignment="1">
      <alignment/>
    </xf>
    <xf numFmtId="49" fontId="16" fillId="0" borderId="0" xfId="0" applyNumberFormat="1" applyFont="1" applyFill="1" applyBorder="1" applyAlignment="1">
      <alignment horizontal="left" vertical="top" wrapText="1"/>
    </xf>
    <xf numFmtId="49" fontId="16" fillId="0" borderId="0" xfId="0" applyNumberFormat="1"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center"/>
    </xf>
    <xf numFmtId="4" fontId="6" fillId="0" borderId="0" xfId="0" applyNumberFormat="1" applyFont="1" applyAlignment="1">
      <alignment horizontal="center"/>
    </xf>
    <xf numFmtId="4" fontId="6" fillId="0" borderId="0" xfId="0" applyNumberFormat="1" applyFont="1" applyFill="1" applyBorder="1" applyAlignment="1">
      <alignment horizontal="center"/>
    </xf>
    <xf numFmtId="0" fontId="6" fillId="0" borderId="0" xfId="0" applyFont="1" applyFill="1" applyBorder="1" applyAlignment="1">
      <alignment vertical="top"/>
    </xf>
    <xf numFmtId="0" fontId="9" fillId="0" borderId="0" xfId="0" applyFont="1" applyFill="1" applyBorder="1" applyAlignment="1">
      <alignment vertical="top" wrapText="1"/>
    </xf>
    <xf numFmtId="0" fontId="20" fillId="0" borderId="0" xfId="0" applyFont="1" applyFill="1" applyAlignment="1">
      <alignment horizontal="center" wrapText="1"/>
    </xf>
    <xf numFmtId="0" fontId="6" fillId="0" borderId="0" xfId="0" applyFont="1" applyFill="1" applyBorder="1" applyAlignment="1">
      <alignment horizontal="center"/>
    </xf>
    <xf numFmtId="4" fontId="6" fillId="0" borderId="0" xfId="0" applyNumberFormat="1" applyFont="1" applyFill="1" applyAlignment="1">
      <alignment horizontal="center" wrapText="1"/>
    </xf>
    <xf numFmtId="0" fontId="6" fillId="0" borderId="0" xfId="0" applyFont="1" applyAlignment="1">
      <alignment horizontal="left" vertical="top" wrapText="1"/>
    </xf>
    <xf numFmtId="49" fontId="6" fillId="0" borderId="0" xfId="0" applyNumberFormat="1" applyFont="1" applyFill="1" applyBorder="1" applyAlignment="1">
      <alignment horizontal="left" vertical="top" wrapText="1"/>
    </xf>
    <xf numFmtId="0" fontId="6" fillId="0" borderId="0" xfId="69" applyFont="1" applyFill="1" applyBorder="1" applyAlignment="1">
      <alignment horizontal="left" vertical="top" wrapText="1"/>
      <protection/>
    </xf>
    <xf numFmtId="0" fontId="27" fillId="0" borderId="0" xfId="0" applyFont="1" applyFill="1" applyBorder="1" applyAlignment="1">
      <alignment horizontal="justify" vertical="top" wrapText="1" readingOrder="1"/>
    </xf>
    <xf numFmtId="0" fontId="8" fillId="32" borderId="11" xfId="81" applyFont="1" applyFill="1" applyBorder="1" applyAlignment="1">
      <alignment horizontal="justify" vertical="top" wrapText="1"/>
      <protection/>
    </xf>
    <xf numFmtId="4" fontId="8" fillId="32" borderId="11" xfId="81" applyNumberFormat="1" applyFont="1" applyFill="1" applyBorder="1" applyAlignment="1">
      <alignment horizontal="center" vertical="center"/>
      <protection/>
    </xf>
    <xf numFmtId="4" fontId="8" fillId="32" borderId="11" xfId="81" applyNumberFormat="1" applyFont="1" applyFill="1" applyBorder="1" applyAlignment="1">
      <alignment horizontal="center"/>
      <protection/>
    </xf>
    <xf numFmtId="0" fontId="16" fillId="0" borderId="0" xfId="81" applyFont="1" applyAlignment="1">
      <alignment horizontal="left" vertical="top"/>
      <protection/>
    </xf>
    <xf numFmtId="0" fontId="8" fillId="0" borderId="0" xfId="81" applyFont="1" applyAlignment="1">
      <alignment horizontal="justify" vertical="top" wrapText="1"/>
      <protection/>
    </xf>
    <xf numFmtId="4" fontId="8" fillId="0" borderId="0" xfId="81" applyNumberFormat="1" applyFont="1" applyAlignment="1">
      <alignment horizontal="center" vertical="center"/>
      <protection/>
    </xf>
    <xf numFmtId="4" fontId="9" fillId="0" borderId="0" xfId="81" applyNumberFormat="1" applyFont="1" applyBorder="1" applyAlignment="1">
      <alignment horizontal="center"/>
      <protection/>
    </xf>
    <xf numFmtId="0" fontId="6" fillId="0" borderId="0" xfId="81" applyFont="1" applyFill="1" applyBorder="1" applyAlignment="1">
      <alignment vertical="top"/>
      <protection/>
    </xf>
    <xf numFmtId="0" fontId="9" fillId="0" borderId="0" xfId="81" applyFont="1" applyFill="1" applyBorder="1" applyAlignment="1">
      <alignment vertical="top" wrapText="1"/>
      <protection/>
    </xf>
    <xf numFmtId="0" fontId="20" fillId="0" borderId="0" xfId="81" applyFont="1" applyFill="1" applyAlignment="1">
      <alignment horizontal="center" wrapText="1"/>
      <protection/>
    </xf>
    <xf numFmtId="49" fontId="6" fillId="0" borderId="0" xfId="89" applyNumberFormat="1" applyFont="1" applyFill="1" applyAlignment="1">
      <alignment horizontal="left" vertical="top"/>
      <protection/>
    </xf>
    <xf numFmtId="49" fontId="6" fillId="0" borderId="0" xfId="89" applyNumberFormat="1" applyFont="1" applyFill="1" applyAlignment="1">
      <alignment horizontal="center"/>
      <protection/>
    </xf>
    <xf numFmtId="0" fontId="6" fillId="0" borderId="0" xfId="81" applyFont="1" applyFill="1" applyBorder="1" applyAlignment="1">
      <alignment vertical="top" wrapText="1"/>
      <protection/>
    </xf>
    <xf numFmtId="0" fontId="6" fillId="0" borderId="0" xfId="81" applyFont="1" applyFill="1" applyAlignment="1">
      <alignment horizontal="center" wrapText="1"/>
      <protection/>
    </xf>
    <xf numFmtId="0" fontId="6" fillId="0" borderId="0" xfId="81" applyFont="1" applyFill="1" applyAlignment="1">
      <alignment horizontal="center"/>
      <protection/>
    </xf>
    <xf numFmtId="4" fontId="6" fillId="0" borderId="0" xfId="81" applyNumberFormat="1" applyFont="1" applyFill="1" applyBorder="1" applyAlignment="1">
      <alignment horizontal="center"/>
      <protection/>
    </xf>
    <xf numFmtId="0" fontId="17" fillId="0" borderId="0" xfId="81" applyFont="1" applyFill="1">
      <alignment/>
      <protection/>
    </xf>
    <xf numFmtId="49" fontId="6" fillId="0" borderId="0" xfId="81" applyNumberFormat="1" applyFont="1" applyFill="1" applyAlignment="1">
      <alignment horizontal="left" vertical="top"/>
      <protection/>
    </xf>
    <xf numFmtId="0" fontId="24" fillId="0" borderId="0" xfId="81" applyFont="1" applyAlignment="1">
      <alignment wrapText="1"/>
      <protection/>
    </xf>
    <xf numFmtId="49" fontId="6" fillId="0" borderId="0" xfId="96" applyNumberFormat="1" applyFont="1" applyAlignment="1">
      <alignment horizontal="center"/>
      <protection/>
    </xf>
    <xf numFmtId="0" fontId="28" fillId="0" borderId="0" xfId="81" applyFont="1" applyAlignment="1">
      <alignment wrapText="1"/>
      <protection/>
    </xf>
    <xf numFmtId="49" fontId="6" fillId="0" borderId="0" xfId="81" applyNumberFormat="1" applyFont="1" applyFill="1" applyAlignment="1">
      <alignment horizontal="center"/>
      <protection/>
    </xf>
    <xf numFmtId="0" fontId="6" fillId="0" borderId="0" xfId="81" applyFont="1" applyAlignment="1">
      <alignment vertical="top" wrapText="1"/>
      <protection/>
    </xf>
    <xf numFmtId="49" fontId="6" fillId="0" borderId="0" xfId="81" applyNumberFormat="1" applyFont="1" applyAlignment="1">
      <alignment horizontal="center"/>
      <protection/>
    </xf>
    <xf numFmtId="0" fontId="9" fillId="33" borderId="11" xfId="81" applyFont="1" applyFill="1" applyBorder="1" applyAlignment="1">
      <alignment vertical="top" wrapText="1"/>
      <protection/>
    </xf>
    <xf numFmtId="0" fontId="9" fillId="33" borderId="11" xfId="81" applyFont="1" applyFill="1" applyBorder="1" applyAlignment="1">
      <alignment horizontal="center"/>
      <protection/>
    </xf>
    <xf numFmtId="4" fontId="9" fillId="33" borderId="11" xfId="81" applyNumberFormat="1" applyFont="1" applyFill="1" applyBorder="1" applyAlignment="1">
      <alignment horizontal="center"/>
      <protection/>
    </xf>
    <xf numFmtId="0" fontId="6" fillId="0" borderId="0" xfId="81" applyFont="1" applyFill="1" applyBorder="1" applyAlignment="1">
      <alignment horizontal="center"/>
      <protection/>
    </xf>
    <xf numFmtId="0" fontId="6" fillId="0" borderId="0" xfId="102" applyFont="1" applyBorder="1" applyAlignment="1">
      <alignment horizontal="left" vertical="top" wrapText="1"/>
      <protection/>
    </xf>
    <xf numFmtId="0" fontId="9" fillId="0" borderId="0" xfId="102" applyFont="1" applyBorder="1" applyAlignment="1">
      <alignment horizontal="left" vertical="top" wrapText="1"/>
      <protection/>
    </xf>
    <xf numFmtId="49" fontId="9" fillId="0" borderId="0" xfId="89" applyNumberFormat="1" applyFont="1" applyFill="1" applyBorder="1" applyAlignment="1">
      <alignment horizontal="justify" vertical="top"/>
      <protection/>
    </xf>
    <xf numFmtId="49" fontId="12" fillId="0" borderId="0" xfId="89" applyNumberFormat="1" applyFont="1" applyFill="1" applyBorder="1" applyAlignment="1">
      <alignment horizontal="center"/>
      <protection/>
    </xf>
    <xf numFmtId="0" fontId="25" fillId="0" borderId="0" xfId="89" applyFont="1" applyAlignment="1">
      <alignment vertical="top" wrapText="1"/>
      <protection/>
    </xf>
    <xf numFmtId="0" fontId="6" fillId="0" borderId="0" xfId="89" applyFont="1" applyAlignment="1">
      <alignment vertical="top" wrapText="1"/>
      <protection/>
    </xf>
    <xf numFmtId="0" fontId="12" fillId="0" borderId="0" xfId="89" applyFont="1" applyBorder="1" applyAlignment="1">
      <alignment horizontal="justify" vertical="top"/>
      <protection/>
    </xf>
    <xf numFmtId="0" fontId="0" fillId="0" borderId="0" xfId="89" applyFont="1" applyAlignment="1">
      <alignment horizontal="center"/>
      <protection/>
    </xf>
    <xf numFmtId="0" fontId="9" fillId="0" borderId="0" xfId="89" applyFont="1" applyAlignment="1">
      <alignment vertical="top" wrapText="1"/>
      <protection/>
    </xf>
    <xf numFmtId="49" fontId="6" fillId="0" borderId="0" xfId="89" applyNumberFormat="1" applyFont="1" applyAlignment="1">
      <alignment horizontal="left" vertical="top"/>
      <protection/>
    </xf>
    <xf numFmtId="49" fontId="6" fillId="0" borderId="0" xfId="89" applyNumberFormat="1" applyFont="1" applyFill="1" applyAlignment="1">
      <alignment horizontal="justify" vertical="top"/>
      <protection/>
    </xf>
    <xf numFmtId="0" fontId="6" fillId="0" borderId="0" xfId="89" applyFont="1" applyAlignment="1">
      <alignment horizontal="center"/>
      <protection/>
    </xf>
    <xf numFmtId="49" fontId="6" fillId="0" borderId="0" xfId="89" applyNumberFormat="1" applyFont="1" applyFill="1" applyBorder="1" applyAlignment="1">
      <alignment horizontal="left" vertical="top"/>
      <protection/>
    </xf>
    <xf numFmtId="0" fontId="9" fillId="0" borderId="0" xfId="89" applyFont="1" applyFill="1" applyAlignment="1">
      <alignment vertical="top" wrapText="1"/>
      <protection/>
    </xf>
    <xf numFmtId="0" fontId="6" fillId="0" borderId="0" xfId="89" applyFont="1" applyFill="1" applyAlignment="1">
      <alignment horizontal="center"/>
      <protection/>
    </xf>
    <xf numFmtId="0" fontId="6" fillId="0" borderId="0" xfId="89" applyFont="1" applyFill="1" applyAlignment="1">
      <alignment vertical="top" wrapText="1"/>
      <protection/>
    </xf>
    <xf numFmtId="49" fontId="9" fillId="0" borderId="0" xfId="89" applyNumberFormat="1" applyFont="1" applyFill="1" applyBorder="1" applyAlignment="1">
      <alignment horizontal="center"/>
      <protection/>
    </xf>
    <xf numFmtId="49" fontId="6" fillId="34" borderId="0" xfId="89" applyNumberFormat="1" applyFont="1" applyFill="1" applyBorder="1" applyAlignment="1">
      <alignment horizontal="left" vertical="top"/>
      <protection/>
    </xf>
    <xf numFmtId="0" fontId="9" fillId="34" borderId="0" xfId="89" applyFont="1" applyFill="1" applyAlignment="1">
      <alignment vertical="top" wrapText="1"/>
      <protection/>
    </xf>
    <xf numFmtId="49" fontId="9" fillId="34" borderId="0" xfId="89" applyNumberFormat="1" applyFont="1" applyFill="1" applyBorder="1" applyAlignment="1">
      <alignment horizontal="center"/>
      <protection/>
    </xf>
    <xf numFmtId="0" fontId="6" fillId="34" borderId="0" xfId="89" applyFont="1" applyFill="1" applyAlignment="1">
      <alignment vertical="top" wrapText="1"/>
      <protection/>
    </xf>
    <xf numFmtId="0" fontId="6" fillId="34" borderId="0" xfId="89" applyFont="1" applyFill="1" applyAlignment="1">
      <alignment horizontal="center"/>
      <protection/>
    </xf>
    <xf numFmtId="0" fontId="6" fillId="0" borderId="0" xfId="81" applyFont="1" applyAlignment="1">
      <alignment wrapText="1"/>
      <protection/>
    </xf>
    <xf numFmtId="0" fontId="6" fillId="0" borderId="0" xfId="89" applyFont="1" applyFill="1" applyAlignment="1">
      <alignment vertical="top" wrapText="1"/>
      <protection/>
    </xf>
    <xf numFmtId="4" fontId="6" fillId="33" borderId="11" xfId="81" applyNumberFormat="1" applyFont="1" applyFill="1" applyBorder="1" applyAlignment="1">
      <alignment horizontal="center"/>
      <protection/>
    </xf>
    <xf numFmtId="0" fontId="6" fillId="0" borderId="0" xfId="81" applyFont="1" applyFill="1" applyBorder="1" applyAlignment="1">
      <alignment horizontal="left" wrapText="1"/>
      <protection/>
    </xf>
    <xf numFmtId="4" fontId="6" fillId="0" borderId="0" xfId="81" applyNumberFormat="1" applyFont="1" applyFill="1" applyBorder="1" applyAlignment="1">
      <alignment horizontal="center" wrapText="1"/>
      <protection/>
    </xf>
    <xf numFmtId="0" fontId="16" fillId="32" borderId="10" xfId="81" applyFont="1" applyFill="1" applyBorder="1">
      <alignment/>
      <protection/>
    </xf>
    <xf numFmtId="49" fontId="16" fillId="0" borderId="0" xfId="81" applyNumberFormat="1" applyFont="1" applyAlignment="1">
      <alignment horizontal="left" vertical="top" wrapText="1"/>
      <protection/>
    </xf>
    <xf numFmtId="49" fontId="16" fillId="0" borderId="0" xfId="81" applyNumberFormat="1" applyFont="1" applyAlignment="1">
      <alignment vertical="top" wrapText="1"/>
      <protection/>
    </xf>
    <xf numFmtId="4" fontId="16" fillId="0" borderId="0" xfId="81" applyNumberFormat="1" applyFont="1" applyAlignment="1">
      <alignment horizontal="center" wrapText="1"/>
      <protection/>
    </xf>
    <xf numFmtId="49" fontId="16" fillId="0" borderId="10" xfId="81" applyNumberFormat="1" applyFont="1" applyBorder="1" applyAlignment="1">
      <alignment horizontal="left" vertical="top" wrapText="1"/>
      <protection/>
    </xf>
    <xf numFmtId="0" fontId="8" fillId="0" borderId="11" xfId="81" applyNumberFormat="1" applyFont="1" applyBorder="1" applyAlignment="1">
      <alignment horizontal="left" vertical="top" wrapText="1"/>
      <protection/>
    </xf>
    <xf numFmtId="0" fontId="29" fillId="0" borderId="0" xfId="89" applyFont="1" applyAlignment="1">
      <alignment horizontal="center"/>
      <protection/>
    </xf>
    <xf numFmtId="0" fontId="26" fillId="0" borderId="0" xfId="89" applyFont="1" applyFill="1">
      <alignment/>
      <protection/>
    </xf>
    <xf numFmtId="0" fontId="8" fillId="0" borderId="0" xfId="81" applyFont="1" applyFill="1" applyBorder="1" applyAlignment="1">
      <alignment vertical="top"/>
      <protection/>
    </xf>
    <xf numFmtId="0" fontId="6" fillId="0" borderId="0" xfId="68" applyFont="1" applyFill="1" applyBorder="1" applyAlignment="1">
      <alignment vertical="top" wrapText="1"/>
      <protection/>
    </xf>
    <xf numFmtId="49" fontId="6" fillId="0" borderId="0" xfId="81" applyNumberFormat="1" applyFont="1" applyFill="1" applyBorder="1" applyAlignment="1">
      <alignment horizontal="center"/>
      <protection/>
    </xf>
    <xf numFmtId="0" fontId="6" fillId="0" borderId="0" xfId="69" applyFont="1" applyAlignment="1">
      <alignment horizontal="center"/>
      <protection/>
    </xf>
    <xf numFmtId="0" fontId="25" fillId="0" borderId="0" xfId="69" applyFont="1" applyFill="1" applyBorder="1" applyAlignment="1">
      <alignment horizontal="justify" vertical="top" wrapText="1"/>
      <protection/>
    </xf>
    <xf numFmtId="49" fontId="6" fillId="0" borderId="0" xfId="103" applyNumberFormat="1" applyFont="1" applyAlignment="1">
      <alignment horizontal="center"/>
      <protection/>
    </xf>
    <xf numFmtId="4" fontId="6" fillId="0" borderId="0" xfId="81" applyNumberFormat="1" applyFont="1" applyFill="1" applyAlignment="1">
      <alignment horizontal="center" wrapText="1"/>
      <protection/>
    </xf>
    <xf numFmtId="0" fontId="24" fillId="0" borderId="0" xfId="81" applyFont="1" applyFill="1" applyAlignment="1">
      <alignment horizontal="center" wrapText="1"/>
      <protection/>
    </xf>
    <xf numFmtId="4" fontId="12" fillId="0" borderId="0" xfId="89" applyNumberFormat="1" applyFont="1" applyBorder="1" applyAlignment="1">
      <alignment horizontal="center" vertical="center"/>
      <protection/>
    </xf>
    <xf numFmtId="4" fontId="15" fillId="0" borderId="0" xfId="0" applyNumberFormat="1" applyFont="1" applyAlignment="1">
      <alignment horizontal="center" wrapText="1"/>
    </xf>
    <xf numFmtId="4" fontId="0" fillId="0" borderId="0" xfId="0" applyNumberFormat="1" applyFont="1" applyAlignment="1">
      <alignment horizontal="center"/>
    </xf>
    <xf numFmtId="4" fontId="14" fillId="0" borderId="0" xfId="0" applyNumberFormat="1" applyFont="1" applyAlignment="1">
      <alignment horizontal="center" wrapText="1"/>
    </xf>
    <xf numFmtId="4" fontId="14" fillId="0" borderId="0" xfId="0" applyNumberFormat="1" applyFont="1" applyAlignment="1">
      <alignment horizontal="center"/>
    </xf>
    <xf numFmtId="4" fontId="20" fillId="0" borderId="0" xfId="0" applyNumberFormat="1" applyFont="1" applyFill="1" applyAlignment="1">
      <alignment horizontal="center" wrapText="1"/>
    </xf>
    <xf numFmtId="4" fontId="17" fillId="0" borderId="0" xfId="0" applyNumberFormat="1" applyFont="1" applyFill="1" applyBorder="1" applyAlignment="1">
      <alignment/>
    </xf>
    <xf numFmtId="4" fontId="6" fillId="0" borderId="0" xfId="0" applyNumberFormat="1" applyFont="1" applyAlignment="1">
      <alignment horizontal="center" wrapText="1"/>
    </xf>
    <xf numFmtId="4" fontId="17" fillId="0" borderId="0" xfId="81" applyNumberFormat="1" applyFont="1" applyFill="1" applyAlignment="1">
      <alignment horizontal="center" wrapText="1"/>
      <protection/>
    </xf>
    <xf numFmtId="4" fontId="6" fillId="0" borderId="0" xfId="69" applyNumberFormat="1" applyFont="1" applyFill="1" applyBorder="1" applyAlignment="1">
      <alignment horizontal="center"/>
      <protection/>
    </xf>
    <xf numFmtId="4" fontId="6" fillId="33" borderId="11" xfId="69" applyNumberFormat="1" applyFont="1" applyFill="1" applyBorder="1" applyAlignment="1">
      <alignment horizontal="center"/>
      <protection/>
    </xf>
    <xf numFmtId="4" fontId="8" fillId="0" borderId="11" xfId="81" applyNumberFormat="1" applyFont="1" applyBorder="1" applyAlignment="1">
      <alignment horizontal="center" wrapText="1"/>
      <protection/>
    </xf>
    <xf numFmtId="4" fontId="6" fillId="0" borderId="0" xfId="96" applyNumberFormat="1" applyFont="1" applyFill="1" applyBorder="1" applyAlignment="1">
      <alignment horizontal="center" wrapText="1"/>
      <protection/>
    </xf>
    <xf numFmtId="4" fontId="4" fillId="0" borderId="0" xfId="0" applyNumberFormat="1" applyFont="1" applyFill="1" applyBorder="1" applyAlignment="1">
      <alignment horizontal="center"/>
    </xf>
    <xf numFmtId="4" fontId="16" fillId="32" borderId="11" xfId="0" applyNumberFormat="1" applyFont="1" applyFill="1" applyBorder="1" applyAlignment="1">
      <alignment horizontal="center"/>
    </xf>
    <xf numFmtId="0" fontId="6" fillId="0" borderId="0" xfId="82" applyFont="1" applyAlignment="1">
      <alignment vertical="top" wrapText="1"/>
      <protection/>
    </xf>
    <xf numFmtId="0" fontId="20" fillId="0" borderId="0" xfId="82" applyFont="1" applyFill="1" applyAlignment="1">
      <alignment horizontal="center" wrapText="1"/>
      <protection/>
    </xf>
    <xf numFmtId="0" fontId="6" fillId="0" borderId="0" xfId="102" applyFont="1" applyBorder="1" applyAlignment="1">
      <alignment horizontal="left" vertical="top" wrapText="1"/>
      <protection/>
    </xf>
    <xf numFmtId="0" fontId="6" fillId="0" borderId="0" xfId="89" applyFont="1" applyAlignment="1">
      <alignment horizontal="center"/>
      <protection/>
    </xf>
    <xf numFmtId="4" fontId="9" fillId="0" borderId="0" xfId="102" applyNumberFormat="1" applyFont="1" applyBorder="1" applyAlignment="1">
      <alignment horizontal="center" wrapText="1"/>
      <protection/>
    </xf>
    <xf numFmtId="4" fontId="3" fillId="0" borderId="0" xfId="0" applyNumberFormat="1" applyFont="1" applyFill="1" applyBorder="1" applyAlignment="1">
      <alignment horizontal="center"/>
    </xf>
    <xf numFmtId="4" fontId="0" fillId="0" borderId="0" xfId="0" applyNumberFormat="1" applyFont="1" applyFill="1" applyBorder="1" applyAlignment="1">
      <alignment horizontal="center"/>
    </xf>
    <xf numFmtId="0" fontId="6" fillId="0" borderId="0" xfId="71" applyFont="1" applyFill="1" applyBorder="1" applyAlignment="1">
      <alignment vertical="top" wrapText="1"/>
      <protection/>
    </xf>
    <xf numFmtId="4" fontId="6" fillId="32" borderId="11" xfId="81" applyNumberFormat="1" applyFont="1" applyFill="1" applyBorder="1" applyAlignment="1">
      <alignment horizontal="center"/>
      <protection/>
    </xf>
    <xf numFmtId="0" fontId="9" fillId="0" borderId="0" xfId="0" applyFont="1" applyAlignment="1">
      <alignment vertical="top" wrapText="1"/>
    </xf>
    <xf numFmtId="4" fontId="6" fillId="0" borderId="0" xfId="81" applyNumberFormat="1" applyFont="1" applyAlignment="1">
      <alignment horizontal="center" wrapText="1"/>
      <protection/>
    </xf>
    <xf numFmtId="4" fontId="6" fillId="0" borderId="11" xfId="81" applyNumberFormat="1" applyFont="1" applyBorder="1" applyAlignment="1">
      <alignment horizontal="center" wrapText="1"/>
      <protection/>
    </xf>
    <xf numFmtId="4" fontId="9" fillId="32" borderId="12" xfId="81" applyNumberFormat="1" applyFont="1" applyFill="1" applyBorder="1" applyAlignment="1">
      <alignment horizontal="center"/>
      <protection/>
    </xf>
    <xf numFmtId="4" fontId="9" fillId="33" borderId="12" xfId="81" applyNumberFormat="1" applyFont="1" applyFill="1" applyBorder="1" applyAlignment="1">
      <alignment horizontal="center"/>
      <protection/>
    </xf>
    <xf numFmtId="4" fontId="9" fillId="0" borderId="0" xfId="81" applyNumberFormat="1" applyFont="1" applyFill="1" applyBorder="1" applyAlignment="1">
      <alignment horizontal="center"/>
      <protection/>
    </xf>
    <xf numFmtId="4" fontId="6" fillId="32" borderId="11" xfId="0" applyNumberFormat="1" applyFont="1" applyFill="1" applyBorder="1" applyAlignment="1">
      <alignment horizontal="center"/>
    </xf>
    <xf numFmtId="4" fontId="6" fillId="32" borderId="12" xfId="0" applyNumberFormat="1" applyFont="1" applyFill="1" applyBorder="1" applyAlignment="1">
      <alignment horizontal="center"/>
    </xf>
    <xf numFmtId="4" fontId="9" fillId="33" borderId="13" xfId="0" applyNumberFormat="1" applyFont="1" applyFill="1" applyBorder="1" applyAlignment="1">
      <alignment horizontal="center" wrapText="1"/>
    </xf>
    <xf numFmtId="4" fontId="6" fillId="33" borderId="14" xfId="0" applyNumberFormat="1" applyFont="1" applyFill="1" applyBorder="1" applyAlignment="1">
      <alignment horizontal="center" wrapText="1"/>
    </xf>
    <xf numFmtId="4" fontId="6" fillId="0" borderId="0" xfId="81" applyNumberFormat="1" applyFont="1" applyBorder="1" applyAlignment="1">
      <alignment horizontal="center"/>
      <protection/>
    </xf>
    <xf numFmtId="0" fontId="23" fillId="0" borderId="0" xfId="0" applyFont="1" applyAlignment="1">
      <alignment horizontal="left" vertical="top" wrapText="1"/>
    </xf>
    <xf numFmtId="0" fontId="9" fillId="0" borderId="0" xfId="0" applyFont="1" applyAlignment="1">
      <alignment vertical="top"/>
    </xf>
    <xf numFmtId="0" fontId="7" fillId="0" borderId="0" xfId="0" applyFont="1" applyBorder="1" applyAlignment="1">
      <alignment horizontal="left" vertical="top"/>
    </xf>
    <xf numFmtId="0" fontId="14" fillId="0" borderId="0" xfId="0" applyFont="1" applyAlignment="1">
      <alignment horizontal="left" vertical="top"/>
    </xf>
    <xf numFmtId="0" fontId="19" fillId="0" borderId="0" xfId="108" applyFont="1" applyBorder="1" applyAlignment="1">
      <alignment horizontal="center" vertical="center"/>
      <protection/>
    </xf>
    <xf numFmtId="0" fontId="14" fillId="0" borderId="0" xfId="0" applyFont="1" applyBorder="1" applyAlignment="1">
      <alignment horizontal="left" vertical="top" wrapText="1"/>
    </xf>
    <xf numFmtId="0" fontId="34" fillId="0" borderId="0" xfId="0" applyFont="1" applyAlignment="1">
      <alignment horizontal="right" vertical="center"/>
    </xf>
    <xf numFmtId="0" fontId="35" fillId="0" borderId="0" xfId="0" applyFont="1" applyAlignment="1">
      <alignment horizontal="right" vertical="center"/>
    </xf>
    <xf numFmtId="0" fontId="17" fillId="0" borderId="0" xfId="0" applyFont="1" applyAlignment="1">
      <alignment horizontal="right" vertical="top" wrapText="1"/>
    </xf>
    <xf numFmtId="4" fontId="17" fillId="0" borderId="0" xfId="0" applyNumberFormat="1" applyFont="1" applyAlignment="1">
      <alignment horizontal="center" wrapText="1"/>
    </xf>
    <xf numFmtId="4" fontId="17" fillId="0" borderId="0" xfId="0" applyNumberFormat="1" applyFont="1" applyAlignment="1">
      <alignment horizontal="center"/>
    </xf>
    <xf numFmtId="0" fontId="35" fillId="0" borderId="0" xfId="0" applyFont="1" applyAlignment="1">
      <alignment vertical="center"/>
    </xf>
    <xf numFmtId="0" fontId="17" fillId="0" borderId="0" xfId="0" applyFont="1" applyAlignment="1">
      <alignment vertical="top"/>
    </xf>
    <xf numFmtId="0" fontId="5" fillId="0" borderId="0" xfId="0" applyFont="1" applyAlignment="1">
      <alignment horizontal="right" vertical="center"/>
    </xf>
    <xf numFmtId="0" fontId="16" fillId="0" borderId="0" xfId="0" applyFont="1" applyAlignment="1">
      <alignment vertical="top"/>
    </xf>
    <xf numFmtId="4" fontId="6" fillId="33" borderId="14" xfId="0" applyNumberFormat="1" applyFont="1" applyFill="1" applyBorder="1" applyAlignment="1">
      <alignment horizontal="center" wrapText="1"/>
    </xf>
    <xf numFmtId="4" fontId="9" fillId="33" borderId="13" xfId="0" applyNumberFormat="1" applyFont="1" applyFill="1" applyBorder="1" applyAlignment="1">
      <alignment horizontal="center" wrapText="1"/>
    </xf>
    <xf numFmtId="0" fontId="20" fillId="0" borderId="0" xfId="0" applyFont="1" applyFill="1" applyAlignment="1">
      <alignment horizontal="center" wrapText="1"/>
    </xf>
    <xf numFmtId="4" fontId="20" fillId="0" borderId="0" xfId="0" applyNumberFormat="1" applyFont="1" applyFill="1" applyAlignment="1">
      <alignment horizontal="center" wrapText="1"/>
    </xf>
    <xf numFmtId="4" fontId="6" fillId="0" borderId="0" xfId="0" applyNumberFormat="1" applyFont="1" applyFill="1" applyAlignment="1">
      <alignment horizontal="center" wrapText="1"/>
    </xf>
    <xf numFmtId="49" fontId="8" fillId="0" borderId="0" xfId="0" applyNumberFormat="1" applyFont="1" applyFill="1" applyBorder="1" applyAlignment="1">
      <alignment horizontal="left" vertical="top" wrapText="1"/>
    </xf>
    <xf numFmtId="4" fontId="6" fillId="0" borderId="0" xfId="0" applyNumberFormat="1" applyFont="1" applyFill="1" applyBorder="1" applyAlignment="1">
      <alignment horizontal="center"/>
    </xf>
    <xf numFmtId="0" fontId="6" fillId="0" borderId="0" xfId="0" applyFont="1" applyAlignment="1">
      <alignment horizontal="center" wrapText="1"/>
    </xf>
    <xf numFmtId="4" fontId="6" fillId="0" borderId="0" xfId="0" applyNumberFormat="1" applyFont="1" applyFill="1" applyBorder="1" applyAlignment="1">
      <alignment horizontal="center" wrapText="1"/>
    </xf>
    <xf numFmtId="4" fontId="6" fillId="0" borderId="0" xfId="0" applyNumberFormat="1" applyFont="1" applyAlignment="1">
      <alignment horizontal="center"/>
    </xf>
    <xf numFmtId="0" fontId="6" fillId="0" borderId="0" xfId="0" applyFont="1" applyAlignment="1">
      <alignment vertical="top"/>
    </xf>
    <xf numFmtId="0" fontId="6" fillId="0" borderId="0" xfId="0" applyFont="1" applyAlignment="1">
      <alignment horizontal="justify" vertical="top" wrapText="1"/>
    </xf>
    <xf numFmtId="4" fontId="6" fillId="0" borderId="0" xfId="0" applyNumberFormat="1" applyFont="1" applyAlignment="1">
      <alignment horizontal="center" wrapText="1"/>
    </xf>
    <xf numFmtId="0" fontId="6" fillId="0" borderId="0" xfId="0" applyFont="1" applyAlignment="1">
      <alignment horizontal="left" vertical="top" wrapText="1"/>
    </xf>
    <xf numFmtId="0" fontId="17" fillId="0" borderId="0" xfId="0" applyFont="1" applyAlignment="1">
      <alignment horizontal="justify" vertical="top" wrapText="1"/>
    </xf>
    <xf numFmtId="0" fontId="6" fillId="0" borderId="0" xfId="69" applyFont="1" applyFill="1" applyBorder="1" applyAlignment="1">
      <alignment horizontal="left" vertical="top" wrapText="1"/>
      <protection/>
    </xf>
    <xf numFmtId="14" fontId="6" fillId="0" borderId="0" xfId="0" applyNumberFormat="1" applyFont="1" applyAlignment="1">
      <alignment vertical="top"/>
    </xf>
    <xf numFmtId="4" fontId="6" fillId="34" borderId="0" xfId="81" applyNumberFormat="1" applyFont="1" applyFill="1" applyBorder="1" applyAlignment="1">
      <alignment horizontal="center" wrapText="1"/>
      <protection/>
    </xf>
    <xf numFmtId="4" fontId="6" fillId="34" borderId="0" xfId="81" applyNumberFormat="1" applyFont="1" applyFill="1" applyAlignment="1">
      <alignment horizontal="center"/>
      <protection/>
    </xf>
    <xf numFmtId="4" fontId="9" fillId="35" borderId="12" xfId="81" applyNumberFormat="1" applyFont="1" applyFill="1" applyBorder="1" applyAlignment="1">
      <alignment horizontal="center"/>
      <protection/>
    </xf>
    <xf numFmtId="0" fontId="8" fillId="34" borderId="10" xfId="81" applyFont="1" applyFill="1" applyBorder="1" applyAlignment="1">
      <alignment vertical="top"/>
      <protection/>
    </xf>
    <xf numFmtId="0" fontId="9" fillId="34" borderId="11" xfId="81" applyFont="1" applyFill="1" applyBorder="1" applyAlignment="1">
      <alignment vertical="top" wrapText="1"/>
      <protection/>
    </xf>
    <xf numFmtId="0" fontId="9" fillId="34" borderId="11" xfId="81" applyFont="1" applyFill="1" applyBorder="1" applyAlignment="1">
      <alignment horizontal="center"/>
      <protection/>
    </xf>
    <xf numFmtId="4" fontId="9" fillId="34" borderId="11" xfId="81" applyNumberFormat="1" applyFont="1" applyFill="1" applyBorder="1" applyAlignment="1">
      <alignment horizontal="center"/>
      <protection/>
    </xf>
    <xf numFmtId="4" fontId="6" fillId="34" borderId="11" xfId="81" applyNumberFormat="1" applyFont="1" applyFill="1" applyBorder="1" applyAlignment="1">
      <alignment horizontal="center"/>
      <protection/>
    </xf>
    <xf numFmtId="4" fontId="9" fillId="34" borderId="12" xfId="81" applyNumberFormat="1" applyFont="1" applyFill="1" applyBorder="1" applyAlignment="1">
      <alignment horizontal="center"/>
      <protection/>
    </xf>
    <xf numFmtId="49" fontId="16" fillId="0" borderId="15" xfId="81" applyNumberFormat="1" applyFont="1" applyBorder="1" applyAlignment="1">
      <alignment horizontal="left" vertical="top" wrapText="1"/>
      <protection/>
    </xf>
    <xf numFmtId="4" fontId="6" fillId="0" borderId="16" xfId="81" applyNumberFormat="1" applyFont="1" applyBorder="1" applyAlignment="1">
      <alignment horizontal="center" wrapText="1"/>
      <protection/>
    </xf>
    <xf numFmtId="49" fontId="6" fillId="0" borderId="0" xfId="96" applyNumberFormat="1" applyFont="1" applyFill="1" applyBorder="1" applyAlignment="1" quotePrefix="1">
      <alignment horizontal="justify" vertical="top" wrapText="1"/>
      <protection/>
    </xf>
    <xf numFmtId="49" fontId="16" fillId="32" borderId="17" xfId="81" applyNumberFormat="1" applyFont="1" applyFill="1" applyBorder="1" applyAlignment="1">
      <alignment horizontal="left" vertical="top" wrapText="1"/>
      <protection/>
    </xf>
    <xf numFmtId="0" fontId="3" fillId="33" borderId="17" xfId="0" applyFont="1" applyFill="1" applyBorder="1" applyAlignment="1">
      <alignment vertical="top"/>
    </xf>
    <xf numFmtId="4" fontId="8" fillId="33" borderId="17" xfId="0" applyNumberFormat="1" applyFont="1" applyFill="1" applyBorder="1" applyAlignment="1">
      <alignment horizontal="center"/>
    </xf>
    <xf numFmtId="0" fontId="8" fillId="33" borderId="18" xfId="0" applyFont="1" applyFill="1" applyBorder="1" applyAlignment="1">
      <alignment vertical="top" wrapText="1"/>
    </xf>
    <xf numFmtId="0" fontId="8" fillId="33" borderId="14" xfId="0" applyFont="1" applyFill="1" applyBorder="1" applyAlignment="1">
      <alignment horizontal="center"/>
    </xf>
    <xf numFmtId="4" fontId="6" fillId="32" borderId="13" xfId="81" applyNumberFormat="1" applyFont="1" applyFill="1" applyBorder="1" applyAlignment="1">
      <alignment horizontal="center" wrapText="1"/>
      <protection/>
    </xf>
    <xf numFmtId="4" fontId="6" fillId="33" borderId="13" xfId="0" applyNumberFormat="1" applyFont="1" applyFill="1" applyBorder="1" applyAlignment="1">
      <alignment horizontal="center"/>
    </xf>
    <xf numFmtId="4" fontId="8" fillId="32" borderId="14" xfId="81" applyNumberFormat="1" applyFont="1" applyFill="1" applyBorder="1" applyAlignment="1">
      <alignment horizontal="left" vertical="top" wrapText="1"/>
      <protection/>
    </xf>
    <xf numFmtId="4" fontId="30" fillId="33" borderId="14" xfId="0" applyNumberFormat="1" applyFont="1" applyFill="1" applyBorder="1" applyAlignment="1">
      <alignment horizontal="center"/>
    </xf>
    <xf numFmtId="4" fontId="8" fillId="33" borderId="14" xfId="0" applyNumberFormat="1" applyFont="1" applyFill="1" applyBorder="1" applyAlignment="1">
      <alignment horizontal="center"/>
    </xf>
    <xf numFmtId="0" fontId="9" fillId="0" borderId="0" xfId="89" applyFont="1" applyAlignment="1">
      <alignment horizontal="justify" vertical="top"/>
      <protection/>
    </xf>
    <xf numFmtId="4" fontId="6" fillId="34" borderId="0" xfId="81" applyNumberFormat="1" applyFont="1" applyFill="1" applyAlignment="1">
      <alignment horizontal="center" wrapText="1"/>
      <protection/>
    </xf>
    <xf numFmtId="195" fontId="8" fillId="34" borderId="10" xfId="81" applyNumberFormat="1" applyFont="1" applyFill="1" applyBorder="1" applyAlignment="1">
      <alignment vertical="top" wrapText="1"/>
      <protection/>
    </xf>
    <xf numFmtId="0" fontId="6" fillId="34" borderId="11" xfId="81" applyFont="1" applyFill="1" applyBorder="1" applyAlignment="1">
      <alignment/>
      <protection/>
    </xf>
    <xf numFmtId="0" fontId="17" fillId="0" borderId="0" xfId="0" applyFont="1" applyFill="1" applyBorder="1" applyAlignment="1">
      <alignment wrapText="1"/>
    </xf>
    <xf numFmtId="49" fontId="16" fillId="0" borderId="19" xfId="81" applyNumberFormat="1" applyFont="1" applyBorder="1" applyAlignment="1">
      <alignment horizontal="left" vertical="top" wrapText="1"/>
      <protection/>
    </xf>
    <xf numFmtId="4" fontId="6" fillId="0" borderId="20" xfId="81" applyNumberFormat="1" applyFont="1" applyBorder="1" applyAlignment="1">
      <alignment horizontal="center" wrapText="1"/>
      <protection/>
    </xf>
    <xf numFmtId="4" fontId="8" fillId="32" borderId="21" xfId="81" applyNumberFormat="1" applyFont="1" applyFill="1" applyBorder="1" applyAlignment="1">
      <alignment horizontal="center"/>
      <protection/>
    </xf>
    <xf numFmtId="4" fontId="9" fillId="0" borderId="22" xfId="81" applyNumberFormat="1" applyFont="1" applyBorder="1" applyAlignment="1">
      <alignment horizontal="center" wrapText="1"/>
      <protection/>
    </xf>
    <xf numFmtId="0" fontId="8" fillId="34" borderId="0" xfId="0" applyFont="1" applyFill="1" applyBorder="1" applyAlignment="1">
      <alignment horizontal="justify" vertical="top" wrapText="1" readingOrder="1"/>
    </xf>
    <xf numFmtId="4" fontId="6" fillId="34" borderId="0" xfId="0" applyNumberFormat="1" applyFont="1" applyFill="1" applyBorder="1" applyAlignment="1">
      <alignment horizontal="center" wrapText="1"/>
    </xf>
    <xf numFmtId="4" fontId="9" fillId="34" borderId="0" xfId="0" applyNumberFormat="1" applyFont="1" applyFill="1" applyBorder="1" applyAlignment="1">
      <alignment horizontal="center" wrapText="1"/>
    </xf>
    <xf numFmtId="4" fontId="6" fillId="34" borderId="0" xfId="0" applyNumberFormat="1" applyFont="1" applyFill="1" applyAlignment="1">
      <alignment horizontal="center" wrapText="1"/>
    </xf>
    <xf numFmtId="4" fontId="8" fillId="34" borderId="0" xfId="0" applyNumberFormat="1" applyFont="1" applyFill="1" applyBorder="1" applyAlignment="1">
      <alignment horizontal="left" vertical="top" wrapText="1"/>
    </xf>
    <xf numFmtId="4" fontId="0" fillId="34" borderId="0" xfId="0" applyNumberFormat="1" applyFont="1" applyFill="1" applyBorder="1" applyAlignment="1">
      <alignment horizontal="center"/>
    </xf>
    <xf numFmtId="4" fontId="6" fillId="34" borderId="0" xfId="96" applyNumberFormat="1" applyFont="1" applyFill="1" applyBorder="1" applyAlignment="1">
      <alignment horizontal="center" wrapText="1"/>
      <protection/>
    </xf>
    <xf numFmtId="4" fontId="6" fillId="34" borderId="0" xfId="69" applyNumberFormat="1" applyFont="1" applyFill="1" applyBorder="1" applyAlignment="1">
      <alignment horizontal="center"/>
      <protection/>
    </xf>
    <xf numFmtId="4" fontId="6" fillId="34" borderId="0" xfId="69" applyNumberFormat="1" applyFont="1" applyFill="1" applyBorder="1">
      <alignment/>
      <protection/>
    </xf>
    <xf numFmtId="4" fontId="17" fillId="34" borderId="0" xfId="81" applyNumberFormat="1" applyFont="1" applyFill="1" applyAlignment="1">
      <alignment horizontal="center" wrapText="1"/>
      <protection/>
    </xf>
    <xf numFmtId="4" fontId="6" fillId="34" borderId="0" xfId="89" applyNumberFormat="1" applyFont="1" applyFill="1" applyBorder="1" applyAlignment="1">
      <alignment horizontal="right" wrapText="1"/>
      <protection/>
    </xf>
    <xf numFmtId="4" fontId="17" fillId="34" borderId="0" xfId="0" applyNumberFormat="1" applyFont="1" applyFill="1" applyBorder="1" applyAlignment="1">
      <alignment/>
    </xf>
    <xf numFmtId="4" fontId="17" fillId="34" borderId="0" xfId="81" applyNumberFormat="1" applyFont="1" applyFill="1">
      <alignment/>
      <protection/>
    </xf>
    <xf numFmtId="0" fontId="0" fillId="0" borderId="0" xfId="0" applyAlignment="1">
      <alignment vertical="top" wrapText="1"/>
    </xf>
    <xf numFmtId="0" fontId="42" fillId="0" borderId="0" xfId="0" applyFont="1" applyAlignment="1">
      <alignment/>
    </xf>
    <xf numFmtId="0" fontId="6" fillId="0" borderId="0" xfId="81" applyFont="1" applyAlignment="1">
      <alignment wrapText="1"/>
      <protection/>
    </xf>
    <xf numFmtId="0" fontId="6" fillId="0" borderId="0" xfId="81" applyFont="1" applyAlignment="1">
      <alignment vertical="top" wrapText="1"/>
      <protection/>
    </xf>
    <xf numFmtId="0" fontId="6" fillId="0" borderId="0" xfId="81" applyFont="1" applyAlignment="1" quotePrefix="1">
      <alignment vertical="top" wrapText="1"/>
      <protection/>
    </xf>
    <xf numFmtId="49" fontId="6" fillId="0" borderId="0" xfId="81" applyNumberFormat="1" applyFont="1" applyAlignment="1">
      <alignment horizontal="center"/>
      <protection/>
    </xf>
    <xf numFmtId="49" fontId="6" fillId="36" borderId="0" xfId="89" applyNumberFormat="1" applyFont="1" applyFill="1" applyAlignment="1">
      <alignment horizontal="left" vertical="top"/>
      <protection/>
    </xf>
    <xf numFmtId="0" fontId="6" fillId="36" borderId="0" xfId="0" applyFont="1" applyFill="1" applyBorder="1" applyAlignment="1">
      <alignment horizontal="justify" vertical="top" wrapText="1"/>
    </xf>
    <xf numFmtId="49" fontId="6" fillId="36" borderId="0" xfId="89" applyNumberFormat="1" applyFont="1" applyFill="1" applyAlignment="1">
      <alignment horizontal="center"/>
      <protection/>
    </xf>
    <xf numFmtId="4" fontId="6" fillId="36" borderId="0" xfId="89" applyNumberFormat="1" applyFont="1" applyFill="1" applyBorder="1" applyAlignment="1">
      <alignment horizontal="right" wrapText="1"/>
      <protection/>
    </xf>
    <xf numFmtId="4" fontId="6" fillId="36" borderId="0" xfId="81" applyNumberFormat="1" applyFont="1" applyFill="1" applyAlignment="1">
      <alignment horizontal="center" wrapText="1"/>
      <protection/>
    </xf>
    <xf numFmtId="4" fontId="6" fillId="36" borderId="0" xfId="81" applyNumberFormat="1" applyFont="1" applyFill="1" applyBorder="1" applyAlignment="1">
      <alignment horizontal="center"/>
      <protection/>
    </xf>
    <xf numFmtId="0" fontId="6" fillId="0" borderId="0" xfId="0" applyFont="1" applyBorder="1" applyAlignment="1">
      <alignment horizontal="justify" vertical="top" wrapText="1"/>
    </xf>
    <xf numFmtId="49" fontId="6" fillId="36" borderId="0" xfId="89" applyNumberFormat="1" applyFont="1" applyFill="1" applyAlignment="1">
      <alignment horizontal="left" vertical="top"/>
      <protection/>
    </xf>
    <xf numFmtId="49" fontId="6" fillId="0" borderId="0" xfId="89" applyNumberFormat="1" applyFont="1" applyFill="1" applyAlignment="1">
      <alignment horizontal="justify" vertical="top"/>
      <protection/>
    </xf>
    <xf numFmtId="0" fontId="0" fillId="0" borderId="0" xfId="67" applyFont="1" applyFill="1" applyBorder="1" applyAlignment="1">
      <alignment horizontal="left" vertical="top" wrapText="1"/>
      <protection/>
    </xf>
    <xf numFmtId="0" fontId="6" fillId="0" borderId="0" xfId="89" applyFont="1" applyFill="1" applyAlignment="1">
      <alignment wrapText="1"/>
      <protection/>
    </xf>
    <xf numFmtId="0" fontId="8" fillId="0" borderId="11" xfId="81" applyNumberFormat="1" applyFont="1" applyBorder="1" applyAlignment="1">
      <alignment vertical="top" wrapText="1"/>
      <protection/>
    </xf>
    <xf numFmtId="0" fontId="8" fillId="36" borderId="0" xfId="0" applyFont="1" applyFill="1" applyBorder="1" applyAlignment="1">
      <alignment horizontal="left" vertical="top" wrapText="1"/>
    </xf>
    <xf numFmtId="0" fontId="5" fillId="36" borderId="0" xfId="0" applyFont="1" applyFill="1" applyBorder="1" applyAlignment="1">
      <alignment/>
    </xf>
    <xf numFmtId="4" fontId="6" fillId="36" borderId="0" xfId="69" applyNumberFormat="1" applyFont="1" applyFill="1" applyBorder="1" applyAlignment="1">
      <alignment horizontal="center"/>
      <protection/>
    </xf>
    <xf numFmtId="4" fontId="9" fillId="36" borderId="0" xfId="81" applyNumberFormat="1" applyFont="1" applyFill="1" applyBorder="1" applyAlignment="1">
      <alignment horizontal="center"/>
      <protection/>
    </xf>
    <xf numFmtId="0" fontId="6" fillId="34" borderId="0" xfId="89" applyFont="1" applyFill="1" applyAlignment="1">
      <alignment horizontal="center"/>
      <protection/>
    </xf>
    <xf numFmtId="49" fontId="6" fillId="0" borderId="0" xfId="89" applyNumberFormat="1" applyFont="1" applyFill="1" applyAlignment="1">
      <alignment horizontal="left" vertical="top"/>
      <protection/>
    </xf>
    <xf numFmtId="49" fontId="6" fillId="0" borderId="0" xfId="96" applyNumberFormat="1" applyFont="1" applyFill="1" applyBorder="1" applyAlignment="1">
      <alignment horizontal="left" vertical="top"/>
      <protection/>
    </xf>
    <xf numFmtId="49" fontId="6" fillId="0" borderId="0" xfId="81" applyNumberFormat="1" applyFont="1" applyFill="1" applyAlignment="1">
      <alignment horizontal="left" vertical="top"/>
      <protection/>
    </xf>
    <xf numFmtId="49" fontId="6" fillId="0" borderId="0" xfId="89" applyNumberFormat="1" applyFont="1" applyFill="1" applyBorder="1" applyAlignment="1">
      <alignment horizontal="left" vertical="top"/>
      <protection/>
    </xf>
    <xf numFmtId="195" fontId="8" fillId="36" borderId="10" xfId="81" applyNumberFormat="1" applyFont="1" applyFill="1" applyBorder="1" applyAlignment="1">
      <alignment vertical="top" wrapText="1"/>
      <protection/>
    </xf>
    <xf numFmtId="0" fontId="6" fillId="36" borderId="11" xfId="81" applyFont="1" applyFill="1" applyBorder="1" applyAlignment="1">
      <alignment/>
      <protection/>
    </xf>
    <xf numFmtId="4" fontId="9" fillId="36" borderId="12" xfId="81" applyNumberFormat="1" applyFont="1" applyFill="1" applyBorder="1" applyAlignment="1">
      <alignment horizontal="center"/>
      <protection/>
    </xf>
    <xf numFmtId="4" fontId="6" fillId="34" borderId="0" xfId="0" applyNumberFormat="1" applyFont="1" applyFill="1" applyAlignment="1" quotePrefix="1">
      <alignment horizontal="center" wrapText="1"/>
    </xf>
    <xf numFmtId="0" fontId="6" fillId="0" borderId="0" xfId="89" applyFont="1" applyAlignment="1">
      <alignment vertical="top" wrapText="1"/>
      <protection/>
    </xf>
    <xf numFmtId="0" fontId="6" fillId="0" borderId="0" xfId="71" applyFont="1" applyFill="1" applyBorder="1" applyAlignment="1" quotePrefix="1">
      <alignment vertical="top" wrapText="1"/>
      <protection/>
    </xf>
    <xf numFmtId="4" fontId="3" fillId="0" borderId="23"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34" borderId="23" xfId="81" applyNumberFormat="1" applyFont="1" applyFill="1" applyBorder="1" applyAlignment="1">
      <alignment horizontal="center" wrapText="1"/>
      <protection/>
    </xf>
    <xf numFmtId="4" fontId="3" fillId="0" borderId="0" xfId="0" applyNumberFormat="1" applyFont="1" applyFill="1" applyBorder="1" applyAlignment="1">
      <alignment horizontal="center"/>
    </xf>
    <xf numFmtId="0" fontId="0" fillId="0" borderId="0" xfId="0" applyAlignment="1">
      <alignment horizontal="center"/>
    </xf>
    <xf numFmtId="0" fontId="15"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xf>
    <xf numFmtId="0" fontId="18" fillId="0" borderId="24" xfId="0" applyFont="1" applyBorder="1" applyAlignment="1">
      <alignment horizontal="left" vertical="top" wrapText="1"/>
    </xf>
    <xf numFmtId="0" fontId="31" fillId="0" borderId="0" xfId="0" applyFont="1" applyAlignment="1">
      <alignment horizontal="left" vertical="top" wrapText="1"/>
    </xf>
    <xf numFmtId="0" fontId="27" fillId="0" borderId="0" xfId="0" applyFont="1" applyAlignment="1">
      <alignment vertical="top" wrapText="1"/>
    </xf>
    <xf numFmtId="0" fontId="45" fillId="0" borderId="0" xfId="0" applyFont="1" applyAlignment="1">
      <alignment horizontal="left" wrapText="1"/>
    </xf>
    <xf numFmtId="0" fontId="46" fillId="0" borderId="0" xfId="0" applyFont="1" applyAlignment="1">
      <alignment wrapText="1"/>
    </xf>
    <xf numFmtId="0" fontId="47" fillId="0" borderId="0" xfId="0" applyFont="1" applyAlignment="1">
      <alignment wrapText="1"/>
    </xf>
    <xf numFmtId="0" fontId="9" fillId="0" borderId="0" xfId="81" applyFont="1" applyAlignment="1">
      <alignment horizontal="justify" vertical="top" wrapText="1"/>
      <protection/>
    </xf>
    <xf numFmtId="0" fontId="9" fillId="0" borderId="0" xfId="0" applyFont="1" applyBorder="1" applyAlignment="1">
      <alignment horizontal="justify" vertical="top" wrapText="1"/>
    </xf>
    <xf numFmtId="0" fontId="27" fillId="33" borderId="18" xfId="0" applyFont="1" applyFill="1" applyBorder="1" applyAlignment="1">
      <alignment horizontal="justify" vertical="top" wrapText="1" readingOrder="1"/>
    </xf>
    <xf numFmtId="0" fontId="27" fillId="33" borderId="14" xfId="0" applyFont="1" applyFill="1" applyBorder="1" applyAlignment="1">
      <alignment horizontal="justify" vertical="top" wrapText="1" readingOrder="1"/>
    </xf>
    <xf numFmtId="0" fontId="36" fillId="0" borderId="0" xfId="0" applyFont="1" applyAlignment="1">
      <alignment horizontal="center" vertical="center" wrapText="1"/>
    </xf>
    <xf numFmtId="0" fontId="43" fillId="0" borderId="10" xfId="0" applyFont="1" applyBorder="1" applyAlignment="1">
      <alignment horizontal="left" wrapText="1"/>
    </xf>
    <xf numFmtId="0" fontId="44" fillId="0" borderId="11" xfId="0" applyFont="1" applyBorder="1" applyAlignment="1">
      <alignment horizontal="left" wrapText="1"/>
    </xf>
    <xf numFmtId="0" fontId="44" fillId="0" borderId="12" xfId="0" applyFont="1" applyBorder="1" applyAlignment="1">
      <alignment horizontal="left" wrapText="1"/>
    </xf>
    <xf numFmtId="0" fontId="22" fillId="0" borderId="0" xfId="35" applyFont="1" applyFill="1" applyBorder="1" applyAlignment="1" applyProtection="1">
      <alignment horizontal="center" wrapText="1"/>
      <protection/>
    </xf>
    <xf numFmtId="0" fontId="33" fillId="37" borderId="25" xfId="0" applyFont="1" applyFill="1" applyBorder="1" applyAlignment="1">
      <alignment horizontal="center" vertical="center" wrapText="1"/>
    </xf>
    <xf numFmtId="0" fontId="33" fillId="37" borderId="26" xfId="0" applyFont="1" applyFill="1" applyBorder="1" applyAlignment="1">
      <alignment horizontal="center" vertical="center" wrapText="1"/>
    </xf>
    <xf numFmtId="0" fontId="33" fillId="37" borderId="27" xfId="0" applyFont="1" applyFill="1" applyBorder="1" applyAlignment="1">
      <alignment horizontal="center" vertical="center" wrapText="1"/>
    </xf>
    <xf numFmtId="0" fontId="33" fillId="37" borderId="28" xfId="0" applyFont="1" applyFill="1" applyBorder="1" applyAlignment="1">
      <alignment horizontal="center" vertical="center" wrapText="1"/>
    </xf>
    <xf numFmtId="0" fontId="33" fillId="37" borderId="29" xfId="0" applyFont="1" applyFill="1" applyBorder="1" applyAlignment="1">
      <alignment horizontal="center" vertical="center" wrapText="1"/>
    </xf>
    <xf numFmtId="0" fontId="33" fillId="37" borderId="30" xfId="0" applyFont="1" applyFill="1" applyBorder="1" applyAlignment="1">
      <alignment horizontal="center" vertical="center" wrapText="1"/>
    </xf>
    <xf numFmtId="0" fontId="32" fillId="0" borderId="0" xfId="0" applyFont="1" applyAlignment="1">
      <alignment horizontal="left" vertical="top" wrapText="1"/>
    </xf>
    <xf numFmtId="0" fontId="26"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vertical="top" wrapText="1"/>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horizontal="center" vertical="center"/>
    </xf>
    <xf numFmtId="0" fontId="21" fillId="0" borderId="0" xfId="35" applyFont="1" applyBorder="1" applyAlignment="1" applyProtection="1">
      <alignment horizontal="center" wrapText="1"/>
      <protection/>
    </xf>
    <xf numFmtId="0" fontId="21" fillId="0" borderId="0" xfId="51" applyFont="1" applyBorder="1" applyAlignment="1" applyProtection="1">
      <alignment horizontal="center" wrapText="1"/>
      <protection/>
    </xf>
    <xf numFmtId="0" fontId="40" fillId="0" borderId="10" xfId="0" applyFont="1" applyBorder="1" applyAlignment="1">
      <alignment horizontal="left" wrapText="1"/>
    </xf>
    <xf numFmtId="0" fontId="41" fillId="0" borderId="11" xfId="0" applyFont="1" applyBorder="1" applyAlignment="1">
      <alignment horizontal="left" wrapText="1"/>
    </xf>
    <xf numFmtId="0" fontId="41" fillId="0" borderId="12" xfId="0" applyFont="1" applyBorder="1" applyAlignment="1">
      <alignment horizontal="left" wrapText="1"/>
    </xf>
    <xf numFmtId="0" fontId="8" fillId="32" borderId="10" xfId="81" applyFont="1" applyFill="1" applyBorder="1" applyAlignment="1">
      <alignment vertical="top" wrapText="1"/>
      <protection/>
    </xf>
    <xf numFmtId="0" fontId="16" fillId="0" borderId="11" xfId="81" applyFont="1" applyBorder="1" applyAlignment="1">
      <alignment/>
      <protection/>
    </xf>
    <xf numFmtId="0" fontId="16" fillId="0" borderId="12" xfId="81" applyFont="1" applyBorder="1" applyAlignment="1">
      <alignment/>
      <protection/>
    </xf>
    <xf numFmtId="0" fontId="9" fillId="0" borderId="0" xfId="89" applyFont="1" applyAlignment="1">
      <alignment horizontal="justify" vertical="top" wrapText="1"/>
      <protection/>
    </xf>
    <xf numFmtId="0" fontId="0" fillId="0" borderId="0" xfId="0" applyAlignment="1">
      <alignment wrapText="1"/>
    </xf>
    <xf numFmtId="0" fontId="9" fillId="0" borderId="0" xfId="81" applyFont="1" applyAlignment="1">
      <alignment horizontal="left" vertical="top" wrapText="1"/>
      <protection/>
    </xf>
    <xf numFmtId="0" fontId="8" fillId="33" borderId="11" xfId="0" applyFont="1" applyFill="1" applyBorder="1" applyAlignment="1">
      <alignment horizontal="left" vertical="top" wrapText="1"/>
    </xf>
    <xf numFmtId="0" fontId="5" fillId="33" borderId="11" xfId="0" applyFont="1" applyFill="1" applyBorder="1" applyAlignment="1">
      <alignment/>
    </xf>
    <xf numFmtId="0" fontId="8" fillId="33" borderId="18" xfId="0" applyFont="1" applyFill="1" applyBorder="1" applyAlignment="1">
      <alignment horizontal="justify" vertical="top" wrapText="1" readingOrder="1"/>
    </xf>
    <xf numFmtId="0" fontId="8" fillId="33" borderId="14" xfId="0" applyFont="1" applyFill="1" applyBorder="1" applyAlignment="1">
      <alignment horizontal="justify" vertical="top" wrapText="1" readingOrder="1"/>
    </xf>
    <xf numFmtId="0" fontId="9" fillId="0" borderId="0" xfId="89" applyFont="1" applyAlignment="1">
      <alignment horizontal="justify" vertical="top"/>
      <protection/>
    </xf>
    <xf numFmtId="0" fontId="9" fillId="0" borderId="0" xfId="89" applyNumberFormat="1" applyFont="1" applyAlignment="1">
      <alignment horizontal="left" vertical="top" wrapText="1"/>
      <protection/>
    </xf>
    <xf numFmtId="0" fontId="0" fillId="0" borderId="0" xfId="89" applyFont="1" applyAlignment="1">
      <alignment wrapText="1"/>
      <protection/>
    </xf>
    <xf numFmtId="0" fontId="9" fillId="0" borderId="31" xfId="102" applyFont="1" applyBorder="1" applyAlignment="1">
      <alignment horizontal="left" vertical="top" wrapText="1"/>
      <protection/>
    </xf>
    <xf numFmtId="49" fontId="8" fillId="0" borderId="0" xfId="0" applyNumberFormat="1" applyFont="1" applyFill="1" applyBorder="1" applyAlignment="1">
      <alignment horizontal="left" vertical="top" wrapText="1"/>
    </xf>
    <xf numFmtId="0" fontId="8" fillId="32" borderId="10" xfId="81" applyFont="1" applyFill="1" applyBorder="1" applyAlignment="1">
      <alignment vertical="top" wrapText="1"/>
      <protection/>
    </xf>
    <xf numFmtId="0" fontId="6" fillId="35" borderId="11" xfId="81" applyFont="1" applyFill="1" applyBorder="1" applyAlignment="1">
      <alignment/>
      <protection/>
    </xf>
    <xf numFmtId="195" fontId="8" fillId="35" borderId="10" xfId="81" applyNumberFormat="1" applyFont="1" applyFill="1" applyBorder="1" applyAlignment="1">
      <alignment vertical="top" wrapText="1"/>
      <protection/>
    </xf>
    <xf numFmtId="0" fontId="9" fillId="0" borderId="0" xfId="102" applyFont="1" applyBorder="1" applyAlignment="1">
      <alignment horizontal="left" vertical="top" wrapText="1"/>
      <protection/>
    </xf>
    <xf numFmtId="0" fontId="9" fillId="0" borderId="0" xfId="102" applyFont="1" applyBorder="1" applyAlignment="1">
      <alignment horizontal="left" vertical="top" wrapText="1"/>
      <protection/>
    </xf>
    <xf numFmtId="0" fontId="8" fillId="32" borderId="10" xfId="0" applyFont="1" applyFill="1" applyBorder="1" applyAlignment="1">
      <alignment vertical="top" wrapText="1"/>
    </xf>
    <xf numFmtId="0" fontId="16" fillId="0" borderId="11" xfId="0" applyFont="1" applyBorder="1" applyAlignment="1">
      <alignment/>
    </xf>
    <xf numFmtId="0" fontId="16" fillId="0" borderId="12" xfId="0" applyFont="1" applyBorder="1" applyAlignment="1">
      <alignment/>
    </xf>
    <xf numFmtId="0" fontId="8" fillId="0" borderId="11" xfId="81" applyNumberFormat="1" applyFont="1" applyBorder="1" applyAlignment="1">
      <alignment vertical="top" wrapText="1" shrinkToFit="1"/>
      <protection/>
    </xf>
    <xf numFmtId="0" fontId="0" fillId="0" borderId="11" xfId="0" applyBorder="1" applyAlignment="1">
      <alignment wrapText="1"/>
    </xf>
    <xf numFmtId="0" fontId="8" fillId="0" borderId="11" xfId="81" applyNumberFormat="1" applyFont="1" applyBorder="1" applyAlignment="1">
      <alignment horizontal="left" vertical="top" wrapText="1" shrinkToFit="1"/>
      <protection/>
    </xf>
    <xf numFmtId="0" fontId="0" fillId="0" borderId="11" xfId="0" applyBorder="1" applyAlignment="1">
      <alignment wrapText="1" shrinkToFit="1"/>
    </xf>
    <xf numFmtId="0" fontId="8" fillId="32" borderId="11" xfId="81" applyNumberFormat="1" applyFont="1" applyFill="1" applyBorder="1" applyAlignment="1">
      <alignment horizontal="left" vertical="center" wrapText="1"/>
      <protection/>
    </xf>
    <xf numFmtId="0" fontId="8" fillId="32" borderId="12" xfId="81" applyNumberFormat="1" applyFont="1" applyFill="1" applyBorder="1" applyAlignment="1">
      <alignment horizontal="left" vertical="center" wrapText="1"/>
      <protection/>
    </xf>
    <xf numFmtId="49" fontId="8" fillId="32" borderId="17" xfId="81" applyNumberFormat="1" applyFont="1" applyFill="1" applyBorder="1" applyAlignment="1">
      <alignment horizontal="left" vertical="top" wrapText="1"/>
      <protection/>
    </xf>
    <xf numFmtId="49" fontId="8" fillId="32" borderId="18" xfId="81" applyNumberFormat="1" applyFont="1" applyFill="1" applyBorder="1" applyAlignment="1">
      <alignment horizontal="left" vertical="top" wrapText="1"/>
      <protection/>
    </xf>
    <xf numFmtId="0" fontId="27" fillId="0" borderId="0" xfId="0" applyFont="1" applyAlignment="1">
      <alignment horizontal="center" vertical="center" wrapText="1"/>
    </xf>
    <xf numFmtId="0" fontId="0" fillId="0" borderId="0" xfId="0" applyAlignment="1">
      <alignment horizontal="center" vertical="center" wrapText="1"/>
    </xf>
    <xf numFmtId="0" fontId="9" fillId="0" borderId="0" xfId="81" applyFont="1" applyAlignment="1">
      <alignment horizontal="left" vertical="top" wrapText="1"/>
      <protection/>
    </xf>
    <xf numFmtId="0" fontId="8" fillId="32" borderId="10" xfId="81" applyFont="1" applyFill="1" applyBorder="1" applyAlignment="1">
      <alignment horizontal="left" vertical="top"/>
      <protection/>
    </xf>
    <xf numFmtId="0" fontId="8" fillId="33" borderId="10" xfId="81" applyFont="1" applyFill="1" applyBorder="1" applyAlignment="1">
      <alignment vertical="top"/>
      <protection/>
    </xf>
  </cellXfs>
  <cellStyles count="11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Hiperveza 10" xfId="36"/>
    <cellStyle name="Hiperveza 10 2" xfId="37"/>
    <cellStyle name="Hiperveza 11" xfId="38"/>
    <cellStyle name="Hiperveza 12" xfId="39"/>
    <cellStyle name="Hiperveza 13" xfId="40"/>
    <cellStyle name="Hiperveza 14" xfId="41"/>
    <cellStyle name="Hiperveza 2" xfId="42"/>
    <cellStyle name="Hiperveza 2 2" xfId="43"/>
    <cellStyle name="Hiperveza 3" xfId="44"/>
    <cellStyle name="Hiperveza 4" xfId="45"/>
    <cellStyle name="Hiperveza 5" xfId="46"/>
    <cellStyle name="Hiperveza 6" xfId="47"/>
    <cellStyle name="Hiperveza 7" xfId="48"/>
    <cellStyle name="Hiperveza 8" xfId="49"/>
    <cellStyle name="Hiperveza 9" xfId="50"/>
    <cellStyle name="Hiperveza_građ. dil A" xfId="51"/>
    <cellStyle name="Isticanje1" xfId="52"/>
    <cellStyle name="Isticanje2" xfId="53"/>
    <cellStyle name="Isticanje3" xfId="54"/>
    <cellStyle name="Isticanje4" xfId="55"/>
    <cellStyle name="Isticanje5" xfId="56"/>
    <cellStyle name="Isticanje6" xfId="57"/>
    <cellStyle name="Izlaz" xfId="58"/>
    <cellStyle name="Izračun" xfId="59"/>
    <cellStyle name="Loše" xfId="60"/>
    <cellStyle name="Naslov" xfId="61"/>
    <cellStyle name="Naslov 1" xfId="62"/>
    <cellStyle name="Naslov 2" xfId="63"/>
    <cellStyle name="Naslov 3" xfId="64"/>
    <cellStyle name="Naslov 4" xfId="65"/>
    <cellStyle name="Neutralno" xfId="66"/>
    <cellStyle name="Normal 2" xfId="67"/>
    <cellStyle name="Normal__Vrtić VT_TROŠKOVNIK ZA I FAZU IZVOĐENJA" xfId="68"/>
    <cellStyle name="Normal_1 Gradevina_DILATACIJA B" xfId="69"/>
    <cellStyle name="Obično 10" xfId="70"/>
    <cellStyle name="Obično 10 2" xfId="71"/>
    <cellStyle name="Obično 11" xfId="72"/>
    <cellStyle name="Obično 11 2" xfId="73"/>
    <cellStyle name="Obično 11 3" xfId="74"/>
    <cellStyle name="Obično 12" xfId="75"/>
    <cellStyle name="Obično 12 2" xfId="76"/>
    <cellStyle name="Obično 12 3" xfId="77"/>
    <cellStyle name="Obično 13" xfId="78"/>
    <cellStyle name="Obično 13 2" xfId="79"/>
    <cellStyle name="Obično 13 3" xfId="80"/>
    <cellStyle name="Obično 14" xfId="81"/>
    <cellStyle name="Obično 14 2" xfId="82"/>
    <cellStyle name="Obično 14 3" xfId="83"/>
    <cellStyle name="Obično 15" xfId="84"/>
    <cellStyle name="Obično 16" xfId="85"/>
    <cellStyle name="Obično 17" xfId="86"/>
    <cellStyle name="Obično 18" xfId="87"/>
    <cellStyle name="Obično 18 2" xfId="88"/>
    <cellStyle name="Obično 19" xfId="89"/>
    <cellStyle name="Obično 2" xfId="90"/>
    <cellStyle name="Obično 2 2" xfId="91"/>
    <cellStyle name="Obično 2 3" xfId="92"/>
    <cellStyle name="Obično 20" xfId="93"/>
    <cellStyle name="Obično 21" xfId="94"/>
    <cellStyle name="Obično 3" xfId="95"/>
    <cellStyle name="Obično 3 2" xfId="96"/>
    <cellStyle name="Obično 4" xfId="97"/>
    <cellStyle name="Obično 4 2" xfId="98"/>
    <cellStyle name="Obično 5" xfId="99"/>
    <cellStyle name="Obično 5 2" xfId="100"/>
    <cellStyle name="Obično 6" xfId="101"/>
    <cellStyle name="Obično 6 2" xfId="102"/>
    <cellStyle name="Obično 7" xfId="103"/>
    <cellStyle name="Obično 7 2" xfId="104"/>
    <cellStyle name="Obično 8" xfId="105"/>
    <cellStyle name="Obično 9" xfId="106"/>
    <cellStyle name="Obično 9 2" xfId="107"/>
    <cellStyle name="Obično_građ. dil A" xfId="108"/>
    <cellStyle name="Percent" xfId="109"/>
    <cellStyle name="Postotak 2" xfId="110"/>
    <cellStyle name="Postotak 2 2" xfId="111"/>
    <cellStyle name="Postotak 3" xfId="112"/>
    <cellStyle name="Postotak 4" xfId="113"/>
    <cellStyle name="Povezana ćelija" xfId="114"/>
    <cellStyle name="Followed Hyperlink" xfId="115"/>
    <cellStyle name="Provjera ćelije" xfId="116"/>
    <cellStyle name="Tekst objašnjenja" xfId="117"/>
    <cellStyle name="Tekst upozorenja" xfId="118"/>
    <cellStyle name="Ukupni zbroj" xfId="119"/>
    <cellStyle name="Unos" xfId="120"/>
    <cellStyle name="Currency" xfId="121"/>
    <cellStyle name="Currency [0]" xfId="122"/>
    <cellStyle name="Valuta 2" xfId="123"/>
    <cellStyle name="Valuta 2 2" xfId="124"/>
    <cellStyle name="Valuta 3" xfId="125"/>
    <cellStyle name="Valuta 4" xfId="126"/>
    <cellStyle name="Comma" xfId="127"/>
    <cellStyle name="Comma [0]"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895350</xdr:colOff>
      <xdr:row>1</xdr:row>
      <xdr:rowOff>542925</xdr:rowOff>
    </xdr:to>
    <xdr:grpSp>
      <xdr:nvGrpSpPr>
        <xdr:cNvPr id="1" name="Group 4"/>
        <xdr:cNvGrpSpPr>
          <a:grpSpLocks/>
        </xdr:cNvGrpSpPr>
      </xdr:nvGrpSpPr>
      <xdr:grpSpPr>
        <a:xfrm>
          <a:off x="0" y="0"/>
          <a:ext cx="5476875" cy="704850"/>
          <a:chOff x="1" y="6"/>
          <a:chExt cx="564" cy="86"/>
        </a:xfrm>
        <a:solidFill>
          <a:srgbClr val="FFFFFF"/>
        </a:solidFill>
      </xdr:grpSpPr>
      <xdr:pic>
        <xdr:nvPicPr>
          <xdr:cNvPr id="2" name="Picture 7"/>
          <xdr:cNvPicPr preferRelativeResize="1">
            <a:picLocks noChangeAspect="1"/>
          </xdr:cNvPicPr>
        </xdr:nvPicPr>
        <xdr:blipFill>
          <a:blip r:embed="rId1"/>
          <a:stretch>
            <a:fillRect/>
          </a:stretch>
        </xdr:blipFill>
        <xdr:spPr>
          <a:xfrm>
            <a:off x="1" y="6"/>
            <a:ext cx="564" cy="86"/>
          </a:xfrm>
          <a:prstGeom prst="rect">
            <a:avLst/>
          </a:prstGeom>
          <a:solidFill>
            <a:srgbClr val="FFFFFF"/>
          </a:solidFill>
          <a:ln w="1" cmpd="sng">
            <a:noFill/>
          </a:ln>
        </xdr:spPr>
      </xdr:pic>
      <xdr:sp>
        <xdr:nvSpPr>
          <xdr:cNvPr id="3" name="Text 9"/>
          <xdr:cNvSpPr txBox="1">
            <a:spLocks noChangeArrowheads="1"/>
          </xdr:cNvSpPr>
        </xdr:nvSpPr>
        <xdr:spPr>
          <a:xfrm>
            <a:off x="102" y="52"/>
            <a:ext cx="450" cy="19"/>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latin typeface="Courier New CE"/>
                <a:ea typeface="Courier New CE"/>
                <a:cs typeface="Courier New CE"/>
              </a:rPr>
              <a:t>
</a:t>
            </a:r>
            <a:r>
              <a:rPr lang="en-US" cap="none" sz="800" b="0" i="0" u="none" baseline="0">
                <a:solidFill>
                  <a:srgbClr val="000000"/>
                </a:solidFill>
                <a:latin typeface="Courier New CE"/>
                <a:ea typeface="Courier New CE"/>
                <a:cs typeface="Courier New CE"/>
              </a:rPr>
              <a:t>
</a:t>
            </a:r>
            <a:r>
              <a:rPr lang="en-US" cap="none" sz="800" b="0" i="0" u="none" baseline="0">
                <a:solidFill>
                  <a:srgbClr val="000000"/>
                </a:solidFill>
                <a:latin typeface="Courier New CE"/>
                <a:ea typeface="Courier New CE"/>
                <a:cs typeface="Courier New CE"/>
              </a:rPr>
              <a:t>
</a:t>
            </a:r>
            <a:r>
              <a:rPr lang="en-US" cap="none" sz="800" b="0" i="0" u="none" baseline="0">
                <a:solidFill>
                  <a:srgbClr val="000000"/>
                </a:solidFill>
                <a:latin typeface="Courier New CE"/>
                <a:ea typeface="Courier New CE"/>
                <a:cs typeface="Courier New CE"/>
              </a:rPr>
              <a:t>
</a:t>
            </a:r>
            <a:r>
              <a:rPr lang="en-US" cap="none" sz="1000" b="0" i="0" u="none" baseline="0">
                <a:solidFill>
                  <a:srgbClr val="000000"/>
                </a:solidFill>
                <a:latin typeface="Courier New CE"/>
                <a:ea typeface="Courier New CE"/>
                <a:cs typeface="Courier New CE"/>
              </a:rPr>
              <a:t>26549250  ZLATAR, Gajeva 7a, M.B.:0155870, OIB:04222973484</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BNOVA%20GRUBI&#352;NO%20POLJE-&#272;ULOVAC_2008-2009\JAM-ING%20_%202008-2009\IZRADA%20UPUTA\DONJA%20VO&#262;A\BOL&#268;EVI&#262;%20FRANJO\BOL&#268;EVI&#262;%20FEANJO_UPU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ule1"/>
      <sheetName val="Osn-Pod"/>
      <sheetName val="Dokaz"/>
      <sheetName val="Normativi"/>
      <sheetName val="Specifikacija"/>
      <sheetName val="Stolarija"/>
      <sheetName val="Fert"/>
      <sheetName val="Poluproizvodi"/>
      <sheetName val="Korice (2)"/>
      <sheetName val="Korice"/>
      <sheetName val="Sadrzaj"/>
      <sheetName val="Naslovi"/>
      <sheetName val="2."/>
      <sheetName val="GRADILIŠTE"/>
      <sheetName val="3.1.-2."/>
      <sheetName val="3.3."/>
      <sheetName val="3.4."/>
      <sheetName val="4.1.-2."/>
      <sheetName val="6."/>
      <sheetName val="Trosk"/>
    </sheetNames>
    <sheetDataSet>
      <sheetData sheetId="1">
        <row r="14">
          <cell r="C14" t="str">
            <v>IVAN JAMBREKOVIĆ,dipl.inž.građ.</v>
          </cell>
        </row>
        <row r="15">
          <cell r="C15" t="str">
            <v>IVAN JAMBREKOVIĆ,dipl.inž.građ.</v>
          </cell>
        </row>
        <row r="16">
          <cell r="C16" t="str">
            <v>ŽELJKO BENGER, inž.građ.</v>
          </cell>
        </row>
        <row r="17">
          <cell r="C17" t="str">
            <v>IVAN JAMBREKOVIĆ,dipl.inž.građ.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M693"/>
  <sheetViews>
    <sheetView showZeros="0" tabSelected="1" zoomScaleSheetLayoutView="120" zoomScalePageLayoutView="0" workbookViewId="0" topLeftCell="A1">
      <selection activeCell="C12" sqref="C12:F13"/>
    </sheetView>
  </sheetViews>
  <sheetFormatPr defaultColWidth="9.140625" defaultRowHeight="12.75"/>
  <cols>
    <col min="1" max="1" width="7.421875" style="3" customWidth="1"/>
    <col min="2" max="2" width="32.00390625" style="4" customWidth="1"/>
    <col min="3" max="3" width="10.421875" style="5" customWidth="1"/>
    <col min="4" max="4" width="9.8515625" style="113" customWidth="1"/>
    <col min="5" max="5" width="9.00390625" style="29" customWidth="1"/>
    <col min="6" max="6" width="14.28125" style="29" customWidth="1"/>
    <col min="7" max="16384" width="9.140625" style="1" customWidth="1"/>
  </cols>
  <sheetData>
    <row r="1" ht="12.75"/>
    <row r="2" spans="1:6" ht="42.75" customHeight="1">
      <c r="A2" s="150"/>
      <c r="B2" s="150"/>
      <c r="C2" s="150"/>
      <c r="D2" s="150"/>
      <c r="E2" s="150"/>
      <c r="F2" s="150"/>
    </row>
    <row r="3" spans="1:6" ht="13.5" customHeight="1">
      <c r="A3" s="273" t="s">
        <v>57</v>
      </c>
      <c r="B3" s="273"/>
      <c r="C3" s="273"/>
      <c r="D3" s="273"/>
      <c r="E3" s="273"/>
      <c r="F3" s="273"/>
    </row>
    <row r="4" spans="1:13" ht="12.75">
      <c r="A4" s="291"/>
      <c r="B4" s="292"/>
      <c r="C4" s="292"/>
      <c r="D4" s="292"/>
      <c r="E4" s="292"/>
      <c r="F4" s="292"/>
      <c r="H4" s="291"/>
      <c r="I4" s="292"/>
      <c r="J4" s="292"/>
      <c r="K4" s="292"/>
      <c r="L4" s="292"/>
      <c r="M4" s="292"/>
    </row>
    <row r="5" spans="1:6" s="2" customFormat="1" ht="12.75">
      <c r="A5" s="277"/>
      <c r="B5" s="277"/>
      <c r="C5" s="277"/>
      <c r="D5" s="277"/>
      <c r="E5" s="277"/>
      <c r="F5" s="277"/>
    </row>
    <row r="6" spans="1:6" ht="15.75">
      <c r="A6" s="6"/>
      <c r="B6" s="274" t="s">
        <v>211</v>
      </c>
      <c r="C6" s="275"/>
      <c r="D6" s="275"/>
      <c r="E6" s="275"/>
      <c r="F6" s="276"/>
    </row>
    <row r="7" spans="1:6" ht="15.75">
      <c r="A7" s="6"/>
      <c r="B7" s="274" t="s">
        <v>210</v>
      </c>
      <c r="C7" s="275"/>
      <c r="D7" s="275"/>
      <c r="E7" s="275"/>
      <c r="F7" s="276"/>
    </row>
    <row r="8" spans="1:6" ht="23.25">
      <c r="A8" s="6"/>
      <c r="B8" s="293" t="s">
        <v>209</v>
      </c>
      <c r="C8" s="294"/>
      <c r="D8" s="294"/>
      <c r="E8" s="294"/>
      <c r="F8" s="295"/>
    </row>
    <row r="9" spans="1:6" ht="23.25">
      <c r="A9" s="6"/>
      <c r="B9" s="293" t="s">
        <v>212</v>
      </c>
      <c r="C9" s="294"/>
      <c r="D9" s="294"/>
      <c r="E9" s="294"/>
      <c r="F9" s="295"/>
    </row>
    <row r="10" spans="1:6" ht="23.25">
      <c r="A10" s="6"/>
      <c r="B10" s="293" t="s">
        <v>213</v>
      </c>
      <c r="C10" s="294"/>
      <c r="D10" s="294"/>
      <c r="E10" s="294"/>
      <c r="F10" s="295"/>
    </row>
    <row r="11" spans="1:4" ht="15.75" thickBot="1">
      <c r="A11" s="6"/>
      <c r="B11" s="9"/>
      <c r="C11" s="7"/>
      <c r="D11" s="115"/>
    </row>
    <row r="12" spans="1:6" ht="13.5" thickTop="1">
      <c r="A12" s="6"/>
      <c r="B12" s="9"/>
      <c r="C12" s="278" t="s">
        <v>215</v>
      </c>
      <c r="D12" s="279"/>
      <c r="E12" s="279"/>
      <c r="F12" s="280"/>
    </row>
    <row r="13" spans="1:6" ht="52.5" customHeight="1" thickBot="1">
      <c r="A13" s="6"/>
      <c r="B13" s="9"/>
      <c r="C13" s="281"/>
      <c r="D13" s="282"/>
      <c r="E13" s="282"/>
      <c r="F13" s="283"/>
    </row>
    <row r="14" spans="1:6" ht="13.5" thickTop="1">
      <c r="A14" s="6"/>
      <c r="B14" s="9"/>
      <c r="C14" s="284"/>
      <c r="D14" s="285"/>
      <c r="E14" s="285"/>
      <c r="F14" s="285"/>
    </row>
    <row r="15" spans="1:4" ht="15">
      <c r="A15" s="6"/>
      <c r="B15" s="9"/>
      <c r="C15" s="8"/>
      <c r="D15" s="114"/>
    </row>
    <row r="16" spans="1:6" ht="54" customHeight="1">
      <c r="A16" s="6"/>
      <c r="B16" s="9"/>
      <c r="C16" s="327" t="s">
        <v>154</v>
      </c>
      <c r="D16" s="327"/>
      <c r="E16" s="327"/>
      <c r="F16" s="327"/>
    </row>
    <row r="17" spans="1:6" ht="45.75" customHeight="1">
      <c r="A17" s="6"/>
      <c r="B17" s="9"/>
      <c r="C17" s="328"/>
      <c r="D17" s="328"/>
      <c r="E17" s="328"/>
      <c r="F17" s="328"/>
    </row>
    <row r="18" spans="1:6" ht="15.75" customHeight="1">
      <c r="A18" s="6"/>
      <c r="B18" s="9"/>
      <c r="C18" s="286"/>
      <c r="D18" s="287"/>
      <c r="E18" s="287"/>
      <c r="F18" s="287"/>
    </row>
    <row r="19" spans="1:2" ht="12.75">
      <c r="A19" s="6"/>
      <c r="B19" s="9"/>
    </row>
    <row r="20" spans="1:6" ht="12.75">
      <c r="A20" s="6"/>
      <c r="B20" s="9"/>
      <c r="C20" s="288"/>
      <c r="D20" s="289"/>
      <c r="E20" s="289"/>
      <c r="F20" s="289"/>
    </row>
    <row r="21" spans="1:6" ht="27" customHeight="1">
      <c r="A21" s="6"/>
      <c r="B21" s="9"/>
      <c r="C21" s="290"/>
      <c r="D21" s="290"/>
      <c r="E21" s="290"/>
      <c r="F21" s="290"/>
    </row>
    <row r="22" spans="1:6" ht="15.75">
      <c r="A22" s="6"/>
      <c r="B22" s="9"/>
      <c r="C22" s="262"/>
      <c r="D22" s="262"/>
      <c r="E22" s="262"/>
      <c r="F22" s="262"/>
    </row>
    <row r="23" spans="1:4" ht="15">
      <c r="A23" s="6"/>
      <c r="B23" s="9"/>
      <c r="C23" s="8"/>
      <c r="D23" s="114"/>
    </row>
    <row r="24" spans="1:6" ht="15.75">
      <c r="A24" s="9"/>
      <c r="B24" s="159" t="s">
        <v>107</v>
      </c>
      <c r="C24" s="266" t="s">
        <v>207</v>
      </c>
      <c r="D24" s="267"/>
      <c r="E24" s="267"/>
      <c r="F24" s="267"/>
    </row>
    <row r="25" spans="1:6" ht="27" customHeight="1">
      <c r="A25" s="9"/>
      <c r="B25" s="159"/>
      <c r="C25" s="268"/>
      <c r="D25" s="268"/>
      <c r="E25" s="268"/>
      <c r="F25" s="268"/>
    </row>
    <row r="26" spans="1:6" ht="22.5" customHeight="1">
      <c r="A26" s="6"/>
      <c r="B26" s="160"/>
      <c r="C26" s="264" t="s">
        <v>208</v>
      </c>
      <c r="D26" s="265"/>
      <c r="E26" s="265"/>
      <c r="F26" s="265"/>
    </row>
    <row r="27" spans="1:6" ht="13.5" customHeight="1">
      <c r="A27" s="6"/>
      <c r="B27" s="9"/>
      <c r="C27" s="146"/>
      <c r="D27" s="135"/>
      <c r="E27" s="135"/>
      <c r="F27" s="135"/>
    </row>
    <row r="28" spans="1:6" ht="13.5" customHeight="1">
      <c r="A28" s="6"/>
      <c r="B28" s="9"/>
      <c r="C28" s="146"/>
      <c r="D28" s="135"/>
      <c r="E28" s="135"/>
      <c r="F28" s="135"/>
    </row>
    <row r="29" spans="1:6" ht="15">
      <c r="A29" s="6"/>
      <c r="B29" s="9"/>
      <c r="C29" s="260"/>
      <c r="D29" s="261"/>
      <c r="E29" s="261"/>
      <c r="F29" s="261"/>
    </row>
    <row r="30" spans="1:4" ht="15">
      <c r="A30" s="6"/>
      <c r="B30" s="9"/>
      <c r="C30" s="8"/>
      <c r="D30" s="114"/>
    </row>
    <row r="31" spans="1:6" ht="15" customHeight="1">
      <c r="A31" s="9"/>
      <c r="B31" s="152" t="s">
        <v>102</v>
      </c>
      <c r="C31" s="263" t="s">
        <v>101</v>
      </c>
      <c r="D31" s="263"/>
      <c r="E31" s="263"/>
      <c r="F31" s="148"/>
    </row>
    <row r="32" spans="1:5" ht="12.75">
      <c r="A32" s="6"/>
      <c r="B32" s="153"/>
      <c r="C32" s="154"/>
      <c r="D32" s="155"/>
      <c r="E32" s="156"/>
    </row>
    <row r="33" spans="1:5" ht="12.75">
      <c r="A33" s="6"/>
      <c r="B33" s="157"/>
      <c r="C33" s="154"/>
      <c r="D33" s="155"/>
      <c r="E33" s="156"/>
    </row>
    <row r="34" spans="1:6" ht="15" customHeight="1">
      <c r="A34" s="6"/>
      <c r="B34" s="152" t="s">
        <v>108</v>
      </c>
      <c r="C34" s="223" t="s">
        <v>124</v>
      </c>
      <c r="D34" s="223"/>
      <c r="E34" s="223"/>
      <c r="F34" s="149"/>
    </row>
    <row r="35" spans="1:6" ht="15" customHeight="1">
      <c r="A35" s="6"/>
      <c r="B35" s="158"/>
      <c r="C35" s="223" t="s">
        <v>125</v>
      </c>
      <c r="D35" s="223"/>
      <c r="E35" s="223"/>
      <c r="F35" s="149"/>
    </row>
    <row r="36" spans="1:6" ht="15" customHeight="1">
      <c r="A36" s="6"/>
      <c r="B36" s="9"/>
      <c r="C36" s="223" t="s">
        <v>126</v>
      </c>
      <c r="D36" s="223"/>
      <c r="E36" s="223"/>
      <c r="F36" s="149"/>
    </row>
    <row r="37" spans="1:6" ht="15">
      <c r="A37" s="6"/>
      <c r="B37" s="9"/>
      <c r="C37" s="223" t="s">
        <v>153</v>
      </c>
      <c r="D37" s="151"/>
      <c r="E37" s="151"/>
      <c r="F37" s="149"/>
    </row>
    <row r="38" spans="1:3" ht="12.75">
      <c r="A38" s="9"/>
      <c r="C38" s="223" t="s">
        <v>152</v>
      </c>
    </row>
    <row r="39" spans="1:2" ht="12.75">
      <c r="A39" s="6"/>
      <c r="B39" s="9"/>
    </row>
    <row r="40" spans="1:6" ht="15">
      <c r="A40" s="6"/>
      <c r="B40" s="147"/>
      <c r="C40" s="260"/>
      <c r="D40" s="260"/>
      <c r="E40" s="260"/>
      <c r="F40" s="118"/>
    </row>
    <row r="41" spans="1:6" ht="15">
      <c r="A41" s="6"/>
      <c r="B41" s="9"/>
      <c r="C41" s="8"/>
      <c r="D41" s="112"/>
      <c r="E41" s="118"/>
      <c r="F41" s="118"/>
    </row>
    <row r="42" spans="1:6" s="16" customFormat="1" ht="15.75">
      <c r="A42" s="14"/>
      <c r="B42" s="19" t="s">
        <v>88</v>
      </c>
      <c r="C42" s="15"/>
      <c r="D42" s="125"/>
      <c r="E42" s="141"/>
      <c r="F42" s="142"/>
    </row>
    <row r="43" spans="1:6" s="13" customFormat="1" ht="15.75">
      <c r="A43" s="10"/>
      <c r="B43" s="11"/>
      <c r="C43" s="12"/>
      <c r="D43" s="124"/>
      <c r="E43" s="30"/>
      <c r="F43" s="30"/>
    </row>
    <row r="44" spans="1:6" s="13" customFormat="1" ht="141" customHeight="1" thickBot="1">
      <c r="A44" s="270" t="s">
        <v>90</v>
      </c>
      <c r="B44" s="270"/>
      <c r="C44" s="270"/>
      <c r="D44" s="270"/>
      <c r="E44" s="270"/>
      <c r="F44" s="270"/>
    </row>
    <row r="45" spans="1:6" s="13" customFormat="1" ht="19.5" thickBot="1">
      <c r="A45" s="271"/>
      <c r="B45" s="272"/>
      <c r="C45" s="272"/>
      <c r="D45" s="272"/>
      <c r="E45" s="144"/>
      <c r="F45" s="143"/>
    </row>
    <row r="46" spans="1:6" s="20" customFormat="1" ht="15.75">
      <c r="A46" s="330" t="s">
        <v>58</v>
      </c>
      <c r="B46" s="40"/>
      <c r="C46" s="41"/>
      <c r="D46" s="42"/>
      <c r="E46" s="134"/>
      <c r="F46" s="138"/>
    </row>
    <row r="47" spans="1:6" s="20" customFormat="1" ht="15.75">
      <c r="A47" s="43"/>
      <c r="B47" s="44"/>
      <c r="C47" s="45"/>
      <c r="D47" s="46"/>
      <c r="E47" s="145"/>
      <c r="F47" s="46"/>
    </row>
    <row r="48" spans="1:6" s="20" customFormat="1" ht="111" customHeight="1">
      <c r="A48" s="269" t="s">
        <v>105</v>
      </c>
      <c r="B48" s="269"/>
      <c r="C48" s="269"/>
      <c r="D48" s="269"/>
      <c r="E48" s="269"/>
      <c r="F48" s="269"/>
    </row>
    <row r="49" spans="1:6" s="20" customFormat="1" ht="201.75" customHeight="1">
      <c r="A49" s="301" t="s">
        <v>111</v>
      </c>
      <c r="B49" s="301"/>
      <c r="C49" s="301"/>
      <c r="D49" s="301"/>
      <c r="E49" s="301"/>
      <c r="F49" s="301"/>
    </row>
    <row r="50" spans="1:6" s="20" customFormat="1" ht="29.25" customHeight="1">
      <c r="A50" s="301" t="s">
        <v>112</v>
      </c>
      <c r="B50" s="301"/>
      <c r="C50" s="301"/>
      <c r="D50" s="301"/>
      <c r="E50" s="301"/>
      <c r="F50" s="301"/>
    </row>
    <row r="51" spans="1:6" s="20" customFormat="1" ht="12.75">
      <c r="A51" s="301"/>
      <c r="B51" s="301"/>
      <c r="C51" s="301"/>
      <c r="D51" s="301"/>
      <c r="E51" s="301"/>
      <c r="F51" s="301"/>
    </row>
    <row r="52" spans="1:6" s="20" customFormat="1" ht="38.25">
      <c r="A52" s="47"/>
      <c r="B52" s="48"/>
      <c r="C52" s="49" t="s">
        <v>14</v>
      </c>
      <c r="D52" s="119" t="s">
        <v>15</v>
      </c>
      <c r="E52" s="109" t="s">
        <v>16</v>
      </c>
      <c r="F52" s="109" t="s">
        <v>1</v>
      </c>
    </row>
    <row r="53" spans="1:6" s="20" customFormat="1" ht="12.75">
      <c r="A53" s="47"/>
      <c r="B53" s="48"/>
      <c r="C53" s="49"/>
      <c r="D53" s="119"/>
      <c r="E53" s="109"/>
      <c r="F53" s="109"/>
    </row>
    <row r="54" spans="1:6" s="20" customFormat="1" ht="84" customHeight="1">
      <c r="A54" s="228" t="s">
        <v>75</v>
      </c>
      <c r="B54" s="229" t="s">
        <v>155</v>
      </c>
      <c r="C54" s="230" t="s">
        <v>109</v>
      </c>
      <c r="D54" s="231">
        <f>2.55*1*5+0.95*2+0.55*0.95+0.55*2.55*2+4.49*1.95+0.65*7.1+1.1*1+0.65*2.45+1.85*2.45</f>
        <v>38.573</v>
      </c>
      <c r="E54" s="232"/>
      <c r="F54" s="233">
        <f>D54*E54</f>
        <v>0</v>
      </c>
    </row>
    <row r="55" spans="1:6" s="20" customFormat="1" ht="12.75">
      <c r="A55" s="47"/>
      <c r="B55" s="48"/>
      <c r="C55" s="49"/>
      <c r="D55" s="218"/>
      <c r="E55" s="109"/>
      <c r="F55" s="109"/>
    </row>
    <row r="56" spans="1:6" s="20" customFormat="1" ht="25.5">
      <c r="A56" s="47"/>
      <c r="B56" s="126" t="s">
        <v>106</v>
      </c>
      <c r="C56" s="49"/>
      <c r="D56" s="218"/>
      <c r="E56" s="109"/>
      <c r="F56" s="109"/>
    </row>
    <row r="57" spans="1:6" s="20" customFormat="1" ht="12.75">
      <c r="A57" s="47"/>
      <c r="B57" s="126"/>
      <c r="C57" s="49"/>
      <c r="D57" s="218"/>
      <c r="E57" s="109"/>
      <c r="F57" s="109"/>
    </row>
    <row r="58" spans="1:6" s="20" customFormat="1" ht="87.75" customHeight="1">
      <c r="A58" s="235" t="s">
        <v>76</v>
      </c>
      <c r="B58" s="229" t="s">
        <v>156</v>
      </c>
      <c r="C58" s="230" t="s">
        <v>109</v>
      </c>
      <c r="D58" s="231">
        <v>5</v>
      </c>
      <c r="E58" s="232"/>
      <c r="F58" s="233">
        <f>D58*E58</f>
        <v>0</v>
      </c>
    </row>
    <row r="59" spans="1:6" s="20" customFormat="1" ht="12.75">
      <c r="A59" s="47"/>
      <c r="B59" s="48"/>
      <c r="C59" s="49"/>
      <c r="D59" s="218"/>
      <c r="E59" s="109"/>
      <c r="F59" s="109"/>
    </row>
    <row r="60" spans="1:6" s="20" customFormat="1" ht="25.5">
      <c r="A60" s="47"/>
      <c r="B60" s="126" t="s">
        <v>106</v>
      </c>
      <c r="C60" s="49"/>
      <c r="D60" s="218"/>
      <c r="E60" s="109"/>
      <c r="F60" s="109"/>
    </row>
    <row r="61" spans="1:6" s="20" customFormat="1" ht="12.75">
      <c r="A61" s="47"/>
      <c r="B61" s="48"/>
      <c r="C61" s="49"/>
      <c r="D61" s="218"/>
      <c r="E61" s="109"/>
      <c r="F61" s="109"/>
    </row>
    <row r="62" spans="1:6" s="20" customFormat="1" ht="344.25">
      <c r="A62" s="245" t="s">
        <v>77</v>
      </c>
      <c r="B62" s="234" t="s">
        <v>97</v>
      </c>
      <c r="C62" s="51" t="s">
        <v>109</v>
      </c>
      <c r="D62" s="219">
        <f>16.25*3.76*2+12.55*3.76*2+3.42</f>
        <v>219.99599999999998</v>
      </c>
      <c r="E62" s="109"/>
      <c r="F62" s="55">
        <f aca="true" t="shared" si="0" ref="F62:F67">D62*E62</f>
        <v>0</v>
      </c>
    </row>
    <row r="63" spans="1:6" s="20" customFormat="1" ht="12.75">
      <c r="A63" s="47"/>
      <c r="B63" s="52"/>
      <c r="C63" s="53"/>
      <c r="D63" s="201"/>
      <c r="E63" s="109"/>
      <c r="F63" s="55">
        <f t="shared" si="0"/>
        <v>0</v>
      </c>
    </row>
    <row r="64" spans="1:6" s="20" customFormat="1" ht="111" customHeight="1">
      <c r="A64" s="246" t="s">
        <v>78</v>
      </c>
      <c r="B64" s="90" t="s">
        <v>103</v>
      </c>
      <c r="C64" s="54"/>
      <c r="D64" s="179"/>
      <c r="E64" s="55"/>
      <c r="F64" s="55">
        <f t="shared" si="0"/>
        <v>0</v>
      </c>
    </row>
    <row r="65" spans="1:6" s="20" customFormat="1" ht="12.75">
      <c r="A65" s="57"/>
      <c r="B65" s="58" t="s">
        <v>3</v>
      </c>
      <c r="C65" s="59" t="s">
        <v>110</v>
      </c>
      <c r="D65" s="215">
        <v>15</v>
      </c>
      <c r="E65" s="55"/>
      <c r="F65" s="55">
        <f t="shared" si="0"/>
        <v>0</v>
      </c>
    </row>
    <row r="66" spans="1:6" s="20" customFormat="1" ht="12.75">
      <c r="A66" s="57"/>
      <c r="B66" s="58"/>
      <c r="C66" s="59"/>
      <c r="D66" s="215"/>
      <c r="E66" s="55"/>
      <c r="F66" s="55">
        <f t="shared" si="0"/>
        <v>0</v>
      </c>
    </row>
    <row r="67" spans="1:6" s="20" customFormat="1" ht="114.75">
      <c r="A67" s="247" t="s">
        <v>79</v>
      </c>
      <c r="B67" s="224" t="s">
        <v>131</v>
      </c>
      <c r="C67" s="59" t="s">
        <v>6</v>
      </c>
      <c r="D67" s="215">
        <v>2</v>
      </c>
      <c r="E67" s="55"/>
      <c r="F67" s="55">
        <f t="shared" si="0"/>
        <v>0</v>
      </c>
    </row>
    <row r="68" spans="1:6" s="20" customFormat="1" ht="12.75">
      <c r="A68" s="57"/>
      <c r="B68" s="60"/>
      <c r="C68" s="61"/>
      <c r="D68" s="178"/>
      <c r="E68" s="55"/>
      <c r="F68" s="55"/>
    </row>
    <row r="69" spans="1:6" s="20" customFormat="1" ht="140.25">
      <c r="A69" s="247" t="s">
        <v>80</v>
      </c>
      <c r="B69" s="126" t="s">
        <v>99</v>
      </c>
      <c r="C69" s="61"/>
      <c r="D69" s="178"/>
      <c r="E69" s="55"/>
      <c r="F69" s="55">
        <f aca="true" t="shared" si="1" ref="F69:F77">D69*E69</f>
        <v>0</v>
      </c>
    </row>
    <row r="70" spans="1:6" s="20" customFormat="1" ht="25.5">
      <c r="A70" s="57"/>
      <c r="B70" s="126" t="s">
        <v>17</v>
      </c>
      <c r="C70" s="61"/>
      <c r="D70" s="178"/>
      <c r="E70" s="55"/>
      <c r="F70" s="55">
        <f t="shared" si="1"/>
        <v>0</v>
      </c>
    </row>
    <row r="71" spans="1:6" s="20" customFormat="1" ht="25.5">
      <c r="A71" s="57"/>
      <c r="B71" s="126" t="s">
        <v>106</v>
      </c>
      <c r="C71" s="63" t="s">
        <v>109</v>
      </c>
      <c r="D71" s="219">
        <f>16.25*3.76*2+12.55*3.76*2</f>
        <v>216.576</v>
      </c>
      <c r="E71" s="55"/>
      <c r="F71" s="55">
        <f t="shared" si="1"/>
        <v>0</v>
      </c>
    </row>
    <row r="72" spans="1:6" s="20" customFormat="1" ht="12.75">
      <c r="A72" s="57"/>
      <c r="B72" s="62"/>
      <c r="D72" s="220"/>
      <c r="E72" s="55"/>
      <c r="F72" s="55">
        <f t="shared" si="1"/>
        <v>0</v>
      </c>
    </row>
    <row r="73" spans="1:6" s="20" customFormat="1" ht="89.25">
      <c r="A73" s="247" t="s">
        <v>81</v>
      </c>
      <c r="B73" s="225" t="s">
        <v>127</v>
      </c>
      <c r="C73" s="56"/>
      <c r="D73" s="221"/>
      <c r="E73" s="55"/>
      <c r="F73" s="55">
        <f t="shared" si="1"/>
        <v>0</v>
      </c>
    </row>
    <row r="74" spans="1:6" s="20" customFormat="1" ht="25.5">
      <c r="A74" s="57"/>
      <c r="B74" s="62" t="s">
        <v>106</v>
      </c>
      <c r="C74" s="61" t="s">
        <v>18</v>
      </c>
      <c r="D74" s="178">
        <f>3.76*4+1*4+1*4</f>
        <v>23.04</v>
      </c>
      <c r="E74" s="55"/>
      <c r="F74" s="55">
        <f t="shared" si="1"/>
        <v>0</v>
      </c>
    </row>
    <row r="75" spans="1:6" s="20" customFormat="1" ht="12.75">
      <c r="A75" s="57"/>
      <c r="B75" s="62"/>
      <c r="C75" s="61"/>
      <c r="D75" s="178"/>
      <c r="E75" s="55"/>
      <c r="F75" s="55"/>
    </row>
    <row r="76" spans="1:6" s="20" customFormat="1" ht="57" customHeight="1">
      <c r="A76" s="247" t="s">
        <v>113</v>
      </c>
      <c r="B76" s="62" t="s">
        <v>26</v>
      </c>
      <c r="C76" s="61"/>
      <c r="D76" s="178"/>
      <c r="E76" s="55"/>
      <c r="F76" s="55">
        <f t="shared" si="1"/>
        <v>0</v>
      </c>
    </row>
    <row r="77" spans="1:6" s="20" customFormat="1" ht="25.5">
      <c r="A77" s="57"/>
      <c r="B77" s="62" t="s">
        <v>106</v>
      </c>
      <c r="C77" s="63" t="s">
        <v>2</v>
      </c>
      <c r="D77" s="178">
        <f>(1.8*12+0.8+0.8*5)</f>
        <v>26.400000000000002</v>
      </c>
      <c r="E77" s="55"/>
      <c r="F77" s="55">
        <f t="shared" si="1"/>
        <v>0</v>
      </c>
    </row>
    <row r="78" spans="1:6" s="20" customFormat="1" ht="12.75">
      <c r="A78" s="57"/>
      <c r="B78" s="62"/>
      <c r="C78" s="63"/>
      <c r="D78" s="178"/>
      <c r="E78" s="55"/>
      <c r="F78" s="55"/>
    </row>
    <row r="79" spans="1:6" s="20" customFormat="1" ht="53.25" customHeight="1">
      <c r="A79" s="247" t="s">
        <v>86</v>
      </c>
      <c r="B79" s="225" t="s">
        <v>130</v>
      </c>
      <c r="C79" s="61"/>
      <c r="D79" s="178"/>
      <c r="E79" s="55"/>
      <c r="F79" s="55">
        <f>D79*E79</f>
        <v>0</v>
      </c>
    </row>
    <row r="80" spans="1:6" s="20" customFormat="1" ht="25.5">
      <c r="A80" s="57"/>
      <c r="B80" s="62" t="s">
        <v>106</v>
      </c>
      <c r="C80" s="227" t="s">
        <v>67</v>
      </c>
      <c r="D80" s="178">
        <f>5.4*2.7+2.48*1.6+1.4*4.64</f>
        <v>25.044</v>
      </c>
      <c r="E80" s="55"/>
      <c r="F80" s="55">
        <f>D80*E80</f>
        <v>0</v>
      </c>
    </row>
    <row r="81" spans="1:6" s="20" customFormat="1" ht="12.75">
      <c r="A81" s="57"/>
      <c r="B81" s="62"/>
      <c r="C81" s="61"/>
      <c r="D81" s="178"/>
      <c r="E81" s="55"/>
      <c r="F81" s="55"/>
    </row>
    <row r="82" spans="1:6" s="20" customFormat="1" ht="17.25" customHeight="1">
      <c r="A82" s="247" t="s">
        <v>27</v>
      </c>
      <c r="B82" s="62" t="s">
        <v>29</v>
      </c>
      <c r="C82" s="63" t="s">
        <v>28</v>
      </c>
      <c r="D82" s="178">
        <v>15</v>
      </c>
      <c r="E82" s="55"/>
      <c r="F82" s="55">
        <f>D82*E82</f>
        <v>0</v>
      </c>
    </row>
    <row r="83" spans="1:6" s="20" customFormat="1" ht="12.75">
      <c r="A83" s="57"/>
      <c r="B83" s="62"/>
      <c r="C83" s="61"/>
      <c r="D83" s="178"/>
      <c r="E83" s="55"/>
      <c r="F83" s="55"/>
    </row>
    <row r="84" spans="1:6" s="20" customFormat="1" ht="38.25">
      <c r="A84" s="247" t="s">
        <v>121</v>
      </c>
      <c r="B84" s="226" t="s">
        <v>157</v>
      </c>
      <c r="C84" s="61"/>
      <c r="D84" s="178"/>
      <c r="E84" s="55"/>
      <c r="F84" s="55">
        <f>D84*E84</f>
        <v>0</v>
      </c>
    </row>
    <row r="85" spans="1:6" s="20" customFormat="1" ht="25.5">
      <c r="A85" s="57"/>
      <c r="B85" s="62" t="s">
        <v>106</v>
      </c>
      <c r="C85" s="227" t="s">
        <v>67</v>
      </c>
      <c r="D85" s="178">
        <f>(0.4+0.4)*14.25+(0.4+0.4)*12.55*2+0.52</f>
        <v>32.00000000000001</v>
      </c>
      <c r="E85" s="55"/>
      <c r="F85" s="55">
        <f>D85*E85</f>
        <v>0</v>
      </c>
    </row>
    <row r="86" spans="1:6" s="20" customFormat="1" ht="12.75">
      <c r="A86" s="57"/>
      <c r="B86" s="62"/>
      <c r="C86" s="61"/>
      <c r="D86" s="178"/>
      <c r="E86" s="55"/>
      <c r="F86" s="55"/>
    </row>
    <row r="87" spans="1:6" s="20" customFormat="1" ht="82.5" customHeight="1">
      <c r="A87" s="247" t="s">
        <v>122</v>
      </c>
      <c r="B87" s="226" t="s">
        <v>158</v>
      </c>
      <c r="C87" s="61"/>
      <c r="D87" s="178"/>
      <c r="E87" s="55"/>
      <c r="F87" s="55">
        <f>D87*E87</f>
        <v>0</v>
      </c>
    </row>
    <row r="88" spans="1:6" s="20" customFormat="1" ht="25.5">
      <c r="A88" s="57"/>
      <c r="B88" s="62" t="s">
        <v>106</v>
      </c>
      <c r="C88" s="227" t="s">
        <v>34</v>
      </c>
      <c r="D88" s="178">
        <f>((0.4+0.4)*14.25+(0.4+0.4)*12.55*2)*0.2+0.7</f>
        <v>6.996000000000001</v>
      </c>
      <c r="E88" s="55"/>
      <c r="F88" s="55">
        <f>D88*E88</f>
        <v>0</v>
      </c>
    </row>
    <row r="89" spans="1:6" s="20" customFormat="1" ht="12.75">
      <c r="A89" s="57"/>
      <c r="B89" s="62"/>
      <c r="C89" s="227"/>
      <c r="D89" s="178"/>
      <c r="E89" s="55"/>
      <c r="F89" s="55"/>
    </row>
    <row r="90" spans="1:6" s="20" customFormat="1" ht="38.25">
      <c r="A90" s="247" t="s">
        <v>123</v>
      </c>
      <c r="B90" s="226" t="s">
        <v>159</v>
      </c>
      <c r="C90" s="61"/>
      <c r="D90" s="178"/>
      <c r="E90" s="55"/>
      <c r="F90" s="55">
        <f>D90*E90</f>
        <v>0</v>
      </c>
    </row>
    <row r="91" spans="1:6" s="20" customFormat="1" ht="25.5">
      <c r="A91" s="57"/>
      <c r="B91" s="62" t="s">
        <v>106</v>
      </c>
      <c r="C91" s="227" t="s">
        <v>34</v>
      </c>
      <c r="D91" s="178">
        <f>((0.4+0.4)*14.25+(0.4+0.4)*12.55*2)*0.2+0.7</f>
        <v>6.996000000000001</v>
      </c>
      <c r="E91" s="55"/>
      <c r="F91" s="55">
        <f>D91*E91</f>
        <v>0</v>
      </c>
    </row>
    <row r="92" spans="1:6" s="20" customFormat="1" ht="12.75">
      <c r="A92" s="57"/>
      <c r="B92" s="62"/>
      <c r="C92" s="63"/>
      <c r="D92" s="178"/>
      <c r="E92" s="55"/>
      <c r="F92" s="55"/>
    </row>
    <row r="93" spans="1:6" s="20" customFormat="1" ht="76.5">
      <c r="A93" s="247" t="s">
        <v>145</v>
      </c>
      <c r="B93" s="225" t="s">
        <v>160</v>
      </c>
      <c r="C93" s="61"/>
      <c r="D93" s="178"/>
      <c r="E93" s="55"/>
      <c r="F93" s="55">
        <f>D93*E93</f>
        <v>0</v>
      </c>
    </row>
    <row r="94" spans="1:6" s="20" customFormat="1" ht="25.5">
      <c r="A94" s="57"/>
      <c r="B94" s="62" t="s">
        <v>106</v>
      </c>
      <c r="C94" s="227" t="s">
        <v>104</v>
      </c>
      <c r="D94" s="178">
        <v>1</v>
      </c>
      <c r="E94" s="55"/>
      <c r="F94" s="55">
        <f>D94*E94</f>
        <v>0</v>
      </c>
    </row>
    <row r="95" spans="1:8" s="20" customFormat="1" ht="31.5" customHeight="1">
      <c r="A95" s="57"/>
      <c r="B95" s="62"/>
      <c r="C95" s="63"/>
      <c r="D95" s="94"/>
      <c r="E95" s="55"/>
      <c r="F95" s="55"/>
      <c r="H95" s="204"/>
    </row>
    <row r="96" spans="1:6" s="20" customFormat="1" ht="15.75">
      <c r="A96" s="331" t="s">
        <v>220</v>
      </c>
      <c r="B96" s="64"/>
      <c r="C96" s="65"/>
      <c r="D96" s="66"/>
      <c r="E96" s="92"/>
      <c r="F96" s="139">
        <f>SUM(F53:F94)</f>
        <v>0</v>
      </c>
    </row>
    <row r="97" spans="1:6" s="20" customFormat="1" ht="15.75">
      <c r="A97" s="181"/>
      <c r="B97" s="182"/>
      <c r="C97" s="183"/>
      <c r="D97" s="184"/>
      <c r="E97" s="185"/>
      <c r="F97" s="186"/>
    </row>
    <row r="98" spans="1:6" s="20" customFormat="1" ht="15.75">
      <c r="A98" s="296" t="s">
        <v>36</v>
      </c>
      <c r="B98" s="297"/>
      <c r="C98" s="297"/>
      <c r="D98" s="297"/>
      <c r="E98" s="297"/>
      <c r="F98" s="298"/>
    </row>
    <row r="99" spans="1:6" s="20" customFormat="1" ht="12.75">
      <c r="A99" s="47"/>
      <c r="B99" s="48"/>
      <c r="C99" s="67"/>
      <c r="D99" s="55"/>
      <c r="E99" s="55"/>
      <c r="F99" s="55"/>
    </row>
    <row r="100" spans="1:6" s="20" customFormat="1" ht="12">
      <c r="A100" s="299" t="s">
        <v>105</v>
      </c>
      <c r="B100" s="300"/>
      <c r="C100" s="300"/>
      <c r="D100" s="300"/>
      <c r="E100" s="300"/>
      <c r="F100" s="300"/>
    </row>
    <row r="101" spans="1:6" s="20" customFormat="1" ht="12">
      <c r="A101" s="300"/>
      <c r="B101" s="300"/>
      <c r="C101" s="300"/>
      <c r="D101" s="300"/>
      <c r="E101" s="300"/>
      <c r="F101" s="300"/>
    </row>
    <row r="102" spans="1:6" s="20" customFormat="1" ht="12">
      <c r="A102" s="300"/>
      <c r="B102" s="300"/>
      <c r="C102" s="300"/>
      <c r="D102" s="300"/>
      <c r="E102" s="300"/>
      <c r="F102" s="300"/>
    </row>
    <row r="103" spans="1:6" s="20" customFormat="1" ht="12">
      <c r="A103" s="300"/>
      <c r="B103" s="300"/>
      <c r="C103" s="300"/>
      <c r="D103" s="300"/>
      <c r="E103" s="300"/>
      <c r="F103" s="300"/>
    </row>
    <row r="104" spans="1:6" s="20" customFormat="1" ht="12">
      <c r="A104" s="300"/>
      <c r="B104" s="300"/>
      <c r="C104" s="300"/>
      <c r="D104" s="300"/>
      <c r="E104" s="300"/>
      <c r="F104" s="300"/>
    </row>
    <row r="105" spans="1:6" s="20" customFormat="1" ht="12">
      <c r="A105" s="300"/>
      <c r="B105" s="300"/>
      <c r="C105" s="300"/>
      <c r="D105" s="300"/>
      <c r="E105" s="300"/>
      <c r="F105" s="300"/>
    </row>
    <row r="106" spans="1:6" s="20" customFormat="1" ht="34.5" customHeight="1">
      <c r="A106" s="300"/>
      <c r="B106" s="300"/>
      <c r="C106" s="300"/>
      <c r="D106" s="300"/>
      <c r="E106" s="300"/>
      <c r="F106" s="300"/>
    </row>
    <row r="107" spans="1:6" s="20" customFormat="1" ht="208.5" customHeight="1">
      <c r="A107" s="301" t="s">
        <v>111</v>
      </c>
      <c r="B107" s="301"/>
      <c r="C107" s="301"/>
      <c r="D107" s="301"/>
      <c r="E107" s="301"/>
      <c r="F107" s="301"/>
    </row>
    <row r="108" spans="1:6" s="20" customFormat="1" ht="30" customHeight="1">
      <c r="A108" s="329" t="s">
        <v>216</v>
      </c>
      <c r="B108" s="301"/>
      <c r="C108" s="301"/>
      <c r="D108" s="301"/>
      <c r="E108" s="301"/>
      <c r="F108" s="301"/>
    </row>
    <row r="109" spans="1:6" s="20" customFormat="1" ht="27.75" customHeight="1">
      <c r="A109" s="200"/>
      <c r="B109" s="200"/>
      <c r="C109" s="200"/>
      <c r="D109" s="200"/>
      <c r="E109" s="200"/>
      <c r="F109" s="200"/>
    </row>
    <row r="110" spans="1:6" s="20" customFormat="1" ht="12" customHeight="1">
      <c r="A110" s="68"/>
      <c r="B110" s="69"/>
      <c r="C110" s="49" t="s">
        <v>14</v>
      </c>
      <c r="D110" s="119" t="s">
        <v>15</v>
      </c>
      <c r="E110" s="109" t="s">
        <v>16</v>
      </c>
      <c r="F110" s="109" t="s">
        <v>1</v>
      </c>
    </row>
    <row r="111" spans="1:6" s="20" customFormat="1" ht="12.75">
      <c r="A111" s="68"/>
      <c r="B111" s="69"/>
      <c r="C111" s="110"/>
      <c r="D111" s="109"/>
      <c r="E111" s="109"/>
      <c r="F111" s="109"/>
    </row>
    <row r="112" spans="1:6" s="20" customFormat="1" ht="12" customHeight="1">
      <c r="A112" s="80"/>
      <c r="B112" s="133"/>
      <c r="C112" s="89"/>
      <c r="D112" s="201"/>
      <c r="E112" s="109"/>
      <c r="F112" s="55"/>
    </row>
    <row r="113" spans="1:6" s="20" customFormat="1" ht="102">
      <c r="A113" s="246" t="s">
        <v>82</v>
      </c>
      <c r="B113" s="133" t="s">
        <v>143</v>
      </c>
      <c r="C113" s="89"/>
      <c r="D113" s="201"/>
      <c r="E113" s="109"/>
      <c r="F113" s="55"/>
    </row>
    <row r="114" spans="1:6" s="20" customFormat="1" ht="25.5">
      <c r="A114" s="80"/>
      <c r="B114" s="133" t="s">
        <v>106</v>
      </c>
      <c r="C114" s="244" t="s">
        <v>67</v>
      </c>
      <c r="D114" s="178">
        <f>(0.4+0.4)*14.25*2+(0.4+0.4)*12.55*2</f>
        <v>42.88</v>
      </c>
      <c r="E114" s="109"/>
      <c r="F114" s="55">
        <f>D114*E114</f>
        <v>0</v>
      </c>
    </row>
    <row r="115" spans="1:6" s="20" customFormat="1" ht="12.75">
      <c r="A115" s="80"/>
      <c r="B115" s="133"/>
      <c r="C115" s="89"/>
      <c r="D115" s="201"/>
      <c r="E115" s="109"/>
      <c r="F115" s="55"/>
    </row>
    <row r="116" spans="1:6" s="20" customFormat="1" ht="63.75">
      <c r="A116" s="246" t="s">
        <v>83</v>
      </c>
      <c r="B116" s="189" t="s">
        <v>94</v>
      </c>
      <c r="C116" s="54"/>
      <c r="D116" s="179"/>
      <c r="E116" s="55"/>
      <c r="F116" s="55">
        <f>D116*E116</f>
        <v>0</v>
      </c>
    </row>
    <row r="117" spans="1:6" s="20" customFormat="1" ht="12.75">
      <c r="A117" s="57"/>
      <c r="B117" s="58" t="s">
        <v>3</v>
      </c>
      <c r="C117" s="59" t="s">
        <v>110</v>
      </c>
      <c r="D117" s="215">
        <v>15</v>
      </c>
      <c r="E117" s="55"/>
      <c r="F117" s="55">
        <f>D117*E117</f>
        <v>0</v>
      </c>
    </row>
    <row r="118" spans="1:6" s="20" customFormat="1" ht="12.75">
      <c r="A118" s="57"/>
      <c r="B118" s="58" t="s">
        <v>92</v>
      </c>
      <c r="C118" s="59" t="s">
        <v>110</v>
      </c>
      <c r="D118" s="215">
        <v>15</v>
      </c>
      <c r="E118" s="55"/>
      <c r="F118" s="55">
        <f>D118*E118</f>
        <v>0</v>
      </c>
    </row>
    <row r="119" spans="1:6" s="20" customFormat="1" ht="12.75">
      <c r="A119" s="57"/>
      <c r="B119" s="58" t="s">
        <v>93</v>
      </c>
      <c r="C119" s="59" t="s">
        <v>110</v>
      </c>
      <c r="D119" s="215">
        <v>15</v>
      </c>
      <c r="E119" s="55"/>
      <c r="F119" s="55">
        <f>D119*E119</f>
        <v>0</v>
      </c>
    </row>
    <row r="120" spans="1:6" s="20" customFormat="1" ht="12.75">
      <c r="A120" s="57"/>
      <c r="B120" s="58"/>
      <c r="C120" s="59"/>
      <c r="D120" s="215"/>
      <c r="E120" s="55"/>
      <c r="F120" s="55"/>
    </row>
    <row r="121" spans="1:6" s="20" customFormat="1" ht="280.5">
      <c r="A121" s="246" t="s">
        <v>161</v>
      </c>
      <c r="B121" s="133" t="s">
        <v>163</v>
      </c>
      <c r="C121" s="89"/>
      <c r="D121" s="201"/>
      <c r="E121" s="109"/>
      <c r="F121" s="55"/>
    </row>
    <row r="122" spans="1:6" s="20" customFormat="1" ht="25.5">
      <c r="A122" s="80"/>
      <c r="B122" s="133" t="s">
        <v>106</v>
      </c>
      <c r="C122" s="244" t="s">
        <v>64</v>
      </c>
      <c r="D122" s="178">
        <f>(0.8*4)*5+1*2+2.25+1.1*2+2.25*2+(1.1*2+1.85*2)*12+1.1*2+1.85*2</f>
        <v>103.65000000000002</v>
      </c>
      <c r="E122" s="109"/>
      <c r="F122" s="55">
        <f>D122*E122</f>
        <v>0</v>
      </c>
    </row>
    <row r="123" spans="1:6" s="20" customFormat="1" ht="12.75">
      <c r="A123" s="57"/>
      <c r="B123" s="58"/>
      <c r="C123" s="59"/>
      <c r="D123" s="215"/>
      <c r="E123" s="55"/>
      <c r="F123" s="55"/>
    </row>
    <row r="124" spans="1:6" s="20" customFormat="1" ht="255">
      <c r="A124" s="246" t="s">
        <v>162</v>
      </c>
      <c r="B124" s="133" t="s">
        <v>164</v>
      </c>
      <c r="C124" s="89"/>
      <c r="D124" s="257"/>
      <c r="E124" s="109"/>
      <c r="F124" s="55"/>
    </row>
    <row r="125" spans="1:6" s="20" customFormat="1" ht="25.5">
      <c r="A125" s="80"/>
      <c r="B125" s="133" t="s">
        <v>106</v>
      </c>
      <c r="C125" s="244" t="s">
        <v>64</v>
      </c>
      <c r="D125" s="178">
        <f>(0.8*4)*5+1*2+2.25+1.1*2+2.25*2+(1.1*2+1.85*2)*12+1.1*2+1.85*2</f>
        <v>103.65000000000002</v>
      </c>
      <c r="E125" s="109"/>
      <c r="F125" s="55">
        <f>D125*E125</f>
        <v>0</v>
      </c>
    </row>
    <row r="126" spans="1:6" s="20" customFormat="1" ht="12.75">
      <c r="A126" s="80"/>
      <c r="B126" s="133"/>
      <c r="C126" s="244"/>
      <c r="D126" s="178"/>
      <c r="E126" s="109"/>
      <c r="F126" s="55"/>
    </row>
    <row r="127" spans="1:6" s="20" customFormat="1" ht="102">
      <c r="A127" s="246" t="s">
        <v>205</v>
      </c>
      <c r="B127" s="254" t="s">
        <v>206</v>
      </c>
      <c r="C127" s="89"/>
      <c r="D127" s="201"/>
      <c r="E127" s="109"/>
      <c r="F127" s="55"/>
    </row>
    <row r="128" spans="1:6" s="20" customFormat="1" ht="25.5">
      <c r="A128" s="80"/>
      <c r="B128" s="133" t="s">
        <v>106</v>
      </c>
      <c r="C128" s="244" t="s">
        <v>67</v>
      </c>
      <c r="D128" s="231">
        <f>2.55*1*5+0.95*2+0.55*0.95+0.55*2.55*2+4.49*1.95+0.65*7.1+1.1*1+0.65*2.45+1.85*2.45</f>
        <v>38.573</v>
      </c>
      <c r="E128" s="109"/>
      <c r="F128" s="55">
        <f>D128*E128</f>
        <v>0</v>
      </c>
    </row>
    <row r="129" spans="1:6" s="20" customFormat="1" ht="12.75">
      <c r="A129" s="80"/>
      <c r="B129" s="133"/>
      <c r="C129" s="244"/>
      <c r="D129" s="178"/>
      <c r="E129" s="109"/>
      <c r="F129" s="55"/>
    </row>
    <row r="130" spans="1:6" s="20" customFormat="1" ht="12.75">
      <c r="A130" s="80"/>
      <c r="B130" s="133"/>
      <c r="C130" s="244"/>
      <c r="D130" s="178"/>
      <c r="E130" s="109"/>
      <c r="F130" s="55"/>
    </row>
    <row r="131" spans="1:6" s="20" customFormat="1" ht="12.75">
      <c r="A131" s="57"/>
      <c r="B131" s="58"/>
      <c r="C131" s="59"/>
      <c r="D131" s="123"/>
      <c r="E131" s="55"/>
      <c r="F131" s="55"/>
    </row>
    <row r="132" spans="1:6" s="20" customFormat="1" ht="17.25" customHeight="1">
      <c r="A132" s="313" t="s">
        <v>219</v>
      </c>
      <c r="B132" s="312"/>
      <c r="C132" s="312"/>
      <c r="D132" s="312"/>
      <c r="E132" s="312"/>
      <c r="F132" s="180">
        <f>SUM(F113:F125)</f>
        <v>0</v>
      </c>
    </row>
    <row r="133" spans="1:6" s="20" customFormat="1" ht="16.5" thickBot="1">
      <c r="A133" s="249"/>
      <c r="B133" s="250"/>
      <c r="C133" s="250"/>
      <c r="D133" s="250"/>
      <c r="E133" s="250"/>
      <c r="F133" s="251"/>
    </row>
    <row r="134" spans="1:6" s="20" customFormat="1" ht="16.5" thickBot="1">
      <c r="A134" s="304" t="s">
        <v>183</v>
      </c>
      <c r="B134" s="305"/>
      <c r="C134" s="305"/>
      <c r="D134" s="305"/>
      <c r="E134" s="161"/>
      <c r="F134" s="162"/>
    </row>
    <row r="135" spans="1:6" s="20" customFormat="1" ht="25.5">
      <c r="A135" s="39"/>
      <c r="B135" s="39"/>
      <c r="C135" s="163" t="s">
        <v>11</v>
      </c>
      <c r="D135" s="164" t="s">
        <v>12</v>
      </c>
      <c r="E135" s="165" t="s">
        <v>13</v>
      </c>
      <c r="F135" s="165" t="s">
        <v>1</v>
      </c>
    </row>
    <row r="136" spans="1:6" s="20" customFormat="1" ht="18.75">
      <c r="A136" s="39"/>
      <c r="B136" s="39"/>
      <c r="C136" s="163" t="s">
        <v>8</v>
      </c>
      <c r="D136" s="164" t="s">
        <v>9</v>
      </c>
      <c r="E136" s="165" t="s">
        <v>10</v>
      </c>
      <c r="F136" s="165"/>
    </row>
    <row r="137" spans="1:6" s="20" customFormat="1" ht="15.75">
      <c r="A137" s="21"/>
      <c r="B137" s="310"/>
      <c r="C137" s="310"/>
      <c r="D137" s="310"/>
      <c r="E137" s="310"/>
      <c r="F137" s="167"/>
    </row>
    <row r="138" spans="1:6" s="20" customFormat="1" ht="89.25">
      <c r="A138" s="171" t="s">
        <v>85</v>
      </c>
      <c r="B138" s="176" t="s">
        <v>172</v>
      </c>
      <c r="C138" s="168"/>
      <c r="D138" s="212"/>
      <c r="E138" s="167"/>
      <c r="F138" s="170">
        <f>D138*E138</f>
        <v>0</v>
      </c>
    </row>
    <row r="139" spans="1:6" s="20" customFormat="1" ht="25.5">
      <c r="A139" s="171"/>
      <c r="B139" s="133" t="s">
        <v>106</v>
      </c>
      <c r="C139" s="168" t="s">
        <v>67</v>
      </c>
      <c r="D139" s="252">
        <f>3.15*(4.16+2.56+2.2+2.44+0.82+0.82+0.85+0.85+1.96+4.95+4.37+3.74+3.44+4.95+4.06+4.04)</f>
        <v>145.5615</v>
      </c>
      <c r="E139" s="167"/>
      <c r="F139" s="170">
        <f>D139*E139</f>
        <v>0</v>
      </c>
    </row>
    <row r="140" spans="1:6" s="20" customFormat="1" ht="12.75">
      <c r="A140" s="171"/>
      <c r="B140" s="176"/>
      <c r="C140" s="168"/>
      <c r="D140" s="212"/>
      <c r="E140" s="167"/>
      <c r="F140" s="170"/>
    </row>
    <row r="141" spans="1:6" s="20" customFormat="1" ht="12.75">
      <c r="A141" s="171"/>
      <c r="B141" s="176"/>
      <c r="C141" s="168"/>
      <c r="D141" s="212"/>
      <c r="E141" s="167"/>
      <c r="F141" s="170"/>
    </row>
    <row r="142" spans="1:6" s="20" customFormat="1" ht="13.5" thickBot="1">
      <c r="A142" s="26"/>
      <c r="B142" s="27"/>
      <c r="C142" s="28"/>
      <c r="D142" s="132"/>
      <c r="E142" s="167"/>
      <c r="F142" s="167"/>
    </row>
    <row r="143" spans="1:6" s="20" customFormat="1" ht="16.5" thickBot="1">
      <c r="A143" s="304" t="s">
        <v>221</v>
      </c>
      <c r="B143" s="305"/>
      <c r="C143" s="305"/>
      <c r="D143" s="305"/>
      <c r="E143" s="161"/>
      <c r="F143" s="162">
        <f>SUM(F138:F141)</f>
        <v>0</v>
      </c>
    </row>
    <row r="144" spans="1:6" s="20" customFormat="1" ht="18" customHeight="1">
      <c r="A144" s="181"/>
      <c r="B144" s="182"/>
      <c r="C144" s="183"/>
      <c r="D144" s="184"/>
      <c r="E144" s="185"/>
      <c r="F144" s="186"/>
    </row>
    <row r="145" spans="1:6" s="20" customFormat="1" ht="15.75">
      <c r="A145" s="311" t="s">
        <v>184</v>
      </c>
      <c r="B145" s="297"/>
      <c r="C145" s="297"/>
      <c r="D145" s="297"/>
      <c r="E145" s="297"/>
      <c r="F145" s="298"/>
    </row>
    <row r="146" spans="1:6" s="20" customFormat="1" ht="12.75">
      <c r="A146" s="47"/>
      <c r="B146" s="48"/>
      <c r="C146" s="67"/>
      <c r="D146" s="55"/>
      <c r="E146" s="55"/>
      <c r="F146" s="55"/>
    </row>
    <row r="147" spans="1:6" s="20" customFormat="1" ht="82.5" customHeight="1">
      <c r="A147" s="306" t="s">
        <v>19</v>
      </c>
      <c r="B147" s="306"/>
      <c r="C147" s="306"/>
      <c r="D147" s="306"/>
      <c r="E147" s="306"/>
      <c r="F147" s="306"/>
    </row>
    <row r="148" spans="1:6" s="20" customFormat="1" ht="82.5" customHeight="1">
      <c r="A148" s="307" t="s">
        <v>95</v>
      </c>
      <c r="B148" s="308"/>
      <c r="C148" s="308"/>
      <c r="D148" s="308"/>
      <c r="E148" s="308"/>
      <c r="F148" s="308"/>
    </row>
    <row r="149" spans="1:6" s="20" customFormat="1" ht="69.75" customHeight="1">
      <c r="A149" s="68"/>
      <c r="B149" s="69"/>
      <c r="C149" s="49" t="s">
        <v>14</v>
      </c>
      <c r="D149" s="119" t="s">
        <v>15</v>
      </c>
      <c r="E149" s="109" t="s">
        <v>16</v>
      </c>
      <c r="F149" s="109" t="s">
        <v>1</v>
      </c>
    </row>
    <row r="150" spans="1:6" s="20" customFormat="1" ht="12.75">
      <c r="A150" s="68"/>
      <c r="B150" s="69" t="s">
        <v>98</v>
      </c>
      <c r="C150" s="49"/>
      <c r="D150" s="119"/>
      <c r="E150" s="109"/>
      <c r="F150" s="109"/>
    </row>
    <row r="151" spans="1:6" s="20" customFormat="1" ht="12.75">
      <c r="A151" s="68"/>
      <c r="B151" s="69" t="s">
        <v>0</v>
      </c>
      <c r="C151" s="110"/>
      <c r="D151" s="109"/>
      <c r="E151" s="109"/>
      <c r="F151" s="109"/>
    </row>
    <row r="152" spans="1:6" s="20" customFormat="1" ht="12.75">
      <c r="A152" s="68"/>
      <c r="B152" s="69"/>
      <c r="C152" s="110"/>
      <c r="D152" s="109"/>
      <c r="E152" s="109"/>
      <c r="F152" s="109"/>
    </row>
    <row r="153" spans="1:6" s="20" customFormat="1" ht="216.75">
      <c r="A153" s="128" t="s">
        <v>72</v>
      </c>
      <c r="B153" s="128" t="s">
        <v>30</v>
      </c>
      <c r="C153" s="127"/>
      <c r="D153" s="201"/>
      <c r="E153" s="109"/>
      <c r="F153" s="55">
        <f aca="true" t="shared" si="2" ref="F153:F209">D153*E153</f>
        <v>0</v>
      </c>
    </row>
    <row r="154" spans="1:6" s="20" customFormat="1" ht="25.5">
      <c r="A154" s="68"/>
      <c r="B154" s="128" t="s">
        <v>106</v>
      </c>
      <c r="C154" s="129" t="s">
        <v>109</v>
      </c>
      <c r="D154" s="201">
        <f>(3.76*(14.25*2+12.55*2)*0.1)</f>
        <v>20.1536</v>
      </c>
      <c r="E154" s="109"/>
      <c r="F154" s="55">
        <f t="shared" si="2"/>
        <v>0</v>
      </c>
    </row>
    <row r="155" spans="1:6" s="20" customFormat="1" ht="12.75">
      <c r="A155" s="68"/>
      <c r="B155" s="69"/>
      <c r="C155" s="110"/>
      <c r="D155" s="201"/>
      <c r="E155" s="109"/>
      <c r="F155" s="55">
        <f t="shared" si="2"/>
        <v>0</v>
      </c>
    </row>
    <row r="156" spans="1:6" s="20" customFormat="1" ht="38.25">
      <c r="A156" s="245" t="s">
        <v>146</v>
      </c>
      <c r="B156" s="70" t="s">
        <v>20</v>
      </c>
      <c r="C156" s="71"/>
      <c r="D156" s="201"/>
      <c r="E156" s="109"/>
      <c r="F156" s="55">
        <f t="shared" si="2"/>
        <v>0</v>
      </c>
    </row>
    <row r="157" spans="1:6" s="20" customFormat="1" ht="25.5">
      <c r="A157" s="50"/>
      <c r="B157" s="72" t="s">
        <v>21</v>
      </c>
      <c r="C157" s="71"/>
      <c r="D157" s="201"/>
      <c r="E157" s="109"/>
      <c r="F157" s="55">
        <f t="shared" si="2"/>
        <v>0</v>
      </c>
    </row>
    <row r="158" spans="1:6" s="20" customFormat="1" ht="30" customHeight="1">
      <c r="A158" s="50"/>
      <c r="B158" s="72" t="s">
        <v>54</v>
      </c>
      <c r="C158" s="71"/>
      <c r="D158" s="201"/>
      <c r="E158" s="109"/>
      <c r="F158" s="55">
        <f t="shared" si="2"/>
        <v>0</v>
      </c>
    </row>
    <row r="159" spans="1:6" s="20" customFormat="1" ht="69.75" customHeight="1">
      <c r="A159" s="50"/>
      <c r="B159" s="73" t="s">
        <v>84</v>
      </c>
      <c r="C159" s="111"/>
      <c r="D159" s="201"/>
      <c r="E159" s="109"/>
      <c r="F159" s="55">
        <f t="shared" si="2"/>
        <v>0</v>
      </c>
    </row>
    <row r="160" spans="1:6" s="20" customFormat="1" ht="102">
      <c r="A160" s="77"/>
      <c r="B160" s="253" t="s">
        <v>173</v>
      </c>
      <c r="C160" s="111"/>
      <c r="D160" s="201"/>
      <c r="E160" s="109"/>
      <c r="F160" s="55">
        <f t="shared" si="2"/>
        <v>0</v>
      </c>
    </row>
    <row r="161" spans="1:6" s="20" customFormat="1" ht="61.5" customHeight="1">
      <c r="A161" s="50"/>
      <c r="B161" s="73" t="s">
        <v>22</v>
      </c>
      <c r="C161" s="74"/>
      <c r="D161" s="201"/>
      <c r="E161" s="109"/>
      <c r="F161" s="55">
        <f t="shared" si="2"/>
        <v>0</v>
      </c>
    </row>
    <row r="162" spans="1:6" s="20" customFormat="1" ht="85.5" customHeight="1">
      <c r="A162" s="50"/>
      <c r="B162" s="73" t="s">
        <v>31</v>
      </c>
      <c r="C162" s="71"/>
      <c r="D162" s="201"/>
      <c r="E162" s="109"/>
      <c r="F162" s="55">
        <f t="shared" si="2"/>
        <v>0</v>
      </c>
    </row>
    <row r="163" spans="1:6" s="20" customFormat="1" ht="108" customHeight="1">
      <c r="A163" s="50"/>
      <c r="B163" s="73" t="s">
        <v>55</v>
      </c>
      <c r="C163" s="71"/>
      <c r="D163" s="201"/>
      <c r="E163" s="109"/>
      <c r="F163" s="55">
        <f t="shared" si="2"/>
        <v>0</v>
      </c>
    </row>
    <row r="164" spans="1:6" s="20" customFormat="1" ht="25.5">
      <c r="A164" s="50"/>
      <c r="B164" s="73" t="s">
        <v>23</v>
      </c>
      <c r="C164" s="75"/>
      <c r="D164" s="201"/>
      <c r="E164" s="109"/>
      <c r="F164" s="55">
        <f t="shared" si="2"/>
        <v>0</v>
      </c>
    </row>
    <row r="165" spans="1:6" s="20" customFormat="1" ht="51">
      <c r="A165" s="50"/>
      <c r="B165" s="76" t="s">
        <v>24</v>
      </c>
      <c r="C165" s="75"/>
      <c r="D165" s="201"/>
      <c r="E165" s="109"/>
      <c r="F165" s="55">
        <f t="shared" si="2"/>
        <v>0</v>
      </c>
    </row>
    <row r="166" spans="1:6" s="20" customFormat="1" ht="81" customHeight="1">
      <c r="A166" s="50"/>
      <c r="B166" s="73" t="s">
        <v>25</v>
      </c>
      <c r="C166" s="75"/>
      <c r="D166" s="201"/>
      <c r="E166" s="109"/>
      <c r="F166" s="55">
        <f t="shared" si="2"/>
        <v>0</v>
      </c>
    </row>
    <row r="167" spans="1:6" s="20" customFormat="1" ht="66.75" customHeight="1">
      <c r="A167" s="50"/>
      <c r="B167" s="73" t="s">
        <v>37</v>
      </c>
      <c r="C167" s="75"/>
      <c r="D167" s="201"/>
      <c r="E167" s="109"/>
      <c r="F167" s="55">
        <f t="shared" si="2"/>
        <v>0</v>
      </c>
    </row>
    <row r="168" spans="1:6" s="20" customFormat="1" ht="82.5" customHeight="1">
      <c r="A168" s="77"/>
      <c r="B168" s="73" t="s">
        <v>38</v>
      </c>
      <c r="C168" s="75"/>
      <c r="D168" s="201"/>
      <c r="E168" s="109"/>
      <c r="F168" s="55">
        <f t="shared" si="2"/>
        <v>0</v>
      </c>
    </row>
    <row r="169" spans="1:6" s="20" customFormat="1" ht="50.25" customHeight="1">
      <c r="A169" s="77"/>
      <c r="B169" s="73" t="s">
        <v>39</v>
      </c>
      <c r="C169" s="75"/>
      <c r="D169" s="201"/>
      <c r="E169" s="109"/>
      <c r="F169" s="55">
        <f t="shared" si="2"/>
        <v>0</v>
      </c>
    </row>
    <row r="170" spans="1:6" s="20" customFormat="1" ht="25.5">
      <c r="A170" s="77"/>
      <c r="B170" s="73" t="s">
        <v>41</v>
      </c>
      <c r="C170" s="75"/>
      <c r="D170" s="201"/>
      <c r="E170" s="109"/>
      <c r="F170" s="55">
        <f t="shared" si="2"/>
        <v>0</v>
      </c>
    </row>
    <row r="171" spans="1:6" s="20" customFormat="1" ht="12.75">
      <c r="A171" s="77"/>
      <c r="B171" s="73"/>
      <c r="C171" s="75"/>
      <c r="D171" s="201"/>
      <c r="E171" s="109"/>
      <c r="F171" s="55">
        <f t="shared" si="2"/>
        <v>0</v>
      </c>
    </row>
    <row r="172" spans="1:6" s="20" customFormat="1" ht="12.75">
      <c r="A172" s="77"/>
      <c r="B172" s="76" t="s">
        <v>42</v>
      </c>
      <c r="C172" s="101"/>
      <c r="D172" s="201"/>
      <c r="E172" s="109"/>
      <c r="F172" s="55">
        <f t="shared" si="2"/>
        <v>0</v>
      </c>
    </row>
    <row r="173" spans="1:6" s="20" customFormat="1" ht="12.75">
      <c r="A173" s="77"/>
      <c r="B173" s="73" t="s">
        <v>43</v>
      </c>
      <c r="C173" s="101"/>
      <c r="D173" s="201"/>
      <c r="E173" s="109"/>
      <c r="F173" s="55">
        <f t="shared" si="2"/>
        <v>0</v>
      </c>
    </row>
    <row r="174" spans="1:6" s="20" customFormat="1" ht="25.5">
      <c r="A174" s="77"/>
      <c r="B174" s="73" t="s">
        <v>100</v>
      </c>
      <c r="C174" s="102"/>
      <c r="D174" s="201"/>
      <c r="E174" s="109"/>
      <c r="F174" s="55">
        <f t="shared" si="2"/>
        <v>0</v>
      </c>
    </row>
    <row r="175" spans="1:6" s="20" customFormat="1" ht="12.75">
      <c r="A175" s="77"/>
      <c r="B175" s="73" t="s">
        <v>32</v>
      </c>
      <c r="C175" s="102"/>
      <c r="D175" s="201"/>
      <c r="E175" s="109"/>
      <c r="F175" s="55">
        <f t="shared" si="2"/>
        <v>0</v>
      </c>
    </row>
    <row r="176" spans="1:6" s="20" customFormat="1" ht="25.5">
      <c r="A176" s="50"/>
      <c r="B176" s="238" t="s">
        <v>106</v>
      </c>
      <c r="C176" s="102"/>
      <c r="D176" s="201"/>
      <c r="E176" s="109"/>
      <c r="F176" s="55">
        <f t="shared" si="2"/>
        <v>0</v>
      </c>
    </row>
    <row r="177" spans="1:6" s="20" customFormat="1" ht="15" customHeight="1">
      <c r="A177" s="50"/>
      <c r="B177" s="236" t="s">
        <v>132</v>
      </c>
      <c r="C177" s="79" t="s">
        <v>109</v>
      </c>
      <c r="D177" s="201">
        <f>3.3*(14.25*2+12.55*2+1.6*2)</f>
        <v>187.44</v>
      </c>
      <c r="E177" s="109"/>
      <c r="F177" s="55">
        <f t="shared" si="2"/>
        <v>0</v>
      </c>
    </row>
    <row r="178" spans="1:6" s="20" customFormat="1" ht="12.75">
      <c r="A178" s="50"/>
      <c r="B178" s="78"/>
      <c r="C178" s="51"/>
      <c r="D178" s="201"/>
      <c r="E178" s="109"/>
      <c r="F178" s="55">
        <f t="shared" si="2"/>
        <v>0</v>
      </c>
    </row>
    <row r="179" spans="1:6" s="20" customFormat="1" ht="25.5">
      <c r="A179" s="248" t="s">
        <v>148</v>
      </c>
      <c r="B179" s="81" t="s">
        <v>44</v>
      </c>
      <c r="C179" s="82"/>
      <c r="D179" s="201"/>
      <c r="E179" s="109"/>
      <c r="F179" s="55">
        <f t="shared" si="2"/>
        <v>0</v>
      </c>
    </row>
    <row r="180" spans="1:6" s="20" customFormat="1" ht="12.75">
      <c r="A180" s="80"/>
      <c r="B180" s="81"/>
      <c r="C180" s="82"/>
      <c r="D180" s="201"/>
      <c r="E180" s="109"/>
      <c r="F180" s="55">
        <f t="shared" si="2"/>
        <v>0</v>
      </c>
    </row>
    <row r="181" spans="1:6" s="20" customFormat="1" ht="12.75">
      <c r="A181" s="80"/>
      <c r="B181" s="81" t="s">
        <v>45</v>
      </c>
      <c r="C181" s="82"/>
      <c r="D181" s="201"/>
      <c r="E181" s="109"/>
      <c r="F181" s="55">
        <f t="shared" si="2"/>
        <v>0</v>
      </c>
    </row>
    <row r="182" spans="1:6" s="20" customFormat="1" ht="84" customHeight="1">
      <c r="A182" s="80"/>
      <c r="B182" s="83" t="s">
        <v>46</v>
      </c>
      <c r="C182" s="84"/>
      <c r="D182" s="201"/>
      <c r="E182" s="109"/>
      <c r="F182" s="55">
        <f t="shared" si="2"/>
        <v>0</v>
      </c>
    </row>
    <row r="183" spans="1:6" s="20" customFormat="1" ht="12.75">
      <c r="A183" s="80"/>
      <c r="B183" s="83" t="s">
        <v>47</v>
      </c>
      <c r="C183" s="84"/>
      <c r="D183" s="201"/>
      <c r="E183" s="109"/>
      <c r="F183" s="55">
        <f t="shared" si="2"/>
        <v>0</v>
      </c>
    </row>
    <row r="184" spans="1:6" s="20" customFormat="1" ht="43.5" customHeight="1">
      <c r="A184" s="80"/>
      <c r="B184" s="83" t="s">
        <v>48</v>
      </c>
      <c r="C184" s="84"/>
      <c r="D184" s="201"/>
      <c r="E184" s="109"/>
      <c r="F184" s="55">
        <f t="shared" si="2"/>
        <v>0</v>
      </c>
    </row>
    <row r="185" spans="1:6" s="20" customFormat="1" ht="38.25">
      <c r="A185" s="80"/>
      <c r="B185" s="83" t="s">
        <v>49</v>
      </c>
      <c r="C185" s="79" t="s">
        <v>109</v>
      </c>
      <c r="D185" s="201">
        <f>0.5*(14.2*2+12.55*2)</f>
        <v>26.75</v>
      </c>
      <c r="E185" s="109"/>
      <c r="F185" s="55">
        <f t="shared" si="2"/>
        <v>0</v>
      </c>
    </row>
    <row r="186" spans="1:6" s="20" customFormat="1" ht="12.75">
      <c r="A186" s="80"/>
      <c r="B186" s="83"/>
      <c r="C186" s="79"/>
      <c r="D186" s="201"/>
      <c r="E186" s="109"/>
      <c r="F186" s="55">
        <f t="shared" si="2"/>
        <v>0</v>
      </c>
    </row>
    <row r="187" spans="1:6" s="20" customFormat="1" ht="12.75">
      <c r="A187" s="85"/>
      <c r="B187" s="86" t="s">
        <v>50</v>
      </c>
      <c r="C187" s="87"/>
      <c r="D187" s="201"/>
      <c r="E187" s="109"/>
      <c r="F187" s="55">
        <f t="shared" si="2"/>
        <v>0</v>
      </c>
    </row>
    <row r="188" spans="1:6" s="20" customFormat="1" ht="117">
      <c r="A188" s="80"/>
      <c r="B188" s="91" t="s">
        <v>174</v>
      </c>
      <c r="C188" s="84"/>
      <c r="D188" s="201"/>
      <c r="E188" s="109"/>
      <c r="F188" s="55">
        <f t="shared" si="2"/>
        <v>0</v>
      </c>
    </row>
    <row r="189" spans="1:6" s="20" customFormat="1" ht="38.25">
      <c r="A189" s="80"/>
      <c r="B189" s="83" t="s">
        <v>49</v>
      </c>
      <c r="C189" s="79" t="s">
        <v>109</v>
      </c>
      <c r="D189" s="201">
        <f>0.5*(14.2*2+12.55*2)</f>
        <v>26.75</v>
      </c>
      <c r="E189" s="109"/>
      <c r="F189" s="55">
        <f t="shared" si="2"/>
        <v>0</v>
      </c>
    </row>
    <row r="190" spans="1:6" s="20" customFormat="1" ht="12.75">
      <c r="A190" s="80"/>
      <c r="B190" s="83"/>
      <c r="C190" s="79"/>
      <c r="D190" s="201"/>
      <c r="E190" s="109"/>
      <c r="F190" s="55">
        <f t="shared" si="2"/>
        <v>0</v>
      </c>
    </row>
    <row r="191" spans="1:6" s="20" customFormat="1" ht="12.75">
      <c r="A191" s="80"/>
      <c r="B191" s="81" t="s">
        <v>51</v>
      </c>
      <c r="C191" s="79"/>
      <c r="D191" s="201"/>
      <c r="E191" s="109"/>
      <c r="F191" s="55">
        <f t="shared" si="2"/>
        <v>0</v>
      </c>
    </row>
    <row r="192" spans="1:6" s="20" customFormat="1" ht="12.75">
      <c r="A192" s="85"/>
      <c r="B192" s="88"/>
      <c r="C192" s="89"/>
      <c r="D192" s="201"/>
      <c r="E192" s="109"/>
      <c r="F192" s="55">
        <f t="shared" si="2"/>
        <v>0</v>
      </c>
    </row>
    <row r="193" spans="1:6" s="20" customFormat="1" ht="38.25">
      <c r="A193" s="85"/>
      <c r="B193" s="88" t="s">
        <v>52</v>
      </c>
      <c r="C193" s="89"/>
      <c r="D193" s="201"/>
      <c r="E193" s="109"/>
      <c r="F193" s="55">
        <f t="shared" si="2"/>
        <v>0</v>
      </c>
    </row>
    <row r="194" spans="1:6" s="20" customFormat="1" ht="12.75">
      <c r="A194" s="85"/>
      <c r="B194" s="88" t="s">
        <v>53</v>
      </c>
      <c r="C194" s="89"/>
      <c r="D194" s="201"/>
      <c r="E194" s="109"/>
      <c r="F194" s="55">
        <f t="shared" si="2"/>
        <v>0</v>
      </c>
    </row>
    <row r="195" spans="1:6" s="20" customFormat="1" ht="82.5" customHeight="1">
      <c r="A195" s="85"/>
      <c r="B195" s="88" t="s">
        <v>33</v>
      </c>
      <c r="C195" s="89" t="s">
        <v>109</v>
      </c>
      <c r="D195" s="201">
        <f>0.5*(14.2*2+12.55*2)</f>
        <v>26.75</v>
      </c>
      <c r="E195" s="109"/>
      <c r="F195" s="55">
        <f t="shared" si="2"/>
        <v>0</v>
      </c>
    </row>
    <row r="196" spans="1:6" s="20" customFormat="1" ht="12.75">
      <c r="A196" s="80"/>
      <c r="B196" s="83"/>
      <c r="C196" s="82"/>
      <c r="D196" s="201"/>
      <c r="E196" s="109"/>
      <c r="F196" s="55">
        <f t="shared" si="2"/>
        <v>0</v>
      </c>
    </row>
    <row r="197" spans="1:6" s="20" customFormat="1" ht="63.75">
      <c r="A197" s="248" t="s">
        <v>147</v>
      </c>
      <c r="B197" s="91" t="s">
        <v>133</v>
      </c>
      <c r="C197" s="82"/>
      <c r="D197" s="201"/>
      <c r="E197" s="109"/>
      <c r="F197" s="55">
        <f t="shared" si="2"/>
        <v>0</v>
      </c>
    </row>
    <row r="198" spans="1:6" s="20" customFormat="1" ht="153">
      <c r="A198" s="80"/>
      <c r="B198" s="237" t="s">
        <v>175</v>
      </c>
      <c r="C198" s="82"/>
      <c r="D198" s="201"/>
      <c r="E198" s="109"/>
      <c r="F198" s="55">
        <f t="shared" si="2"/>
        <v>0</v>
      </c>
    </row>
    <row r="199" spans="1:6" s="20" customFormat="1" ht="127.5">
      <c r="A199" s="80"/>
      <c r="B199" s="237" t="s">
        <v>134</v>
      </c>
      <c r="C199" s="82"/>
      <c r="D199" s="201"/>
      <c r="E199" s="109"/>
      <c r="F199" s="55"/>
    </row>
    <row r="200" spans="1:6" s="20" customFormat="1" ht="51">
      <c r="A200" s="80"/>
      <c r="B200" s="4" t="s">
        <v>176</v>
      </c>
      <c r="C200" s="82"/>
      <c r="D200" s="201"/>
      <c r="E200" s="109"/>
      <c r="F200" s="55"/>
    </row>
    <row r="201" spans="1:6" s="20" customFormat="1" ht="89.25">
      <c r="A201" s="80"/>
      <c r="B201" s="222" t="s">
        <v>135</v>
      </c>
      <c r="C201" s="82"/>
      <c r="D201" s="201"/>
      <c r="E201" s="109"/>
      <c r="F201" s="55"/>
    </row>
    <row r="202" spans="1:6" s="20" customFormat="1" ht="25.5">
      <c r="A202" s="80"/>
      <c r="B202" s="222" t="s">
        <v>136</v>
      </c>
      <c r="C202" s="82"/>
      <c r="D202" s="201"/>
      <c r="E202" s="109"/>
      <c r="F202" s="55"/>
    </row>
    <row r="203" spans="1:6" s="20" customFormat="1" ht="12.75">
      <c r="A203" s="80"/>
      <c r="B203" s="4" t="s">
        <v>141</v>
      </c>
      <c r="C203" s="82"/>
      <c r="D203" s="201"/>
      <c r="E203" s="109"/>
      <c r="F203" s="55"/>
    </row>
    <row r="204" spans="1:6" s="20" customFormat="1" ht="25.5">
      <c r="A204" s="80"/>
      <c r="B204" s="237" t="s">
        <v>137</v>
      </c>
      <c r="C204" s="82"/>
      <c r="D204" s="201"/>
      <c r="E204" s="109"/>
      <c r="F204" s="55"/>
    </row>
    <row r="205" spans="1:6" s="20" customFormat="1" ht="63.75">
      <c r="A205" s="80"/>
      <c r="B205" s="237" t="s">
        <v>138</v>
      </c>
      <c r="C205" s="82"/>
      <c r="D205" s="201"/>
      <c r="E205" s="109"/>
      <c r="F205" s="55"/>
    </row>
    <row r="206" spans="1:6" s="20" customFormat="1" ht="63.75">
      <c r="A206" s="80"/>
      <c r="B206" s="237" t="s">
        <v>139</v>
      </c>
      <c r="C206" s="82"/>
      <c r="D206" s="201"/>
      <c r="E206" s="109"/>
      <c r="F206" s="55"/>
    </row>
    <row r="207" spans="1:6" s="20" customFormat="1" ht="25.5">
      <c r="A207" s="80"/>
      <c r="B207" s="237" t="s">
        <v>140</v>
      </c>
      <c r="C207" s="82"/>
      <c r="D207" s="201"/>
      <c r="E207" s="109"/>
      <c r="F207" s="55"/>
    </row>
    <row r="208" spans="1:6" s="20" customFormat="1" ht="32.25" customHeight="1">
      <c r="A208" s="80"/>
      <c r="B208" s="238" t="s">
        <v>106</v>
      </c>
      <c r="C208" s="89" t="s">
        <v>109</v>
      </c>
      <c r="D208" s="201">
        <v>5</v>
      </c>
      <c r="E208" s="109"/>
      <c r="F208" s="55">
        <f t="shared" si="2"/>
        <v>0</v>
      </c>
    </row>
    <row r="209" spans="1:6" s="20" customFormat="1" ht="12.75">
      <c r="A209" s="80"/>
      <c r="B209" s="83"/>
      <c r="C209" s="89"/>
      <c r="D209" s="201"/>
      <c r="E209" s="109"/>
      <c r="F209" s="55">
        <f t="shared" si="2"/>
        <v>0</v>
      </c>
    </row>
    <row r="210" spans="1:6" s="20" customFormat="1" ht="12.75">
      <c r="A210" s="80"/>
      <c r="B210" s="133"/>
      <c r="C210" s="89"/>
      <c r="D210" s="201"/>
      <c r="E210" s="109"/>
      <c r="F210" s="55"/>
    </row>
    <row r="211" spans="1:6" s="20" customFormat="1" ht="63.75">
      <c r="A211" s="246" t="s">
        <v>185</v>
      </c>
      <c r="B211" s="189" t="s">
        <v>94</v>
      </c>
      <c r="C211" s="54"/>
      <c r="D211" s="179"/>
      <c r="E211" s="55"/>
      <c r="F211" s="55">
        <f>D211*E211</f>
        <v>0</v>
      </c>
    </row>
    <row r="212" spans="1:6" s="20" customFormat="1" ht="12.75">
      <c r="A212" s="57"/>
      <c r="B212" s="58" t="s">
        <v>3</v>
      </c>
      <c r="C212" s="59" t="s">
        <v>110</v>
      </c>
      <c r="D212" s="215">
        <v>15</v>
      </c>
      <c r="E212" s="55"/>
      <c r="F212" s="55">
        <f>D212*E212</f>
        <v>0</v>
      </c>
    </row>
    <row r="213" spans="1:6" s="20" customFormat="1" ht="12.75">
      <c r="A213" s="57"/>
      <c r="B213" s="58" t="s">
        <v>92</v>
      </c>
      <c r="C213" s="59" t="s">
        <v>110</v>
      </c>
      <c r="D213" s="215">
        <v>15</v>
      </c>
      <c r="E213" s="55"/>
      <c r="F213" s="55">
        <f>D213*E213</f>
        <v>0</v>
      </c>
    </row>
    <row r="214" spans="1:6" s="20" customFormat="1" ht="12.75">
      <c r="A214" s="57"/>
      <c r="B214" s="58" t="s">
        <v>93</v>
      </c>
      <c r="C214" s="59" t="s">
        <v>110</v>
      </c>
      <c r="D214" s="215">
        <v>15</v>
      </c>
      <c r="E214" s="55"/>
      <c r="F214" s="55">
        <f>D214*E214</f>
        <v>0</v>
      </c>
    </row>
    <row r="215" spans="1:6" s="20" customFormat="1" ht="12.75">
      <c r="A215" s="57"/>
      <c r="B215" s="58"/>
      <c r="C215" s="59"/>
      <c r="D215" s="123"/>
      <c r="E215" s="55"/>
      <c r="F215" s="55"/>
    </row>
    <row r="216" spans="1:6" s="20" customFormat="1" ht="12.75">
      <c r="A216" s="57"/>
      <c r="B216" s="58"/>
      <c r="C216" s="59"/>
      <c r="D216" s="123"/>
      <c r="E216" s="55"/>
      <c r="F216" s="55"/>
    </row>
    <row r="217" spans="1:6" s="20" customFormat="1" ht="12.75">
      <c r="A217" s="80"/>
      <c r="B217" s="83"/>
      <c r="C217" s="82"/>
      <c r="D217" s="109"/>
      <c r="E217" s="109"/>
      <c r="F217" s="130"/>
    </row>
    <row r="218" spans="1:6" s="20" customFormat="1" ht="17.25" customHeight="1">
      <c r="A218" s="313" t="s">
        <v>218</v>
      </c>
      <c r="B218" s="312"/>
      <c r="C218" s="312"/>
      <c r="D218" s="312"/>
      <c r="E218" s="312"/>
      <c r="F218" s="180">
        <f>SUM(F153:F214)</f>
        <v>0</v>
      </c>
    </row>
    <row r="219" spans="1:6" s="20" customFormat="1" ht="17.25" customHeight="1">
      <c r="A219" s="202"/>
      <c r="B219" s="203"/>
      <c r="C219" s="203"/>
      <c r="D219" s="203"/>
      <c r="E219" s="203"/>
      <c r="F219" s="186"/>
    </row>
    <row r="220" spans="1:6" s="20" customFormat="1" ht="15.75">
      <c r="A220" s="316" t="s">
        <v>186</v>
      </c>
      <c r="B220" s="317"/>
      <c r="C220" s="317"/>
      <c r="D220" s="317"/>
      <c r="E220" s="317"/>
      <c r="F220" s="318"/>
    </row>
    <row r="221" spans="1:6" s="20" customFormat="1" ht="12.75">
      <c r="A221" s="31"/>
      <c r="B221" s="32"/>
      <c r="C221" s="34"/>
      <c r="D221" s="30"/>
      <c r="E221" s="30"/>
      <c r="F221" s="30"/>
    </row>
    <row r="222" spans="1:6" s="204" customFormat="1" ht="65.25" customHeight="1">
      <c r="A222" s="314" t="s">
        <v>56</v>
      </c>
      <c r="B222" s="314"/>
      <c r="C222" s="314"/>
      <c r="D222" s="314"/>
      <c r="E222" s="314"/>
      <c r="F222" s="314"/>
    </row>
    <row r="223" spans="1:6" s="20" customFormat="1" ht="352.5" customHeight="1">
      <c r="A223" s="314" t="s">
        <v>91</v>
      </c>
      <c r="B223" s="314"/>
      <c r="C223" s="314"/>
      <c r="D223" s="314"/>
      <c r="E223" s="314"/>
      <c r="F223" s="314"/>
    </row>
    <row r="224" spans="1:6" s="20" customFormat="1" ht="164.25" customHeight="1">
      <c r="A224" s="315" t="s">
        <v>128</v>
      </c>
      <c r="B224" s="314"/>
      <c r="C224" s="314"/>
      <c r="D224" s="314"/>
      <c r="E224" s="314"/>
      <c r="F224" s="314"/>
    </row>
    <row r="225" spans="1:6" s="20" customFormat="1" ht="38.25">
      <c r="A225" s="69"/>
      <c r="B225" s="69"/>
      <c r="C225" s="33" t="s">
        <v>14</v>
      </c>
      <c r="D225" s="116" t="s">
        <v>15</v>
      </c>
      <c r="E225" s="35" t="s">
        <v>16</v>
      </c>
      <c r="F225" s="35" t="s">
        <v>1</v>
      </c>
    </row>
    <row r="226" spans="1:6" s="20" customFormat="1" ht="15.75">
      <c r="A226" s="103"/>
      <c r="B226" s="104"/>
      <c r="C226" s="105"/>
      <c r="D226" s="94"/>
      <c r="E226" s="55"/>
      <c r="F226" s="140"/>
    </row>
    <row r="227" spans="1:6" s="20" customFormat="1" ht="114.75">
      <c r="A227" s="247" t="s">
        <v>71</v>
      </c>
      <c r="B227" s="225" t="s">
        <v>144</v>
      </c>
      <c r="C227" s="61"/>
      <c r="D227" s="178"/>
      <c r="E227" s="55"/>
      <c r="F227" s="55">
        <f>D227*E227</f>
        <v>0</v>
      </c>
    </row>
    <row r="228" spans="1:6" s="20" customFormat="1" ht="25.5">
      <c r="A228" s="57"/>
      <c r="B228" s="62" t="s">
        <v>106</v>
      </c>
      <c r="C228" s="63" t="s">
        <v>104</v>
      </c>
      <c r="D228" s="178">
        <v>20</v>
      </c>
      <c r="E228" s="55"/>
      <c r="F228" s="55">
        <f>D228*E228</f>
        <v>0</v>
      </c>
    </row>
    <row r="229" spans="1:6" s="20" customFormat="1" ht="12.75">
      <c r="A229" s="57"/>
      <c r="B229" s="62"/>
      <c r="C229" s="63"/>
      <c r="D229" s="178"/>
      <c r="E229" s="55"/>
      <c r="F229" s="55"/>
    </row>
    <row r="230" spans="1:6" s="20" customFormat="1" ht="204">
      <c r="A230" s="174" t="s">
        <v>149</v>
      </c>
      <c r="B230" s="176" t="s">
        <v>177</v>
      </c>
      <c r="C230" s="106" t="s">
        <v>104</v>
      </c>
      <c r="D230" s="216">
        <v>1</v>
      </c>
      <c r="E230" s="55"/>
      <c r="F230" s="55">
        <f>D230*E230</f>
        <v>0</v>
      </c>
    </row>
    <row r="231" spans="1:6" s="20" customFormat="1" ht="12.75">
      <c r="A231" s="36"/>
      <c r="B231" s="176"/>
      <c r="C231" s="106"/>
      <c r="D231" s="216"/>
      <c r="E231" s="55"/>
      <c r="F231" s="55"/>
    </row>
    <row r="232" spans="1:6" s="20" customFormat="1" ht="191.25">
      <c r="A232" s="174" t="s">
        <v>150</v>
      </c>
      <c r="B232" s="176" t="s">
        <v>178</v>
      </c>
      <c r="C232" s="106" t="s">
        <v>104</v>
      </c>
      <c r="D232" s="216">
        <v>1</v>
      </c>
      <c r="E232" s="55"/>
      <c r="F232" s="55">
        <f>D232*E232</f>
        <v>0</v>
      </c>
    </row>
    <row r="233" spans="1:6" s="20" customFormat="1" ht="204">
      <c r="A233" s="174" t="s">
        <v>151</v>
      </c>
      <c r="B233" s="176" t="s">
        <v>179</v>
      </c>
      <c r="C233" s="106"/>
      <c r="D233" s="216"/>
      <c r="E233" s="55"/>
      <c r="F233" s="55"/>
    </row>
    <row r="234" spans="1:6" s="20" customFormat="1" ht="12.75">
      <c r="A234" s="36"/>
      <c r="B234" s="38" t="s">
        <v>114</v>
      </c>
      <c r="C234" s="106"/>
      <c r="D234" s="217"/>
      <c r="E234" s="55"/>
      <c r="F234" s="55"/>
    </row>
    <row r="235" spans="1:6" s="20" customFormat="1" ht="12.75">
      <c r="A235" s="36"/>
      <c r="B235" s="38"/>
      <c r="C235" s="108"/>
      <c r="D235" s="216"/>
      <c r="E235" s="55"/>
      <c r="F235" s="55"/>
    </row>
    <row r="236" spans="1:6" s="20" customFormat="1" ht="38.25">
      <c r="A236" s="174" t="s">
        <v>189</v>
      </c>
      <c r="B236" s="176" t="s">
        <v>180</v>
      </c>
      <c r="C236" s="108" t="s">
        <v>104</v>
      </c>
      <c r="D236" s="216">
        <v>5</v>
      </c>
      <c r="E236" s="55"/>
      <c r="F236" s="55">
        <f>D236*E236</f>
        <v>0</v>
      </c>
    </row>
    <row r="237" spans="1:6" s="20" customFormat="1" ht="12.75">
      <c r="A237" s="36"/>
      <c r="B237" s="38"/>
      <c r="C237" s="106"/>
      <c r="D237" s="217"/>
      <c r="E237" s="55"/>
      <c r="F237" s="55"/>
    </row>
    <row r="238" spans="1:6" s="20" customFormat="1" ht="38.25">
      <c r="A238" s="174" t="s">
        <v>187</v>
      </c>
      <c r="B238" s="176" t="s">
        <v>181</v>
      </c>
      <c r="C238" s="108" t="s">
        <v>104</v>
      </c>
      <c r="D238" s="216">
        <v>3</v>
      </c>
      <c r="E238" s="55"/>
      <c r="F238" s="55">
        <f>D238*E238</f>
        <v>0</v>
      </c>
    </row>
    <row r="239" spans="1:6" s="20" customFormat="1" ht="12.75">
      <c r="A239" s="36"/>
      <c r="B239" s="38"/>
      <c r="C239" s="108"/>
      <c r="D239" s="216"/>
      <c r="E239" s="55"/>
      <c r="F239" s="55"/>
    </row>
    <row r="240" spans="1:6" s="20" customFormat="1" ht="204">
      <c r="A240" s="174" t="s">
        <v>188</v>
      </c>
      <c r="B240" s="176" t="s">
        <v>182</v>
      </c>
      <c r="C240" s="108" t="s">
        <v>104</v>
      </c>
      <c r="D240" s="216">
        <v>10</v>
      </c>
      <c r="E240" s="55"/>
      <c r="F240" s="55">
        <f>D240*E240</f>
        <v>0</v>
      </c>
    </row>
    <row r="241" spans="1:6" s="20" customFormat="1" ht="12.75">
      <c r="A241" s="36"/>
      <c r="B241" s="107"/>
      <c r="C241" s="108"/>
      <c r="D241" s="120"/>
      <c r="E241" s="55"/>
      <c r="F241" s="55"/>
    </row>
    <row r="242" spans="1:6" s="20" customFormat="1" ht="15.75">
      <c r="A242" s="302" t="s">
        <v>217</v>
      </c>
      <c r="B242" s="303"/>
      <c r="C242" s="303"/>
      <c r="D242" s="121"/>
      <c r="E242" s="92"/>
      <c r="F242" s="66">
        <f>SUM(F227:F240)</f>
        <v>0</v>
      </c>
    </row>
    <row r="243" spans="1:6" s="20" customFormat="1" ht="16.5" thickBot="1">
      <c r="A243" s="240"/>
      <c r="B243" s="241"/>
      <c r="C243" s="241"/>
      <c r="D243" s="242"/>
      <c r="E243" s="233"/>
      <c r="F243" s="243"/>
    </row>
    <row r="244" spans="1:6" s="20" customFormat="1" ht="16.5" thickBot="1">
      <c r="A244" s="304" t="s">
        <v>190</v>
      </c>
      <c r="B244" s="305"/>
      <c r="C244" s="305"/>
      <c r="D244" s="305"/>
      <c r="E244" s="161"/>
      <c r="F244" s="162"/>
    </row>
    <row r="245" spans="1:6" s="20" customFormat="1" ht="25.5">
      <c r="A245" s="39"/>
      <c r="B245" s="39"/>
      <c r="C245" s="163" t="s">
        <v>11</v>
      </c>
      <c r="D245" s="164" t="s">
        <v>12</v>
      </c>
      <c r="E245" s="165" t="s">
        <v>13</v>
      </c>
      <c r="F245" s="165" t="s">
        <v>1</v>
      </c>
    </row>
    <row r="246" spans="1:6" s="20" customFormat="1" ht="18.75">
      <c r="A246" s="39"/>
      <c r="B246" s="39"/>
      <c r="C246" s="163" t="s">
        <v>8</v>
      </c>
      <c r="D246" s="164" t="s">
        <v>9</v>
      </c>
      <c r="E246" s="165" t="s">
        <v>10</v>
      </c>
      <c r="F246" s="165"/>
    </row>
    <row r="247" spans="1:6" s="20" customFormat="1" ht="15.75">
      <c r="A247" s="21"/>
      <c r="B247" s="310"/>
      <c r="C247" s="310"/>
      <c r="D247" s="310"/>
      <c r="E247" s="310"/>
      <c r="F247" s="167"/>
    </row>
    <row r="248" spans="1:6" s="20" customFormat="1" ht="63.75">
      <c r="A248" s="171" t="s">
        <v>59</v>
      </c>
      <c r="B248" s="176" t="s">
        <v>115</v>
      </c>
      <c r="C248" s="168"/>
      <c r="D248" s="212"/>
      <c r="E248" s="167"/>
      <c r="F248" s="170"/>
    </row>
    <row r="249" spans="1:6" s="20" customFormat="1" ht="25.5">
      <c r="A249" s="171"/>
      <c r="B249" s="38" t="s">
        <v>106</v>
      </c>
      <c r="C249" s="168" t="s">
        <v>104</v>
      </c>
      <c r="D249" s="212">
        <v>1</v>
      </c>
      <c r="E249" s="167"/>
      <c r="F249" s="170">
        <f>D249*E249</f>
        <v>0</v>
      </c>
    </row>
    <row r="250" spans="1:6" s="20" customFormat="1" ht="12.75">
      <c r="A250" s="171"/>
      <c r="B250" s="176"/>
      <c r="C250" s="168"/>
      <c r="D250" s="212"/>
      <c r="E250" s="167"/>
      <c r="F250" s="170"/>
    </row>
    <row r="251" spans="1:6" s="20" customFormat="1" ht="25.5">
      <c r="A251" s="171" t="s">
        <v>69</v>
      </c>
      <c r="B251" s="176" t="s">
        <v>116</v>
      </c>
      <c r="C251" s="168"/>
      <c r="D251" s="212"/>
      <c r="E251" s="167"/>
      <c r="F251" s="170"/>
    </row>
    <row r="252" spans="1:6" s="20" customFormat="1" ht="25.5">
      <c r="A252" s="171"/>
      <c r="B252" s="38" t="s">
        <v>106</v>
      </c>
      <c r="C252" s="168" t="s">
        <v>104</v>
      </c>
      <c r="D252" s="212">
        <v>2</v>
      </c>
      <c r="E252" s="167"/>
      <c r="F252" s="170">
        <f>D252*E252</f>
        <v>0</v>
      </c>
    </row>
    <row r="253" spans="1:6" s="20" customFormat="1" ht="12.75">
      <c r="A253" s="171"/>
      <c r="B253" s="176"/>
      <c r="C253" s="168"/>
      <c r="D253" s="212"/>
      <c r="E253" s="167"/>
      <c r="F253" s="170">
        <f>D253*E253</f>
        <v>0</v>
      </c>
    </row>
    <row r="254" spans="1:6" s="20" customFormat="1" ht="63.75">
      <c r="A254" s="171" t="s">
        <v>191</v>
      </c>
      <c r="B254" s="176" t="s">
        <v>142</v>
      </c>
      <c r="C254" s="168"/>
      <c r="D254" s="212"/>
      <c r="E254" s="167"/>
      <c r="F254" s="170">
        <f>D254*E254</f>
        <v>0</v>
      </c>
    </row>
    <row r="255" spans="1:9" s="20" customFormat="1" ht="25.5">
      <c r="A255" s="171"/>
      <c r="B255" s="38" t="s">
        <v>106</v>
      </c>
      <c r="C255" s="168" t="s">
        <v>104</v>
      </c>
      <c r="D255" s="212">
        <v>2</v>
      </c>
      <c r="E255" s="167"/>
      <c r="F255" s="170">
        <f>D255*E255</f>
        <v>0</v>
      </c>
      <c r="I255" s="176"/>
    </row>
    <row r="256" spans="1:6" s="20" customFormat="1" ht="12.75">
      <c r="A256" s="171"/>
      <c r="B256" s="176"/>
      <c r="C256" s="168"/>
      <c r="D256" s="212"/>
      <c r="E256" s="167"/>
      <c r="F256" s="170"/>
    </row>
    <row r="257" spans="1:6" s="20" customFormat="1" ht="76.5">
      <c r="A257" s="171" t="s">
        <v>192</v>
      </c>
      <c r="B257" s="176" t="s">
        <v>117</v>
      </c>
      <c r="C257" s="168"/>
      <c r="D257" s="212"/>
      <c r="E257" s="167"/>
      <c r="F257" s="170">
        <f>D257*E257</f>
        <v>0</v>
      </c>
    </row>
    <row r="258" spans="1:6" s="20" customFormat="1" ht="12.75">
      <c r="A258" s="171"/>
      <c r="B258" s="176"/>
      <c r="C258" s="168" t="s">
        <v>104</v>
      </c>
      <c r="D258" s="212">
        <v>1</v>
      </c>
      <c r="E258" s="167"/>
      <c r="F258" s="170">
        <f>D258*E258</f>
        <v>0</v>
      </c>
    </row>
    <row r="259" spans="1:6" s="20" customFormat="1" ht="12.75">
      <c r="A259" s="171"/>
      <c r="B259" s="176"/>
      <c r="C259" s="168"/>
      <c r="D259" s="212"/>
      <c r="E259" s="167"/>
      <c r="F259" s="170"/>
    </row>
    <row r="260" spans="1:6" s="20" customFormat="1" ht="13.5" thickBot="1">
      <c r="A260" s="26"/>
      <c r="B260" s="27"/>
      <c r="C260" s="28"/>
      <c r="D260" s="132"/>
      <c r="E260" s="167"/>
      <c r="F260" s="167"/>
    </row>
    <row r="261" spans="1:6" s="20" customFormat="1" ht="16.5" thickBot="1">
      <c r="A261" s="304" t="s">
        <v>193</v>
      </c>
      <c r="B261" s="305"/>
      <c r="C261" s="305"/>
      <c r="D261" s="305"/>
      <c r="E261" s="161"/>
      <c r="F261" s="162">
        <f>SUM(F248:F258)</f>
        <v>0</v>
      </c>
    </row>
    <row r="262" spans="1:6" s="20" customFormat="1" ht="16.5" customHeight="1" thickBot="1">
      <c r="A262" s="103"/>
      <c r="B262" s="104"/>
      <c r="C262" s="105"/>
      <c r="D262" s="94"/>
      <c r="E262" s="55"/>
      <c r="F262" s="140"/>
    </row>
    <row r="263" spans="1:6" s="20" customFormat="1" ht="23.25" customHeight="1" thickBot="1">
      <c r="A263" s="304" t="s">
        <v>194</v>
      </c>
      <c r="B263" s="305"/>
      <c r="C263" s="305"/>
      <c r="D263" s="305"/>
      <c r="E263" s="161"/>
      <c r="F263" s="162"/>
    </row>
    <row r="264" spans="1:6" s="20" customFormat="1" ht="24" customHeight="1">
      <c r="A264" s="39"/>
      <c r="B264" s="39"/>
      <c r="C264" s="163" t="s">
        <v>11</v>
      </c>
      <c r="D264" s="164" t="s">
        <v>12</v>
      </c>
      <c r="E264" s="165" t="s">
        <v>13</v>
      </c>
      <c r="F264" s="165" t="s">
        <v>1</v>
      </c>
    </row>
    <row r="265" spans="1:6" s="20" customFormat="1" ht="18.75">
      <c r="A265" s="39"/>
      <c r="B265" s="39"/>
      <c r="C265" s="163" t="s">
        <v>8</v>
      </c>
      <c r="D265" s="164" t="s">
        <v>9</v>
      </c>
      <c r="E265" s="165" t="s">
        <v>10</v>
      </c>
      <c r="F265" s="165"/>
    </row>
    <row r="266" spans="1:6" s="20" customFormat="1" ht="15.75">
      <c r="A266" s="21"/>
      <c r="B266" s="310"/>
      <c r="C266" s="310"/>
      <c r="D266" s="310"/>
      <c r="E266" s="310"/>
      <c r="F266" s="167"/>
    </row>
    <row r="267" spans="1:6" s="20" customFormat="1" ht="76.5">
      <c r="A267" s="171" t="s">
        <v>120</v>
      </c>
      <c r="B267" s="176" t="s">
        <v>70</v>
      </c>
      <c r="C267" s="168"/>
      <c r="D267" s="212"/>
      <c r="E267" s="167"/>
      <c r="F267" s="170">
        <f aca="true" t="shared" si="3" ref="F267:F272">D267*E267</f>
        <v>0</v>
      </c>
    </row>
    <row r="268" spans="1:6" s="20" customFormat="1" ht="12.75">
      <c r="A268" s="171"/>
      <c r="B268" s="176"/>
      <c r="C268" s="168" t="s">
        <v>6</v>
      </c>
      <c r="D268" s="212">
        <v>4</v>
      </c>
      <c r="E268" s="167"/>
      <c r="F268" s="170">
        <f t="shared" si="3"/>
        <v>0</v>
      </c>
    </row>
    <row r="269" spans="1:6" s="20" customFormat="1" ht="12.75">
      <c r="A269" s="171"/>
      <c r="B269" s="176"/>
      <c r="C269" s="168"/>
      <c r="D269" s="212"/>
      <c r="E269" s="167"/>
      <c r="F269" s="170"/>
    </row>
    <row r="270" spans="1:6" s="20" customFormat="1" ht="12.75">
      <c r="A270" s="171"/>
      <c r="B270" s="176"/>
      <c r="C270" s="168"/>
      <c r="D270" s="210"/>
      <c r="E270" s="167"/>
      <c r="F270" s="170"/>
    </row>
    <row r="271" spans="1:6" s="20" customFormat="1" ht="25.5">
      <c r="A271" s="177" t="s">
        <v>62</v>
      </c>
      <c r="B271" s="172" t="s">
        <v>4</v>
      </c>
      <c r="C271" s="168"/>
      <c r="D271" s="214"/>
      <c r="E271" s="167"/>
      <c r="F271" s="170">
        <f t="shared" si="3"/>
        <v>0</v>
      </c>
    </row>
    <row r="272" spans="1:6" s="20" customFormat="1" ht="51">
      <c r="A272" s="171"/>
      <c r="B272" s="172" t="s">
        <v>5</v>
      </c>
      <c r="C272" s="168" t="s">
        <v>6</v>
      </c>
      <c r="D272" s="214">
        <v>1</v>
      </c>
      <c r="E272" s="167"/>
      <c r="F272" s="170">
        <f t="shared" si="3"/>
        <v>0</v>
      </c>
    </row>
    <row r="273" spans="1:6" s="20" customFormat="1" ht="13.5" thickBot="1">
      <c r="A273" s="26"/>
      <c r="B273" s="27"/>
      <c r="C273" s="28"/>
      <c r="D273" s="132"/>
      <c r="E273" s="167"/>
      <c r="F273" s="167"/>
    </row>
    <row r="274" spans="1:6" s="20" customFormat="1" ht="16.5" thickBot="1">
      <c r="A274" s="304" t="s">
        <v>195</v>
      </c>
      <c r="B274" s="305"/>
      <c r="C274" s="305"/>
      <c r="D274" s="305"/>
      <c r="E274" s="161"/>
      <c r="F274" s="162">
        <f>SUM(F267:F272)</f>
        <v>0</v>
      </c>
    </row>
    <row r="275" spans="1:6" s="20" customFormat="1" ht="16.5" customHeight="1" thickBot="1">
      <c r="A275" s="209"/>
      <c r="B275" s="209"/>
      <c r="C275" s="209"/>
      <c r="D275" s="209"/>
      <c r="E275" s="210"/>
      <c r="F275" s="211"/>
    </row>
    <row r="276" spans="1:6" s="20" customFormat="1" ht="16.5" thickBot="1">
      <c r="A276" s="304" t="s">
        <v>168</v>
      </c>
      <c r="B276" s="305"/>
      <c r="C276" s="305"/>
      <c r="D276" s="305"/>
      <c r="E276" s="161"/>
      <c r="F276" s="162"/>
    </row>
    <row r="277" spans="1:6" s="20" customFormat="1" ht="25.5">
      <c r="A277" s="39"/>
      <c r="B277" s="39"/>
      <c r="C277" s="163" t="s">
        <v>11</v>
      </c>
      <c r="D277" s="164" t="s">
        <v>12</v>
      </c>
      <c r="E277" s="165" t="s">
        <v>13</v>
      </c>
      <c r="F277" s="165" t="s">
        <v>1</v>
      </c>
    </row>
    <row r="278" spans="1:6" s="20" customFormat="1" ht="18.75">
      <c r="A278" s="39"/>
      <c r="B278" s="39"/>
      <c r="C278" s="163" t="s">
        <v>8</v>
      </c>
      <c r="D278" s="164" t="s">
        <v>9</v>
      </c>
      <c r="E278" s="165" t="s">
        <v>10</v>
      </c>
      <c r="F278" s="165"/>
    </row>
    <row r="279" spans="1:6" s="20" customFormat="1" ht="15.75">
      <c r="A279" s="21"/>
      <c r="B279" s="310"/>
      <c r="C279" s="310"/>
      <c r="D279" s="310"/>
      <c r="E279" s="310"/>
      <c r="F279" s="167"/>
    </row>
    <row r="280" spans="1:6" s="20" customFormat="1" ht="63.75">
      <c r="A280" s="171" t="s">
        <v>73</v>
      </c>
      <c r="B280" s="176" t="s">
        <v>118</v>
      </c>
      <c r="C280" s="168"/>
      <c r="D280" s="173"/>
      <c r="E280" s="167"/>
      <c r="F280" s="170">
        <f>D280*E280</f>
        <v>0</v>
      </c>
    </row>
    <row r="281" spans="1:6" s="20" customFormat="1" ht="25.5">
      <c r="A281" s="171"/>
      <c r="B281" s="38" t="s">
        <v>106</v>
      </c>
      <c r="C281" s="168" t="s">
        <v>64</v>
      </c>
      <c r="D281" s="212">
        <v>10</v>
      </c>
      <c r="E281" s="167"/>
      <c r="F281" s="170">
        <f>D281*E281</f>
        <v>0</v>
      </c>
    </row>
    <row r="282" spans="1:6" s="20" customFormat="1" ht="12.75">
      <c r="A282" s="171"/>
      <c r="B282" s="175"/>
      <c r="C282" s="168"/>
      <c r="D282" s="212"/>
      <c r="E282" s="167"/>
      <c r="F282" s="170">
        <f>D282*E282</f>
        <v>0</v>
      </c>
    </row>
    <row r="283" spans="1:6" s="20" customFormat="1" ht="76.5">
      <c r="A283" s="171" t="s">
        <v>74</v>
      </c>
      <c r="B283" s="176" t="s">
        <v>119</v>
      </c>
      <c r="C283" s="168"/>
      <c r="D283" s="212"/>
      <c r="E283" s="167"/>
      <c r="F283" s="170">
        <f>D283*E283</f>
        <v>0</v>
      </c>
    </row>
    <row r="284" spans="1:6" s="20" customFormat="1" ht="25.5">
      <c r="A284" s="171"/>
      <c r="B284" s="38" t="s">
        <v>106</v>
      </c>
      <c r="C284" s="168" t="s">
        <v>104</v>
      </c>
      <c r="D284" s="212">
        <v>1</v>
      </c>
      <c r="E284" s="167"/>
      <c r="F284" s="170">
        <f>D284*E284</f>
        <v>0</v>
      </c>
    </row>
    <row r="285" spans="1:6" s="20" customFormat="1" ht="12.75">
      <c r="A285" s="171"/>
      <c r="B285" s="176"/>
      <c r="C285" s="168"/>
      <c r="D285" s="212"/>
      <c r="E285" s="167"/>
      <c r="F285" s="170"/>
    </row>
    <row r="286" spans="1:6" s="20" customFormat="1" ht="12.75">
      <c r="A286" s="171"/>
      <c r="B286" s="38"/>
      <c r="C286" s="168"/>
      <c r="D286" s="212"/>
      <c r="E286" s="167"/>
      <c r="F286" s="170"/>
    </row>
    <row r="287" spans="1:6" s="20" customFormat="1" ht="13.5" thickBot="1">
      <c r="A287" s="26"/>
      <c r="B287" s="27"/>
      <c r="C287" s="28"/>
      <c r="D287" s="132"/>
      <c r="E287" s="167"/>
      <c r="F287" s="167"/>
    </row>
    <row r="288" spans="1:6" s="20" customFormat="1" ht="16.5" thickBot="1">
      <c r="A288" s="304" t="s">
        <v>196</v>
      </c>
      <c r="B288" s="305"/>
      <c r="C288" s="305"/>
      <c r="D288" s="305"/>
      <c r="E288" s="161"/>
      <c r="F288" s="162">
        <f>SUM(F280:F286)</f>
        <v>0</v>
      </c>
    </row>
    <row r="289" spans="1:6" s="20" customFormat="1" ht="16.5" thickBot="1">
      <c r="A289" s="103"/>
      <c r="B289" s="104"/>
      <c r="C289" s="105"/>
      <c r="D289" s="94"/>
      <c r="E289" s="55"/>
      <c r="F289" s="140"/>
    </row>
    <row r="290" spans="1:6" s="20" customFormat="1" ht="16.5" thickBot="1">
      <c r="A290" s="304" t="s">
        <v>222</v>
      </c>
      <c r="B290" s="305"/>
      <c r="C290" s="305"/>
      <c r="D290" s="305"/>
      <c r="E290" s="161"/>
      <c r="F290" s="162"/>
    </row>
    <row r="291" spans="1:6" s="20" customFormat="1" ht="72" customHeight="1">
      <c r="A291" s="309" t="s">
        <v>40</v>
      </c>
      <c r="B291" s="309"/>
      <c r="C291" s="309"/>
      <c r="D291" s="309"/>
      <c r="E291" s="309"/>
      <c r="F291" s="309"/>
    </row>
    <row r="292" spans="1:6" s="20" customFormat="1" ht="81.75" customHeight="1">
      <c r="A292" s="39"/>
      <c r="B292" s="39"/>
      <c r="C292" s="163" t="s">
        <v>11</v>
      </c>
      <c r="D292" s="164" t="s">
        <v>12</v>
      </c>
      <c r="E292" s="165" t="s">
        <v>13</v>
      </c>
      <c r="F292" s="165" t="s">
        <v>1</v>
      </c>
    </row>
    <row r="293" spans="1:6" s="20" customFormat="1" ht="18.75">
      <c r="A293" s="39"/>
      <c r="B293" s="39"/>
      <c r="C293" s="163" t="s">
        <v>8</v>
      </c>
      <c r="D293" s="164" t="s">
        <v>9</v>
      </c>
      <c r="E293" s="165" t="s">
        <v>10</v>
      </c>
      <c r="F293" s="165"/>
    </row>
    <row r="294" spans="1:6" s="20" customFormat="1" ht="15.75">
      <c r="A294" s="21"/>
      <c r="B294" s="310"/>
      <c r="C294" s="310"/>
      <c r="D294" s="310"/>
      <c r="E294" s="310"/>
      <c r="F294" s="167"/>
    </row>
    <row r="295" spans="1:6" s="20" customFormat="1" ht="51">
      <c r="A295" s="37" t="s">
        <v>197</v>
      </c>
      <c r="B295" s="37" t="s">
        <v>61</v>
      </c>
      <c r="C295" s="168" t="s">
        <v>104</v>
      </c>
      <c r="D295" s="210">
        <v>1</v>
      </c>
      <c r="E295" s="169"/>
      <c r="F295" s="170">
        <f aca="true" t="shared" si="4" ref="F295:F305">D295*E295</f>
        <v>0</v>
      </c>
    </row>
    <row r="296" spans="1:6" s="20" customFormat="1" ht="15.75">
      <c r="A296" s="22"/>
      <c r="B296" s="166"/>
      <c r="C296" s="166"/>
      <c r="D296" s="213"/>
      <c r="E296" s="169"/>
      <c r="F296" s="170">
        <f t="shared" si="4"/>
        <v>0</v>
      </c>
    </row>
    <row r="297" spans="1:6" s="20" customFormat="1" ht="51">
      <c r="A297" s="37" t="s">
        <v>198</v>
      </c>
      <c r="B297" s="172" t="s">
        <v>63</v>
      </c>
      <c r="C297" s="168" t="s">
        <v>104</v>
      </c>
      <c r="D297" s="212">
        <v>1</v>
      </c>
      <c r="E297" s="167"/>
      <c r="F297" s="170">
        <f t="shared" si="4"/>
        <v>0</v>
      </c>
    </row>
    <row r="298" spans="1:6" s="20" customFormat="1" ht="12.75">
      <c r="A298" s="171"/>
      <c r="B298" s="174"/>
      <c r="C298" s="168"/>
      <c r="D298" s="212"/>
      <c r="E298" s="169"/>
      <c r="F298" s="170">
        <f t="shared" si="4"/>
        <v>0</v>
      </c>
    </row>
    <row r="299" spans="1:6" s="20" customFormat="1" ht="75.75" customHeight="1">
      <c r="A299" s="37" t="s">
        <v>199</v>
      </c>
      <c r="B299" s="172" t="s">
        <v>66</v>
      </c>
      <c r="C299" s="168"/>
      <c r="D299" s="212"/>
      <c r="E299" s="167"/>
      <c r="F299" s="170">
        <f t="shared" si="4"/>
        <v>0</v>
      </c>
    </row>
    <row r="300" spans="1:6" s="20" customFormat="1" ht="12.75">
      <c r="A300" s="37"/>
      <c r="B300" s="172" t="s">
        <v>65</v>
      </c>
      <c r="C300" s="168" t="s">
        <v>64</v>
      </c>
      <c r="D300" s="212">
        <v>2</v>
      </c>
      <c r="E300" s="167"/>
      <c r="F300" s="170">
        <f t="shared" si="4"/>
        <v>0</v>
      </c>
    </row>
    <row r="301" spans="1:6" s="20" customFormat="1" ht="12.75">
      <c r="A301" s="171"/>
      <c r="B301" s="175"/>
      <c r="C301" s="168"/>
      <c r="D301" s="212"/>
      <c r="E301" s="167"/>
      <c r="F301" s="170">
        <f t="shared" si="4"/>
        <v>0</v>
      </c>
    </row>
    <row r="302" spans="1:6" s="20" customFormat="1" ht="75.75" customHeight="1">
      <c r="A302" s="37" t="s">
        <v>200</v>
      </c>
      <c r="B302" s="176" t="s">
        <v>129</v>
      </c>
      <c r="C302" s="168" t="s">
        <v>104</v>
      </c>
      <c r="D302" s="212">
        <v>1</v>
      </c>
      <c r="E302" s="167"/>
      <c r="F302" s="170">
        <f t="shared" si="4"/>
        <v>0</v>
      </c>
    </row>
    <row r="303" spans="1:6" s="20" customFormat="1" ht="12.75">
      <c r="A303" s="37"/>
      <c r="B303" s="176"/>
      <c r="C303" s="168"/>
      <c r="D303" s="212"/>
      <c r="E303" s="167"/>
      <c r="F303" s="170"/>
    </row>
    <row r="304" spans="1:6" s="20" customFormat="1" ht="25.5">
      <c r="A304" s="37" t="s">
        <v>201</v>
      </c>
      <c r="B304" s="172" t="s">
        <v>60</v>
      </c>
      <c r="C304" s="168"/>
      <c r="D304" s="214"/>
      <c r="E304" s="167"/>
      <c r="F304" s="170">
        <f t="shared" si="4"/>
        <v>0</v>
      </c>
    </row>
    <row r="305" spans="1:6" s="20" customFormat="1" ht="12.75">
      <c r="A305" s="171"/>
      <c r="B305" s="172"/>
      <c r="C305" s="168" t="s">
        <v>104</v>
      </c>
      <c r="D305" s="214">
        <v>1</v>
      </c>
      <c r="E305" s="167"/>
      <c r="F305" s="170">
        <f t="shared" si="4"/>
        <v>0</v>
      </c>
    </row>
    <row r="306" spans="1:6" s="20" customFormat="1" ht="12.75">
      <c r="A306" s="171"/>
      <c r="B306" s="172"/>
      <c r="C306" s="168"/>
      <c r="D306" s="214"/>
      <c r="E306" s="167"/>
      <c r="F306" s="170"/>
    </row>
    <row r="307" spans="1:6" s="20" customFormat="1" ht="51">
      <c r="A307" s="37" t="s">
        <v>202</v>
      </c>
      <c r="B307" s="172" t="s">
        <v>96</v>
      </c>
      <c r="C307" s="168"/>
      <c r="D307" s="214"/>
      <c r="E307" s="167"/>
      <c r="F307" s="170">
        <f>D307*E307</f>
        <v>0</v>
      </c>
    </row>
    <row r="308" spans="1:6" s="20" customFormat="1" ht="12.75">
      <c r="A308" s="171"/>
      <c r="B308" s="172"/>
      <c r="C308" s="168" t="s">
        <v>67</v>
      </c>
      <c r="D308" s="214">
        <v>3</v>
      </c>
      <c r="E308" s="167"/>
      <c r="F308" s="170">
        <f>D308*E308</f>
        <v>0</v>
      </c>
    </row>
    <row r="309" spans="1:6" s="20" customFormat="1" ht="12.75">
      <c r="A309" s="171"/>
      <c r="B309" s="172"/>
      <c r="C309" s="168"/>
      <c r="D309" s="214"/>
      <c r="E309" s="167"/>
      <c r="F309" s="170"/>
    </row>
    <row r="310" spans="1:6" s="20" customFormat="1" ht="25.5">
      <c r="A310" s="37" t="s">
        <v>203</v>
      </c>
      <c r="B310" s="172" t="s">
        <v>204</v>
      </c>
      <c r="C310" s="168"/>
      <c r="D310" s="214"/>
      <c r="E310" s="167"/>
      <c r="F310" s="170">
        <f>D310*E310</f>
        <v>0</v>
      </c>
    </row>
    <row r="311" spans="1:6" s="20" customFormat="1" ht="12.75">
      <c r="A311" s="171"/>
      <c r="B311" s="172"/>
      <c r="C311" s="168" t="s">
        <v>104</v>
      </c>
      <c r="D311" s="214">
        <v>1</v>
      </c>
      <c r="E311" s="167"/>
      <c r="F311" s="170">
        <f>D311*E311</f>
        <v>0</v>
      </c>
    </row>
    <row r="312" spans="1:6" s="20" customFormat="1" ht="12.75">
      <c r="A312" s="171"/>
      <c r="B312" s="172"/>
      <c r="C312" s="168"/>
      <c r="D312" s="214"/>
      <c r="E312" s="167"/>
      <c r="F312" s="170"/>
    </row>
    <row r="313" spans="1:6" s="20" customFormat="1" ht="12.75">
      <c r="A313" s="171"/>
      <c r="B313" s="172"/>
      <c r="C313" s="168"/>
      <c r="D313" s="214"/>
      <c r="E313" s="167"/>
      <c r="F313" s="170"/>
    </row>
    <row r="314" spans="1:6" s="20" customFormat="1" ht="13.5" thickBot="1">
      <c r="A314" s="26"/>
      <c r="B314" s="27"/>
      <c r="C314" s="28"/>
      <c r="D314" s="132"/>
      <c r="E314" s="167"/>
      <c r="F314" s="167"/>
    </row>
    <row r="315" spans="1:6" s="20" customFormat="1" ht="16.5" thickBot="1">
      <c r="A315" s="304" t="s">
        <v>169</v>
      </c>
      <c r="B315" s="305"/>
      <c r="C315" s="305"/>
      <c r="D315" s="305"/>
      <c r="E315" s="161"/>
      <c r="F315" s="162">
        <f>SUM(F295:F311)</f>
        <v>0</v>
      </c>
    </row>
    <row r="316" spans="1:6" s="20" customFormat="1" ht="16.5" customHeight="1">
      <c r="A316" s="103"/>
      <c r="B316" s="104"/>
      <c r="C316" s="105"/>
      <c r="D316" s="94"/>
      <c r="E316" s="55"/>
      <c r="F316" s="140"/>
    </row>
    <row r="317" spans="1:6" s="20" customFormat="1" ht="12.75">
      <c r="A317" s="47"/>
      <c r="B317" s="93"/>
      <c r="C317" s="93"/>
      <c r="D317" s="94"/>
      <c r="E317" s="94"/>
      <c r="F317" s="55"/>
    </row>
    <row r="318" spans="1:6" s="20" customFormat="1" ht="15.75">
      <c r="A318" s="95"/>
      <c r="B318" s="323" t="s">
        <v>89</v>
      </c>
      <c r="C318" s="323"/>
      <c r="D318" s="323"/>
      <c r="E318" s="323"/>
      <c r="F318" s="324"/>
    </row>
    <row r="319" spans="1:6" s="20" customFormat="1" ht="15.75">
      <c r="A319" s="96"/>
      <c r="B319" s="97"/>
      <c r="C319" s="96"/>
      <c r="D319" s="98"/>
      <c r="E319" s="136"/>
      <c r="F319" s="136"/>
    </row>
    <row r="320" spans="1:6" s="20" customFormat="1" ht="15.75">
      <c r="A320" s="99"/>
      <c r="B320" s="321" t="str">
        <f>A96</f>
        <v>1.1. PRIPREMNI RADOVI, RUŠENJA I DEMONTAŽE :</v>
      </c>
      <c r="C320" s="321"/>
      <c r="D320" s="321"/>
      <c r="E320" s="322"/>
      <c r="F320" s="208">
        <f>SUM(F96)</f>
        <v>0</v>
      </c>
    </row>
    <row r="321" spans="1:6" s="20" customFormat="1" ht="15.75">
      <c r="A321" s="99"/>
      <c r="B321" s="100" t="s">
        <v>35</v>
      </c>
      <c r="C321" s="100"/>
      <c r="D321" s="100"/>
      <c r="E321" s="137"/>
      <c r="F321" s="208">
        <f>SUM(F132)</f>
        <v>0</v>
      </c>
    </row>
    <row r="322" spans="1:6" s="20" customFormat="1" ht="15.75" customHeight="1">
      <c r="A322" s="99"/>
      <c r="B322" s="319" t="s">
        <v>170</v>
      </c>
      <c r="C322" s="320"/>
      <c r="D322" s="320"/>
      <c r="E322" s="206"/>
      <c r="F322" s="208">
        <f>SUM(F143)</f>
        <v>0</v>
      </c>
    </row>
    <row r="323" spans="1:6" s="20" customFormat="1" ht="15.75">
      <c r="A323" s="99"/>
      <c r="B323" s="239" t="s">
        <v>171</v>
      </c>
      <c r="C323" s="100"/>
      <c r="D323" s="122"/>
      <c r="E323" s="137"/>
      <c r="F323" s="208">
        <f>SUM(F218)</f>
        <v>0</v>
      </c>
    </row>
    <row r="324" spans="1:6" s="20" customFormat="1" ht="15.75">
      <c r="A324" s="205"/>
      <c r="B324" s="319" t="s">
        <v>165</v>
      </c>
      <c r="C324" s="320"/>
      <c r="D324" s="320"/>
      <c r="E324" s="206"/>
      <c r="F324" s="208">
        <f>SUM(F242)</f>
        <v>0</v>
      </c>
    </row>
    <row r="325" spans="1:6" s="20" customFormat="1" ht="15.75">
      <c r="A325" s="205"/>
      <c r="B325" s="319" t="s">
        <v>166</v>
      </c>
      <c r="C325" s="320"/>
      <c r="D325" s="320"/>
      <c r="E325" s="206"/>
      <c r="F325" s="208">
        <f>SUM(F261)</f>
        <v>0</v>
      </c>
    </row>
    <row r="326" spans="1:6" s="20" customFormat="1" ht="15.75">
      <c r="A326" s="205"/>
      <c r="B326" s="319" t="s">
        <v>167</v>
      </c>
      <c r="C326" s="320"/>
      <c r="D326" s="320"/>
      <c r="E326" s="206"/>
      <c r="F326" s="208">
        <f>SUM(F274)</f>
        <v>0</v>
      </c>
    </row>
    <row r="327" spans="1:6" s="20" customFormat="1" ht="15.75">
      <c r="A327" s="205"/>
      <c r="B327" s="319" t="s">
        <v>168</v>
      </c>
      <c r="C327" s="320"/>
      <c r="D327" s="320"/>
      <c r="E327" s="206"/>
      <c r="F327" s="208">
        <f>SUM(F288)</f>
        <v>0</v>
      </c>
    </row>
    <row r="328" spans="1:6" s="20" customFormat="1" ht="16.5" thickBot="1">
      <c r="A328" s="187"/>
      <c r="B328" s="319" t="s">
        <v>169</v>
      </c>
      <c r="C328" s="320"/>
      <c r="D328" s="320"/>
      <c r="E328" s="188"/>
      <c r="F328" s="208">
        <f>SUM(F315)</f>
        <v>0</v>
      </c>
    </row>
    <row r="329" spans="1:6" s="20" customFormat="1" ht="16.5" thickBot="1">
      <c r="A329" s="190"/>
      <c r="B329" s="325" t="s">
        <v>68</v>
      </c>
      <c r="C329" s="326"/>
      <c r="D329" s="197"/>
      <c r="E329" s="195"/>
      <c r="F329" s="207">
        <f>SUM(F320:F328)</f>
        <v>0</v>
      </c>
    </row>
    <row r="330" spans="1:6" s="20" customFormat="1" ht="16.5" thickBot="1">
      <c r="A330" s="191"/>
      <c r="B330" s="193"/>
      <c r="C330" s="194"/>
      <c r="D330" s="198" t="s">
        <v>87</v>
      </c>
      <c r="E330" s="196"/>
      <c r="F330" s="192">
        <f>SUM(F329*0.25)</f>
        <v>0</v>
      </c>
    </row>
    <row r="331" spans="1:8" s="20" customFormat="1" ht="16.5" thickBot="1">
      <c r="A331" s="191"/>
      <c r="B331" s="193" t="s">
        <v>7</v>
      </c>
      <c r="C331" s="194"/>
      <c r="D331" s="199"/>
      <c r="E331" s="196"/>
      <c r="F331" s="192">
        <f>SUM(F329:F330)</f>
        <v>0</v>
      </c>
      <c r="H331" s="117"/>
    </row>
    <row r="332" spans="1:6" s="20" customFormat="1" ht="14.25">
      <c r="A332" s="23"/>
      <c r="B332" s="24"/>
      <c r="C332" s="25"/>
      <c r="D332" s="131"/>
      <c r="E332" s="30"/>
      <c r="F332" s="30"/>
    </row>
    <row r="333" spans="1:6" s="20" customFormat="1" ht="14.25">
      <c r="A333" s="23"/>
      <c r="B333" s="24"/>
      <c r="C333" s="25"/>
      <c r="D333" s="131"/>
      <c r="E333" s="30"/>
      <c r="F333" s="30"/>
    </row>
    <row r="334" spans="1:6" s="20" customFormat="1" ht="14.25">
      <c r="A334" s="23"/>
      <c r="B334" s="24"/>
      <c r="C334" s="25"/>
      <c r="D334" s="258" t="s">
        <v>214</v>
      </c>
      <c r="E334" s="259"/>
      <c r="F334" s="259"/>
    </row>
    <row r="335" spans="1:6" s="20" customFormat="1" ht="14.25">
      <c r="A335" s="23"/>
      <c r="B335" s="24"/>
      <c r="C335" s="25"/>
      <c r="D335" s="131"/>
      <c r="E335" s="30"/>
      <c r="F335" s="30"/>
    </row>
    <row r="336" spans="1:6" s="20" customFormat="1" ht="14.25">
      <c r="A336" s="23"/>
      <c r="B336" s="24"/>
      <c r="C336" s="25"/>
      <c r="D336" s="255"/>
      <c r="E336" s="256"/>
      <c r="F336" s="256"/>
    </row>
    <row r="337" spans="1:6" s="20" customFormat="1" ht="14.25">
      <c r="A337" s="23"/>
      <c r="B337" s="24"/>
      <c r="C337" s="25"/>
      <c r="D337" s="131"/>
      <c r="E337" s="30"/>
      <c r="F337" s="30"/>
    </row>
    <row r="338" spans="1:6" s="20" customFormat="1" ht="14.25">
      <c r="A338" s="23"/>
      <c r="B338" s="24"/>
      <c r="C338" s="25"/>
      <c r="D338" s="131"/>
      <c r="E338" s="30"/>
      <c r="F338" s="30"/>
    </row>
    <row r="339" spans="1:6" s="20" customFormat="1" ht="14.25">
      <c r="A339" s="23"/>
      <c r="B339" s="24"/>
      <c r="C339" s="25"/>
      <c r="D339" s="131"/>
      <c r="E339" s="30"/>
      <c r="F339" s="30"/>
    </row>
    <row r="340" spans="1:6" s="20" customFormat="1" ht="14.25">
      <c r="A340" s="23"/>
      <c r="B340" s="24"/>
      <c r="C340" s="25"/>
      <c r="D340" s="131"/>
      <c r="E340" s="30"/>
      <c r="F340" s="30"/>
    </row>
    <row r="341" spans="1:6" s="20" customFormat="1" ht="14.25">
      <c r="A341" s="23"/>
      <c r="B341" s="24"/>
      <c r="C341" s="25"/>
      <c r="D341" s="131"/>
      <c r="E341" s="30"/>
      <c r="F341" s="30"/>
    </row>
    <row r="342" spans="1:6" s="20" customFormat="1" ht="14.25">
      <c r="A342" s="23"/>
      <c r="B342" s="24"/>
      <c r="C342" s="25"/>
      <c r="D342" s="131"/>
      <c r="E342" s="30"/>
      <c r="F342" s="30"/>
    </row>
    <row r="343" spans="1:6" s="20" customFormat="1" ht="14.25">
      <c r="A343" s="23"/>
      <c r="B343" s="24"/>
      <c r="C343" s="25"/>
      <c r="D343" s="131"/>
      <c r="E343" s="30"/>
      <c r="F343" s="30"/>
    </row>
    <row r="344" spans="1:6" s="20" customFormat="1" ht="14.25">
      <c r="A344" s="23"/>
      <c r="B344" s="24"/>
      <c r="C344" s="25"/>
      <c r="D344" s="131"/>
      <c r="E344" s="30"/>
      <c r="F344" s="30"/>
    </row>
    <row r="345" spans="1:6" s="20" customFormat="1" ht="14.25">
      <c r="A345" s="23"/>
      <c r="B345" s="24"/>
      <c r="C345" s="25"/>
      <c r="D345" s="131"/>
      <c r="E345" s="30"/>
      <c r="F345" s="30"/>
    </row>
    <row r="346" spans="1:6" s="20" customFormat="1" ht="14.25">
      <c r="A346" s="23"/>
      <c r="B346" s="24"/>
      <c r="C346" s="25"/>
      <c r="D346" s="131"/>
      <c r="E346" s="30"/>
      <c r="F346" s="30"/>
    </row>
    <row r="347" spans="1:6" s="20" customFormat="1" ht="14.25">
      <c r="A347" s="23"/>
      <c r="B347" s="24"/>
      <c r="C347" s="25"/>
      <c r="D347" s="131"/>
      <c r="E347" s="30"/>
      <c r="F347" s="30"/>
    </row>
    <row r="348" spans="1:6" s="20" customFormat="1" ht="14.25">
      <c r="A348" s="23"/>
      <c r="B348" s="24"/>
      <c r="C348" s="25"/>
      <c r="D348" s="131"/>
      <c r="E348" s="30"/>
      <c r="F348" s="30"/>
    </row>
    <row r="349" spans="1:6" s="20" customFormat="1" ht="14.25">
      <c r="A349" s="23"/>
      <c r="B349" s="24"/>
      <c r="C349" s="25"/>
      <c r="D349" s="131"/>
      <c r="E349" s="30"/>
      <c r="F349" s="30"/>
    </row>
    <row r="350" spans="1:6" s="20" customFormat="1" ht="14.25">
      <c r="A350" s="23"/>
      <c r="B350" s="24"/>
      <c r="C350" s="25"/>
      <c r="D350" s="131"/>
      <c r="E350" s="30"/>
      <c r="F350" s="30"/>
    </row>
    <row r="351" spans="1:6" s="20" customFormat="1" ht="14.25">
      <c r="A351" s="23"/>
      <c r="B351" s="24"/>
      <c r="C351" s="25"/>
      <c r="D351" s="131"/>
      <c r="E351" s="30"/>
      <c r="F351" s="30"/>
    </row>
    <row r="352" spans="1:6" s="20" customFormat="1" ht="14.25">
      <c r="A352" s="23"/>
      <c r="B352" s="24"/>
      <c r="C352" s="25"/>
      <c r="D352" s="131"/>
      <c r="E352" s="30"/>
      <c r="F352" s="30"/>
    </row>
    <row r="353" spans="1:6" s="20" customFormat="1" ht="14.25">
      <c r="A353" s="23"/>
      <c r="B353" s="24"/>
      <c r="C353" s="25"/>
      <c r="D353" s="131"/>
      <c r="E353" s="30"/>
      <c r="F353" s="30"/>
    </row>
    <row r="354" spans="1:6" s="20" customFormat="1" ht="14.25">
      <c r="A354" s="23"/>
      <c r="B354" s="24"/>
      <c r="C354" s="25"/>
      <c r="D354" s="131"/>
      <c r="E354" s="30"/>
      <c r="F354" s="30"/>
    </row>
    <row r="355" spans="1:6" s="20" customFormat="1" ht="14.25">
      <c r="A355" s="23"/>
      <c r="B355" s="24"/>
      <c r="C355" s="25"/>
      <c r="D355" s="131"/>
      <c r="E355" s="30"/>
      <c r="F355" s="30"/>
    </row>
    <row r="356" spans="1:6" s="20" customFormat="1" ht="14.25">
      <c r="A356" s="23"/>
      <c r="B356" s="24"/>
      <c r="C356" s="25"/>
      <c r="D356" s="131"/>
      <c r="E356" s="30"/>
      <c r="F356" s="30"/>
    </row>
    <row r="357" spans="1:6" s="20" customFormat="1" ht="14.25">
      <c r="A357" s="23"/>
      <c r="B357" s="24"/>
      <c r="C357" s="25"/>
      <c r="D357" s="131"/>
      <c r="E357" s="30"/>
      <c r="F357" s="30"/>
    </row>
    <row r="358" spans="1:6" s="20" customFormat="1" ht="14.25">
      <c r="A358" s="23"/>
      <c r="B358" s="24"/>
      <c r="C358" s="25"/>
      <c r="D358" s="131"/>
      <c r="E358" s="30"/>
      <c r="F358" s="30"/>
    </row>
    <row r="359" spans="1:6" s="20" customFormat="1" ht="14.25">
      <c r="A359" s="23"/>
      <c r="B359" s="24"/>
      <c r="C359" s="25"/>
      <c r="D359" s="131"/>
      <c r="E359" s="30"/>
      <c r="F359" s="30"/>
    </row>
    <row r="360" spans="1:6" s="20" customFormat="1" ht="14.25">
      <c r="A360" s="23"/>
      <c r="B360" s="24"/>
      <c r="C360" s="25"/>
      <c r="D360" s="131"/>
      <c r="E360" s="30"/>
      <c r="F360" s="30"/>
    </row>
    <row r="361" spans="1:6" s="20" customFormat="1" ht="14.25">
      <c r="A361" s="23"/>
      <c r="B361" s="24"/>
      <c r="C361" s="25"/>
      <c r="D361" s="131"/>
      <c r="E361" s="30"/>
      <c r="F361" s="30"/>
    </row>
    <row r="362" spans="1:6" s="20" customFormat="1" ht="14.25">
      <c r="A362" s="23"/>
      <c r="B362" s="24"/>
      <c r="C362" s="25"/>
      <c r="D362" s="131"/>
      <c r="E362" s="30"/>
      <c r="F362" s="30"/>
    </row>
    <row r="363" spans="1:6" s="20" customFormat="1" ht="14.25">
      <c r="A363" s="23"/>
      <c r="B363" s="24"/>
      <c r="C363" s="25"/>
      <c r="D363" s="131"/>
      <c r="E363" s="30"/>
      <c r="F363" s="30"/>
    </row>
    <row r="364" spans="1:6" s="20" customFormat="1" ht="14.25">
      <c r="A364" s="23"/>
      <c r="B364" s="24"/>
      <c r="C364" s="25"/>
      <c r="D364" s="131"/>
      <c r="E364" s="30"/>
      <c r="F364" s="30"/>
    </row>
    <row r="365" spans="1:6" s="20" customFormat="1" ht="14.25">
      <c r="A365" s="23"/>
      <c r="B365" s="24"/>
      <c r="C365" s="25"/>
      <c r="D365" s="131"/>
      <c r="E365" s="30"/>
      <c r="F365" s="30"/>
    </row>
    <row r="366" spans="1:6" s="20" customFormat="1" ht="14.25">
      <c r="A366" s="23"/>
      <c r="B366" s="24"/>
      <c r="C366" s="25"/>
      <c r="D366" s="131"/>
      <c r="E366" s="30"/>
      <c r="F366" s="30"/>
    </row>
    <row r="367" spans="1:6" s="20" customFormat="1" ht="14.25">
      <c r="A367" s="23"/>
      <c r="B367" s="24"/>
      <c r="C367" s="25"/>
      <c r="D367" s="131"/>
      <c r="E367" s="30"/>
      <c r="F367" s="30"/>
    </row>
    <row r="368" spans="1:6" s="20" customFormat="1" ht="14.25">
      <c r="A368" s="23"/>
      <c r="B368" s="24"/>
      <c r="C368" s="25"/>
      <c r="D368" s="131"/>
      <c r="E368" s="30"/>
      <c r="F368" s="30"/>
    </row>
    <row r="369" spans="1:6" s="20" customFormat="1" ht="14.25">
      <c r="A369" s="23"/>
      <c r="B369" s="24"/>
      <c r="C369" s="25"/>
      <c r="D369" s="131"/>
      <c r="E369" s="30"/>
      <c r="F369" s="30"/>
    </row>
    <row r="370" spans="1:6" s="20" customFormat="1" ht="14.25">
      <c r="A370" s="23"/>
      <c r="B370" s="24"/>
      <c r="C370" s="25"/>
      <c r="D370" s="131"/>
      <c r="E370" s="30"/>
      <c r="F370" s="30"/>
    </row>
    <row r="371" spans="1:6" s="20" customFormat="1" ht="14.25">
      <c r="A371" s="23"/>
      <c r="B371" s="24"/>
      <c r="C371" s="25"/>
      <c r="D371" s="131"/>
      <c r="E371" s="30"/>
      <c r="F371" s="30"/>
    </row>
    <row r="372" spans="1:6" s="20" customFormat="1" ht="14.25">
      <c r="A372" s="23"/>
      <c r="B372" s="24"/>
      <c r="C372" s="25"/>
      <c r="D372" s="131"/>
      <c r="E372" s="30"/>
      <c r="F372" s="30"/>
    </row>
    <row r="373" spans="1:6" s="20" customFormat="1" ht="14.25">
      <c r="A373" s="23"/>
      <c r="B373" s="24"/>
      <c r="C373" s="25"/>
      <c r="D373" s="131"/>
      <c r="E373" s="30"/>
      <c r="F373" s="30"/>
    </row>
    <row r="374" spans="1:6" s="20" customFormat="1" ht="14.25">
      <c r="A374" s="23"/>
      <c r="B374" s="24"/>
      <c r="C374" s="25"/>
      <c r="D374" s="131"/>
      <c r="E374" s="30"/>
      <c r="F374" s="30"/>
    </row>
    <row r="375" spans="1:6" s="20" customFormat="1" ht="14.25">
      <c r="A375" s="23"/>
      <c r="B375" s="24"/>
      <c r="C375" s="25"/>
      <c r="D375" s="131"/>
      <c r="E375" s="30"/>
      <c r="F375" s="30"/>
    </row>
    <row r="376" spans="1:6" s="20" customFormat="1" ht="14.25">
      <c r="A376" s="23"/>
      <c r="B376" s="24"/>
      <c r="C376" s="25"/>
      <c r="D376" s="131"/>
      <c r="E376" s="30"/>
      <c r="F376" s="30"/>
    </row>
    <row r="377" spans="1:6" s="20" customFormat="1" ht="14.25">
      <c r="A377" s="23"/>
      <c r="B377" s="24"/>
      <c r="C377" s="25"/>
      <c r="D377" s="131"/>
      <c r="E377" s="30"/>
      <c r="F377" s="30"/>
    </row>
    <row r="378" spans="1:6" s="20" customFormat="1" ht="14.25">
      <c r="A378" s="23"/>
      <c r="B378" s="24"/>
      <c r="C378" s="25"/>
      <c r="D378" s="131"/>
      <c r="E378" s="30"/>
      <c r="F378" s="30"/>
    </row>
    <row r="379" spans="1:6" s="20" customFormat="1" ht="14.25">
      <c r="A379" s="23"/>
      <c r="B379" s="24"/>
      <c r="C379" s="25"/>
      <c r="D379" s="131"/>
      <c r="E379" s="30"/>
      <c r="F379" s="30"/>
    </row>
    <row r="380" spans="1:6" s="20" customFormat="1" ht="14.25">
      <c r="A380" s="23"/>
      <c r="B380" s="24"/>
      <c r="C380" s="25"/>
      <c r="D380" s="131"/>
      <c r="E380" s="30"/>
      <c r="F380" s="30"/>
    </row>
    <row r="381" spans="1:6" s="20" customFormat="1" ht="14.25">
      <c r="A381" s="23"/>
      <c r="B381" s="24"/>
      <c r="C381" s="25"/>
      <c r="D381" s="131"/>
      <c r="E381" s="30"/>
      <c r="F381" s="30"/>
    </row>
    <row r="382" spans="1:6" s="20" customFormat="1" ht="14.25">
      <c r="A382" s="23"/>
      <c r="B382" s="24"/>
      <c r="C382" s="25"/>
      <c r="D382" s="131"/>
      <c r="E382" s="30"/>
      <c r="F382" s="30"/>
    </row>
    <row r="383" spans="1:6" s="20" customFormat="1" ht="14.25">
      <c r="A383" s="23"/>
      <c r="B383" s="24"/>
      <c r="C383" s="25"/>
      <c r="D383" s="131"/>
      <c r="E383" s="30"/>
      <c r="F383" s="30"/>
    </row>
    <row r="384" spans="1:6" s="20" customFormat="1" ht="14.25">
      <c r="A384" s="23"/>
      <c r="B384" s="24"/>
      <c r="C384" s="25"/>
      <c r="D384" s="131"/>
      <c r="E384" s="30"/>
      <c r="F384" s="30"/>
    </row>
    <row r="385" spans="1:6" s="20" customFormat="1" ht="14.25">
      <c r="A385" s="23"/>
      <c r="B385" s="24"/>
      <c r="C385" s="25"/>
      <c r="D385" s="131"/>
      <c r="E385" s="30"/>
      <c r="F385" s="30"/>
    </row>
    <row r="386" spans="1:6" s="20" customFormat="1" ht="14.25">
      <c r="A386" s="23"/>
      <c r="B386" s="24"/>
      <c r="C386" s="25"/>
      <c r="D386" s="131"/>
      <c r="E386" s="30"/>
      <c r="F386" s="30"/>
    </row>
    <row r="387" spans="1:6" s="20" customFormat="1" ht="14.25">
      <c r="A387" s="23"/>
      <c r="B387" s="24"/>
      <c r="C387" s="25"/>
      <c r="D387" s="131"/>
      <c r="E387" s="30"/>
      <c r="F387" s="30"/>
    </row>
    <row r="388" spans="1:6" s="20" customFormat="1" ht="14.25">
      <c r="A388" s="23"/>
      <c r="B388" s="24"/>
      <c r="C388" s="25"/>
      <c r="D388" s="131"/>
      <c r="E388" s="30"/>
      <c r="F388" s="30"/>
    </row>
    <row r="389" spans="1:6" s="20" customFormat="1" ht="14.25">
      <c r="A389" s="23"/>
      <c r="B389" s="24"/>
      <c r="C389" s="25"/>
      <c r="D389" s="131"/>
      <c r="E389" s="30"/>
      <c r="F389" s="30"/>
    </row>
    <row r="390" spans="1:6" s="20" customFormat="1" ht="14.25">
      <c r="A390" s="23"/>
      <c r="B390" s="24"/>
      <c r="C390" s="25"/>
      <c r="D390" s="131"/>
      <c r="E390" s="30"/>
      <c r="F390" s="30"/>
    </row>
    <row r="391" spans="1:6" s="20" customFormat="1" ht="14.25">
      <c r="A391" s="23"/>
      <c r="B391" s="24"/>
      <c r="C391" s="25"/>
      <c r="D391" s="131"/>
      <c r="E391" s="30"/>
      <c r="F391" s="30"/>
    </row>
    <row r="392" spans="1:6" s="20" customFormat="1" ht="14.25">
      <c r="A392" s="23"/>
      <c r="B392" s="24"/>
      <c r="C392" s="25"/>
      <c r="D392" s="131"/>
      <c r="E392" s="30"/>
      <c r="F392" s="30"/>
    </row>
    <row r="393" spans="1:6" s="20" customFormat="1" ht="14.25">
      <c r="A393" s="23"/>
      <c r="B393" s="24"/>
      <c r="C393" s="25"/>
      <c r="D393" s="131"/>
      <c r="E393" s="30"/>
      <c r="F393" s="30"/>
    </row>
    <row r="394" spans="1:6" s="20" customFormat="1" ht="14.25">
      <c r="A394" s="23"/>
      <c r="B394" s="24"/>
      <c r="C394" s="25"/>
      <c r="D394" s="131"/>
      <c r="E394" s="30"/>
      <c r="F394" s="30"/>
    </row>
    <row r="395" spans="1:6" s="20" customFormat="1" ht="14.25">
      <c r="A395" s="23"/>
      <c r="B395" s="24"/>
      <c r="C395" s="25"/>
      <c r="D395" s="131"/>
      <c r="E395" s="30"/>
      <c r="F395" s="30"/>
    </row>
    <row r="396" spans="1:6" s="20" customFormat="1" ht="14.25">
      <c r="A396" s="23"/>
      <c r="B396" s="24"/>
      <c r="C396" s="25"/>
      <c r="D396" s="131"/>
      <c r="E396" s="30"/>
      <c r="F396" s="30"/>
    </row>
    <row r="397" spans="1:6" s="20" customFormat="1" ht="14.25">
      <c r="A397" s="23"/>
      <c r="B397" s="24"/>
      <c r="C397" s="25"/>
      <c r="D397" s="131"/>
      <c r="E397" s="30"/>
      <c r="F397" s="30"/>
    </row>
    <row r="398" spans="1:6" s="20" customFormat="1" ht="14.25">
      <c r="A398" s="23"/>
      <c r="B398" s="24"/>
      <c r="C398" s="25"/>
      <c r="D398" s="131"/>
      <c r="E398" s="30"/>
      <c r="F398" s="30"/>
    </row>
    <row r="399" spans="1:6" s="20" customFormat="1" ht="14.25">
      <c r="A399" s="23"/>
      <c r="B399" s="24"/>
      <c r="C399" s="25"/>
      <c r="D399" s="131"/>
      <c r="E399" s="30"/>
      <c r="F399" s="30"/>
    </row>
    <row r="400" spans="1:6" s="20" customFormat="1" ht="14.25">
      <c r="A400" s="23"/>
      <c r="B400" s="24"/>
      <c r="C400" s="25"/>
      <c r="D400" s="131"/>
      <c r="E400" s="30"/>
      <c r="F400" s="30"/>
    </row>
    <row r="401" spans="1:6" s="20" customFormat="1" ht="14.25">
      <c r="A401" s="23"/>
      <c r="B401" s="24"/>
      <c r="C401" s="25"/>
      <c r="D401" s="131"/>
      <c r="E401" s="30"/>
      <c r="F401" s="30"/>
    </row>
    <row r="402" spans="1:6" s="20" customFormat="1" ht="14.25">
      <c r="A402" s="23"/>
      <c r="B402" s="24"/>
      <c r="C402" s="25"/>
      <c r="D402" s="131"/>
      <c r="E402" s="30"/>
      <c r="F402" s="30"/>
    </row>
    <row r="403" spans="1:6" s="20" customFormat="1" ht="14.25">
      <c r="A403" s="23"/>
      <c r="B403" s="24"/>
      <c r="C403" s="25"/>
      <c r="D403" s="131"/>
      <c r="E403" s="30"/>
      <c r="F403" s="30"/>
    </row>
    <row r="404" spans="1:6" s="20" customFormat="1" ht="14.25">
      <c r="A404" s="23"/>
      <c r="B404" s="24"/>
      <c r="C404" s="25"/>
      <c r="D404" s="131"/>
      <c r="E404" s="30"/>
      <c r="F404" s="30"/>
    </row>
    <row r="405" spans="1:6" s="20" customFormat="1" ht="14.25">
      <c r="A405" s="23"/>
      <c r="B405" s="24"/>
      <c r="C405" s="25"/>
      <c r="D405" s="131"/>
      <c r="E405" s="30"/>
      <c r="F405" s="30"/>
    </row>
    <row r="406" spans="1:6" s="20" customFormat="1" ht="14.25">
      <c r="A406" s="23"/>
      <c r="B406" s="24"/>
      <c r="C406" s="25"/>
      <c r="D406" s="131"/>
      <c r="E406" s="30"/>
      <c r="F406" s="30"/>
    </row>
    <row r="407" spans="1:6" s="20" customFormat="1" ht="14.25">
      <c r="A407" s="23"/>
      <c r="B407" s="24"/>
      <c r="C407" s="25"/>
      <c r="D407" s="131"/>
      <c r="E407" s="30"/>
      <c r="F407" s="30"/>
    </row>
    <row r="408" spans="1:6" s="20" customFormat="1" ht="14.25">
      <c r="A408" s="23"/>
      <c r="B408" s="24"/>
      <c r="C408" s="25"/>
      <c r="D408" s="131"/>
      <c r="E408" s="30"/>
      <c r="F408" s="30"/>
    </row>
    <row r="409" spans="1:6" s="20" customFormat="1" ht="14.25">
      <c r="A409" s="23"/>
      <c r="B409" s="24"/>
      <c r="C409" s="25"/>
      <c r="D409" s="131"/>
      <c r="E409" s="30"/>
      <c r="F409" s="30"/>
    </row>
    <row r="410" spans="1:6" s="20" customFormat="1" ht="14.25">
      <c r="A410" s="23"/>
      <c r="B410" s="24"/>
      <c r="C410" s="25"/>
      <c r="D410" s="131"/>
      <c r="E410" s="30"/>
      <c r="F410" s="30"/>
    </row>
    <row r="411" spans="1:6" s="20" customFormat="1" ht="14.25">
      <c r="A411" s="23"/>
      <c r="B411" s="24"/>
      <c r="C411" s="25"/>
      <c r="D411" s="131"/>
      <c r="E411" s="30"/>
      <c r="F411" s="30"/>
    </row>
    <row r="412" spans="1:6" s="20" customFormat="1" ht="14.25">
      <c r="A412" s="23"/>
      <c r="B412" s="24"/>
      <c r="C412" s="25"/>
      <c r="D412" s="131"/>
      <c r="E412" s="30"/>
      <c r="F412" s="30"/>
    </row>
    <row r="413" spans="1:6" s="20" customFormat="1" ht="14.25">
      <c r="A413" s="23"/>
      <c r="B413" s="24"/>
      <c r="C413" s="25"/>
      <c r="D413" s="131"/>
      <c r="E413" s="30"/>
      <c r="F413" s="30"/>
    </row>
    <row r="414" spans="1:6" s="20" customFormat="1" ht="14.25">
      <c r="A414" s="23"/>
      <c r="B414" s="24"/>
      <c r="C414" s="25"/>
      <c r="D414" s="131"/>
      <c r="E414" s="30"/>
      <c r="F414" s="30"/>
    </row>
    <row r="415" spans="1:6" s="20" customFormat="1" ht="14.25">
      <c r="A415" s="23"/>
      <c r="B415" s="24"/>
      <c r="C415" s="25"/>
      <c r="D415" s="131"/>
      <c r="E415" s="30"/>
      <c r="F415" s="30"/>
    </row>
    <row r="416" spans="1:6" s="20" customFormat="1" ht="14.25">
      <c r="A416" s="23"/>
      <c r="B416" s="24"/>
      <c r="C416" s="25"/>
      <c r="D416" s="131"/>
      <c r="E416" s="30"/>
      <c r="F416" s="30"/>
    </row>
    <row r="417" spans="1:6" s="20" customFormat="1" ht="14.25">
      <c r="A417" s="23"/>
      <c r="B417" s="24"/>
      <c r="C417" s="25"/>
      <c r="D417" s="131"/>
      <c r="E417" s="30"/>
      <c r="F417" s="30"/>
    </row>
    <row r="418" spans="1:6" s="20" customFormat="1" ht="14.25">
      <c r="A418" s="23"/>
      <c r="B418" s="24"/>
      <c r="C418" s="25"/>
      <c r="D418" s="131"/>
      <c r="E418" s="30"/>
      <c r="F418" s="30"/>
    </row>
    <row r="419" spans="1:6" s="20" customFormat="1" ht="14.25">
      <c r="A419" s="23"/>
      <c r="B419" s="24"/>
      <c r="C419" s="25"/>
      <c r="D419" s="131"/>
      <c r="E419" s="30"/>
      <c r="F419" s="30"/>
    </row>
    <row r="420" spans="1:6" s="20" customFormat="1" ht="14.25">
      <c r="A420" s="23"/>
      <c r="B420" s="24"/>
      <c r="C420" s="25"/>
      <c r="D420" s="131"/>
      <c r="E420" s="30"/>
      <c r="F420" s="30"/>
    </row>
    <row r="421" spans="1:6" s="20" customFormat="1" ht="14.25">
      <c r="A421" s="23"/>
      <c r="B421" s="24"/>
      <c r="C421" s="25"/>
      <c r="D421" s="131"/>
      <c r="E421" s="30"/>
      <c r="F421" s="30"/>
    </row>
    <row r="422" spans="1:6" s="20" customFormat="1" ht="14.25">
      <c r="A422" s="23"/>
      <c r="B422" s="24"/>
      <c r="C422" s="25"/>
      <c r="D422" s="131"/>
      <c r="E422" s="30"/>
      <c r="F422" s="30"/>
    </row>
    <row r="423" spans="1:6" s="20" customFormat="1" ht="14.25">
      <c r="A423" s="23"/>
      <c r="B423" s="24"/>
      <c r="C423" s="25"/>
      <c r="D423" s="131"/>
      <c r="E423" s="30"/>
      <c r="F423" s="30"/>
    </row>
    <row r="424" spans="1:6" s="20" customFormat="1" ht="14.25">
      <c r="A424" s="23"/>
      <c r="B424" s="24"/>
      <c r="C424" s="25"/>
      <c r="D424" s="131"/>
      <c r="E424" s="30"/>
      <c r="F424" s="30"/>
    </row>
    <row r="425" spans="1:6" s="20" customFormat="1" ht="14.25">
      <c r="A425" s="23"/>
      <c r="B425" s="24"/>
      <c r="C425" s="25"/>
      <c r="D425" s="131"/>
      <c r="E425" s="30"/>
      <c r="F425" s="30"/>
    </row>
    <row r="426" spans="1:6" s="20" customFormat="1" ht="14.25">
      <c r="A426" s="23"/>
      <c r="B426" s="24"/>
      <c r="C426" s="25"/>
      <c r="D426" s="131"/>
      <c r="E426" s="30"/>
      <c r="F426" s="30"/>
    </row>
    <row r="427" spans="1:6" s="20" customFormat="1" ht="14.25">
      <c r="A427" s="23"/>
      <c r="B427" s="24"/>
      <c r="C427" s="25"/>
      <c r="D427" s="131"/>
      <c r="E427" s="30"/>
      <c r="F427" s="30"/>
    </row>
    <row r="428" spans="1:6" s="20" customFormat="1" ht="14.25">
      <c r="A428" s="23"/>
      <c r="B428" s="24"/>
      <c r="C428" s="25"/>
      <c r="D428" s="131"/>
      <c r="E428" s="30"/>
      <c r="F428" s="30"/>
    </row>
    <row r="429" spans="1:6" s="20" customFormat="1" ht="14.25">
      <c r="A429" s="23"/>
      <c r="B429" s="24"/>
      <c r="C429" s="25"/>
      <c r="D429" s="131"/>
      <c r="E429" s="30"/>
      <c r="F429" s="30"/>
    </row>
    <row r="430" spans="1:6" s="20" customFormat="1" ht="14.25">
      <c r="A430" s="23"/>
      <c r="B430" s="24"/>
      <c r="C430" s="25"/>
      <c r="D430" s="131"/>
      <c r="E430" s="30"/>
      <c r="F430" s="30"/>
    </row>
    <row r="431" spans="1:6" s="20" customFormat="1" ht="14.25">
      <c r="A431" s="23"/>
      <c r="B431" s="24"/>
      <c r="C431" s="25"/>
      <c r="D431" s="131"/>
      <c r="E431" s="30"/>
      <c r="F431" s="30"/>
    </row>
    <row r="432" spans="1:6" s="20" customFormat="1" ht="14.25">
      <c r="A432" s="23"/>
      <c r="B432" s="24"/>
      <c r="C432" s="25"/>
      <c r="D432" s="131"/>
      <c r="E432" s="30"/>
      <c r="F432" s="30"/>
    </row>
    <row r="433" spans="1:6" s="20" customFormat="1" ht="14.25">
      <c r="A433" s="23"/>
      <c r="B433" s="24"/>
      <c r="C433" s="25"/>
      <c r="D433" s="131"/>
      <c r="E433" s="30"/>
      <c r="F433" s="30"/>
    </row>
    <row r="434" spans="1:6" s="20" customFormat="1" ht="14.25">
      <c r="A434" s="23"/>
      <c r="B434" s="24"/>
      <c r="C434" s="25"/>
      <c r="D434" s="131"/>
      <c r="E434" s="30"/>
      <c r="F434" s="30"/>
    </row>
    <row r="435" spans="1:6" s="20" customFormat="1" ht="14.25">
      <c r="A435" s="23"/>
      <c r="B435" s="24"/>
      <c r="C435" s="25"/>
      <c r="D435" s="131"/>
      <c r="E435" s="30"/>
      <c r="F435" s="30"/>
    </row>
    <row r="436" spans="1:6" s="20" customFormat="1" ht="14.25">
      <c r="A436" s="23"/>
      <c r="B436" s="24"/>
      <c r="C436" s="25"/>
      <c r="D436" s="131"/>
      <c r="E436" s="30"/>
      <c r="F436" s="30"/>
    </row>
    <row r="437" spans="1:6" s="20" customFormat="1" ht="14.25">
      <c r="A437" s="23"/>
      <c r="B437" s="24"/>
      <c r="C437" s="25"/>
      <c r="D437" s="131"/>
      <c r="E437" s="30"/>
      <c r="F437" s="30"/>
    </row>
    <row r="438" spans="1:6" s="20" customFormat="1" ht="14.25">
      <c r="A438" s="23"/>
      <c r="B438" s="24"/>
      <c r="C438" s="25"/>
      <c r="D438" s="131"/>
      <c r="E438" s="30"/>
      <c r="F438" s="30"/>
    </row>
    <row r="439" spans="1:6" s="20" customFormat="1" ht="14.25">
      <c r="A439" s="23"/>
      <c r="B439" s="24"/>
      <c r="C439" s="25"/>
      <c r="D439" s="131"/>
      <c r="E439" s="30"/>
      <c r="F439" s="30"/>
    </row>
    <row r="440" spans="1:6" s="20" customFormat="1" ht="14.25">
      <c r="A440" s="23"/>
      <c r="B440" s="24"/>
      <c r="C440" s="25"/>
      <c r="D440" s="131"/>
      <c r="E440" s="30"/>
      <c r="F440" s="30"/>
    </row>
    <row r="441" spans="1:6" s="20" customFormat="1" ht="14.25">
      <c r="A441" s="23"/>
      <c r="B441" s="24"/>
      <c r="C441" s="25"/>
      <c r="D441" s="131"/>
      <c r="E441" s="30"/>
      <c r="F441" s="30"/>
    </row>
    <row r="442" spans="1:6" s="20" customFormat="1" ht="14.25">
      <c r="A442" s="23"/>
      <c r="B442" s="24"/>
      <c r="C442" s="25"/>
      <c r="D442" s="131"/>
      <c r="E442" s="30"/>
      <c r="F442" s="30"/>
    </row>
    <row r="443" spans="1:6" s="20" customFormat="1" ht="14.25">
      <c r="A443" s="23"/>
      <c r="B443" s="24"/>
      <c r="C443" s="25"/>
      <c r="D443" s="131"/>
      <c r="E443" s="30"/>
      <c r="F443" s="30"/>
    </row>
    <row r="444" spans="1:6" s="20" customFormat="1" ht="14.25">
      <c r="A444" s="23"/>
      <c r="B444" s="24"/>
      <c r="C444" s="25"/>
      <c r="D444" s="131"/>
      <c r="E444" s="30"/>
      <c r="F444" s="30"/>
    </row>
    <row r="445" spans="1:6" s="20" customFormat="1" ht="14.25">
      <c r="A445" s="23"/>
      <c r="B445" s="24"/>
      <c r="C445" s="25"/>
      <c r="D445" s="131"/>
      <c r="E445" s="30"/>
      <c r="F445" s="30"/>
    </row>
    <row r="446" spans="1:6" s="20" customFormat="1" ht="12.75">
      <c r="A446" s="26"/>
      <c r="B446" s="27"/>
      <c r="C446" s="28"/>
      <c r="D446" s="132"/>
      <c r="E446" s="30"/>
      <c r="F446" s="30"/>
    </row>
    <row r="447" spans="1:6" s="20" customFormat="1" ht="12.75">
      <c r="A447" s="26"/>
      <c r="B447" s="27"/>
      <c r="C447" s="28"/>
      <c r="D447" s="132"/>
      <c r="E447" s="30"/>
      <c r="F447" s="30"/>
    </row>
    <row r="448" spans="1:6" s="20" customFormat="1" ht="12.75">
      <c r="A448" s="26"/>
      <c r="B448" s="27"/>
      <c r="C448" s="28"/>
      <c r="D448" s="132"/>
      <c r="E448" s="30"/>
      <c r="F448" s="30"/>
    </row>
    <row r="449" spans="1:6" s="20" customFormat="1" ht="12.75">
      <c r="A449" s="26"/>
      <c r="B449" s="27"/>
      <c r="C449" s="28"/>
      <c r="D449" s="132"/>
      <c r="E449" s="30"/>
      <c r="F449" s="30"/>
    </row>
    <row r="450" spans="1:6" s="20" customFormat="1" ht="12.75">
      <c r="A450" s="26"/>
      <c r="B450" s="27"/>
      <c r="C450" s="28"/>
      <c r="D450" s="132"/>
      <c r="E450" s="30"/>
      <c r="F450" s="30"/>
    </row>
    <row r="451" spans="1:6" s="20" customFormat="1" ht="12.75">
      <c r="A451" s="26"/>
      <c r="B451" s="27"/>
      <c r="C451" s="28"/>
      <c r="D451" s="132"/>
      <c r="E451" s="30"/>
      <c r="F451" s="30"/>
    </row>
    <row r="452" spans="1:6" s="20" customFormat="1" ht="12.75">
      <c r="A452" s="3"/>
      <c r="B452" s="4"/>
      <c r="C452" s="5"/>
      <c r="D452" s="113"/>
      <c r="E452" s="29"/>
      <c r="F452" s="29"/>
    </row>
    <row r="453" spans="1:6" s="18" customFormat="1" ht="12.75">
      <c r="A453" s="3"/>
      <c r="B453" s="4"/>
      <c r="C453" s="5"/>
      <c r="D453" s="113"/>
      <c r="E453" s="29"/>
      <c r="F453" s="29"/>
    </row>
    <row r="454" spans="1:6" s="18" customFormat="1" ht="12.75">
      <c r="A454" s="3"/>
      <c r="B454" s="4"/>
      <c r="C454" s="5"/>
      <c r="D454" s="113"/>
      <c r="E454" s="29"/>
      <c r="F454" s="29"/>
    </row>
    <row r="455" spans="1:6" s="18" customFormat="1" ht="12.75">
      <c r="A455" s="3"/>
      <c r="B455" s="4"/>
      <c r="C455" s="5"/>
      <c r="D455" s="113"/>
      <c r="E455" s="29"/>
      <c r="F455" s="29"/>
    </row>
    <row r="456" spans="1:6" s="18" customFormat="1" ht="12.75">
      <c r="A456" s="3"/>
      <c r="B456" s="4"/>
      <c r="C456" s="5"/>
      <c r="D456" s="113"/>
      <c r="E456" s="29"/>
      <c r="F456" s="29"/>
    </row>
    <row r="457" spans="1:6" s="18" customFormat="1" ht="12.75">
      <c r="A457" s="3"/>
      <c r="B457" s="4"/>
      <c r="C457" s="5"/>
      <c r="D457" s="113"/>
      <c r="E457" s="29"/>
      <c r="F457" s="29"/>
    </row>
    <row r="458" spans="1:6" s="18" customFormat="1" ht="12.75">
      <c r="A458" s="3"/>
      <c r="B458" s="4"/>
      <c r="C458" s="5"/>
      <c r="D458" s="113"/>
      <c r="E458" s="29"/>
      <c r="F458" s="29"/>
    </row>
    <row r="459" spans="1:6" s="18" customFormat="1" ht="12.75">
      <c r="A459" s="3"/>
      <c r="B459" s="4"/>
      <c r="C459" s="5"/>
      <c r="D459" s="113"/>
      <c r="E459" s="29"/>
      <c r="F459" s="29"/>
    </row>
    <row r="460" spans="1:6" s="18" customFormat="1" ht="12.75">
      <c r="A460" s="3"/>
      <c r="B460" s="4"/>
      <c r="C460" s="5"/>
      <c r="D460" s="113"/>
      <c r="E460" s="29"/>
      <c r="F460" s="29"/>
    </row>
    <row r="461" spans="1:6" s="18" customFormat="1" ht="12.75">
      <c r="A461" s="3"/>
      <c r="B461" s="4"/>
      <c r="C461" s="5"/>
      <c r="D461" s="113"/>
      <c r="E461" s="29"/>
      <c r="F461" s="29"/>
    </row>
    <row r="462" spans="1:6" s="18" customFormat="1" ht="12.75">
      <c r="A462" s="3"/>
      <c r="B462" s="4"/>
      <c r="C462" s="5"/>
      <c r="D462" s="113"/>
      <c r="E462" s="29"/>
      <c r="F462" s="29"/>
    </row>
    <row r="463" spans="1:6" s="18" customFormat="1" ht="12.75">
      <c r="A463" s="3"/>
      <c r="B463" s="4"/>
      <c r="C463" s="5"/>
      <c r="D463" s="113"/>
      <c r="E463" s="29"/>
      <c r="F463" s="29"/>
    </row>
    <row r="464" spans="1:6" s="18" customFormat="1" ht="12.75">
      <c r="A464" s="3"/>
      <c r="B464" s="4"/>
      <c r="C464" s="5"/>
      <c r="D464" s="113"/>
      <c r="E464" s="29"/>
      <c r="F464" s="29"/>
    </row>
    <row r="465" spans="1:6" s="18" customFormat="1" ht="12.75">
      <c r="A465" s="3"/>
      <c r="B465" s="4"/>
      <c r="C465" s="5"/>
      <c r="D465" s="113"/>
      <c r="E465" s="29"/>
      <c r="F465" s="29"/>
    </row>
    <row r="466" spans="1:6" s="18" customFormat="1" ht="12.75">
      <c r="A466" s="3"/>
      <c r="B466" s="4"/>
      <c r="C466" s="5"/>
      <c r="D466" s="113"/>
      <c r="E466" s="29"/>
      <c r="F466" s="29"/>
    </row>
    <row r="467" spans="1:6" s="18" customFormat="1" ht="12.75">
      <c r="A467" s="3"/>
      <c r="B467" s="4"/>
      <c r="C467" s="5"/>
      <c r="D467" s="113"/>
      <c r="E467" s="29"/>
      <c r="F467" s="29"/>
    </row>
    <row r="468" spans="1:6" s="18" customFormat="1" ht="12.75">
      <c r="A468" s="3"/>
      <c r="B468" s="4"/>
      <c r="C468" s="5"/>
      <c r="D468" s="113"/>
      <c r="E468" s="29"/>
      <c r="F468" s="29"/>
    </row>
    <row r="469" spans="1:6" s="18" customFormat="1" ht="12.75">
      <c r="A469" s="3"/>
      <c r="B469" s="4"/>
      <c r="C469" s="5"/>
      <c r="D469" s="113"/>
      <c r="E469" s="29"/>
      <c r="F469" s="29"/>
    </row>
    <row r="470" spans="1:6" s="18" customFormat="1" ht="12.75">
      <c r="A470" s="3"/>
      <c r="B470" s="4"/>
      <c r="C470" s="5"/>
      <c r="D470" s="113"/>
      <c r="E470" s="29"/>
      <c r="F470" s="29"/>
    </row>
    <row r="471" spans="1:6" s="18" customFormat="1" ht="12.75">
      <c r="A471" s="3"/>
      <c r="B471" s="4"/>
      <c r="C471" s="5"/>
      <c r="D471" s="113"/>
      <c r="E471" s="29"/>
      <c r="F471" s="29"/>
    </row>
    <row r="472" spans="1:6" s="18" customFormat="1" ht="12.75">
      <c r="A472" s="3"/>
      <c r="B472" s="4"/>
      <c r="C472" s="5"/>
      <c r="D472" s="113"/>
      <c r="E472" s="29"/>
      <c r="F472" s="29"/>
    </row>
    <row r="473" spans="1:6" s="18" customFormat="1" ht="12.75">
      <c r="A473" s="3"/>
      <c r="B473" s="4"/>
      <c r="C473" s="5"/>
      <c r="D473" s="113"/>
      <c r="E473" s="29"/>
      <c r="F473" s="29"/>
    </row>
    <row r="474" spans="1:6" s="18" customFormat="1" ht="12.75">
      <c r="A474" s="3"/>
      <c r="B474" s="4"/>
      <c r="C474" s="5"/>
      <c r="D474" s="113"/>
      <c r="E474" s="29"/>
      <c r="F474" s="29"/>
    </row>
    <row r="475" spans="1:6" s="18" customFormat="1" ht="12.75">
      <c r="A475" s="3"/>
      <c r="B475" s="4"/>
      <c r="C475" s="5"/>
      <c r="D475" s="113"/>
      <c r="E475" s="29"/>
      <c r="F475" s="29"/>
    </row>
    <row r="476" spans="1:6" s="18" customFormat="1" ht="12.75">
      <c r="A476" s="3"/>
      <c r="B476" s="4"/>
      <c r="C476" s="5"/>
      <c r="D476" s="113"/>
      <c r="E476" s="29"/>
      <c r="F476" s="29"/>
    </row>
    <row r="477" spans="1:6" s="18" customFormat="1" ht="12.75">
      <c r="A477" s="3"/>
      <c r="B477" s="4"/>
      <c r="C477" s="5"/>
      <c r="D477" s="113"/>
      <c r="E477" s="29"/>
      <c r="F477" s="29"/>
    </row>
    <row r="478" spans="1:6" s="18" customFormat="1" ht="12.75">
      <c r="A478" s="3"/>
      <c r="B478" s="4"/>
      <c r="C478" s="5"/>
      <c r="D478" s="113"/>
      <c r="E478" s="29"/>
      <c r="F478" s="29"/>
    </row>
    <row r="479" spans="1:6" s="18" customFormat="1" ht="12.75">
      <c r="A479" s="3"/>
      <c r="B479" s="4"/>
      <c r="C479" s="5"/>
      <c r="D479" s="113"/>
      <c r="E479" s="29"/>
      <c r="F479" s="29"/>
    </row>
    <row r="480" spans="1:6" s="18" customFormat="1" ht="12.75">
      <c r="A480" s="3"/>
      <c r="B480" s="4"/>
      <c r="C480" s="5"/>
      <c r="D480" s="113"/>
      <c r="E480" s="29"/>
      <c r="F480" s="29"/>
    </row>
    <row r="481" spans="1:6" s="18" customFormat="1" ht="12.75">
      <c r="A481" s="3"/>
      <c r="B481" s="4"/>
      <c r="C481" s="5"/>
      <c r="D481" s="113"/>
      <c r="E481" s="29"/>
      <c r="F481" s="29"/>
    </row>
    <row r="482" spans="1:6" s="18" customFormat="1" ht="12.75">
      <c r="A482" s="3"/>
      <c r="B482" s="4"/>
      <c r="C482" s="5"/>
      <c r="D482" s="113"/>
      <c r="E482" s="29"/>
      <c r="F482" s="29"/>
    </row>
    <row r="483" spans="1:6" s="18" customFormat="1" ht="12.75">
      <c r="A483" s="3"/>
      <c r="B483" s="4"/>
      <c r="C483" s="5"/>
      <c r="D483" s="113"/>
      <c r="E483" s="29"/>
      <c r="F483" s="29"/>
    </row>
    <row r="484" spans="1:6" s="18" customFormat="1" ht="12.75">
      <c r="A484" s="3"/>
      <c r="B484" s="4"/>
      <c r="C484" s="5"/>
      <c r="D484" s="113"/>
      <c r="E484" s="29"/>
      <c r="F484" s="29"/>
    </row>
    <row r="485" spans="1:6" s="18" customFormat="1" ht="12.75">
      <c r="A485" s="3"/>
      <c r="B485" s="4"/>
      <c r="C485" s="5"/>
      <c r="D485" s="113"/>
      <c r="E485" s="29"/>
      <c r="F485" s="29"/>
    </row>
    <row r="486" spans="1:6" s="18" customFormat="1" ht="12.75">
      <c r="A486" s="3"/>
      <c r="B486" s="4"/>
      <c r="C486" s="5"/>
      <c r="D486" s="113"/>
      <c r="E486" s="29"/>
      <c r="F486" s="29"/>
    </row>
    <row r="487" spans="1:6" s="18" customFormat="1" ht="12.75">
      <c r="A487" s="3"/>
      <c r="B487" s="4"/>
      <c r="C487" s="5"/>
      <c r="D487" s="113"/>
      <c r="E487" s="29"/>
      <c r="F487" s="29"/>
    </row>
    <row r="488" spans="1:6" s="18" customFormat="1" ht="12.75">
      <c r="A488" s="3"/>
      <c r="B488" s="4"/>
      <c r="C488" s="5"/>
      <c r="D488" s="113"/>
      <c r="E488" s="29"/>
      <c r="F488" s="29"/>
    </row>
    <row r="489" spans="1:6" s="18" customFormat="1" ht="12.75">
      <c r="A489" s="3"/>
      <c r="B489" s="4"/>
      <c r="C489" s="5"/>
      <c r="D489" s="113"/>
      <c r="E489" s="29"/>
      <c r="F489" s="29"/>
    </row>
    <row r="490" spans="1:6" s="18" customFormat="1" ht="12.75">
      <c r="A490" s="3"/>
      <c r="B490" s="4"/>
      <c r="C490" s="5"/>
      <c r="D490" s="113"/>
      <c r="E490" s="29"/>
      <c r="F490" s="29"/>
    </row>
    <row r="491" spans="1:6" s="18" customFormat="1" ht="12.75">
      <c r="A491" s="3"/>
      <c r="B491" s="4"/>
      <c r="C491" s="5"/>
      <c r="D491" s="113"/>
      <c r="E491" s="29"/>
      <c r="F491" s="29"/>
    </row>
    <row r="492" spans="1:6" s="18" customFormat="1" ht="12.75">
      <c r="A492" s="3"/>
      <c r="B492" s="4"/>
      <c r="C492" s="5"/>
      <c r="D492" s="113"/>
      <c r="E492" s="29"/>
      <c r="F492" s="29"/>
    </row>
    <row r="493" spans="1:6" s="18" customFormat="1" ht="12.75">
      <c r="A493" s="3"/>
      <c r="B493" s="4"/>
      <c r="C493" s="5"/>
      <c r="D493" s="113"/>
      <c r="E493" s="29"/>
      <c r="F493" s="29"/>
    </row>
    <row r="494" spans="1:6" s="18" customFormat="1" ht="12.75">
      <c r="A494" s="3"/>
      <c r="B494" s="4"/>
      <c r="C494" s="5"/>
      <c r="D494" s="113"/>
      <c r="E494" s="29"/>
      <c r="F494" s="29"/>
    </row>
    <row r="495" spans="1:6" s="18" customFormat="1" ht="12.75">
      <c r="A495" s="3"/>
      <c r="B495" s="4"/>
      <c r="C495" s="5"/>
      <c r="D495" s="113"/>
      <c r="E495" s="29"/>
      <c r="F495" s="29"/>
    </row>
    <row r="496" spans="1:6" s="18" customFormat="1" ht="12.75">
      <c r="A496" s="3"/>
      <c r="B496" s="4"/>
      <c r="C496" s="5"/>
      <c r="D496" s="113"/>
      <c r="E496" s="29"/>
      <c r="F496" s="29"/>
    </row>
    <row r="497" spans="1:6" s="18" customFormat="1" ht="12.75">
      <c r="A497" s="3"/>
      <c r="B497" s="4"/>
      <c r="C497" s="5"/>
      <c r="D497" s="113"/>
      <c r="E497" s="29"/>
      <c r="F497" s="29"/>
    </row>
    <row r="498" spans="1:6" s="18" customFormat="1" ht="12.75">
      <c r="A498" s="3"/>
      <c r="B498" s="4"/>
      <c r="C498" s="5"/>
      <c r="D498" s="113"/>
      <c r="E498" s="29"/>
      <c r="F498" s="29"/>
    </row>
    <row r="499" spans="1:6" s="18" customFormat="1" ht="12.75">
      <c r="A499" s="3"/>
      <c r="B499" s="4"/>
      <c r="C499" s="5"/>
      <c r="D499" s="113"/>
      <c r="E499" s="29"/>
      <c r="F499" s="29"/>
    </row>
    <row r="500" spans="1:6" s="18" customFormat="1" ht="12.75">
      <c r="A500" s="3"/>
      <c r="B500" s="4"/>
      <c r="C500" s="5"/>
      <c r="D500" s="113"/>
      <c r="E500" s="29"/>
      <c r="F500" s="29"/>
    </row>
    <row r="501" spans="1:6" s="18" customFormat="1" ht="12.75">
      <c r="A501" s="3"/>
      <c r="B501" s="4"/>
      <c r="C501" s="5"/>
      <c r="D501" s="113"/>
      <c r="E501" s="29"/>
      <c r="F501" s="29"/>
    </row>
    <row r="502" spans="1:6" s="18" customFormat="1" ht="12.75">
      <c r="A502" s="3"/>
      <c r="B502" s="4"/>
      <c r="C502" s="5"/>
      <c r="D502" s="113"/>
      <c r="E502" s="29"/>
      <c r="F502" s="29"/>
    </row>
    <row r="503" spans="1:6" s="18" customFormat="1" ht="12.75">
      <c r="A503" s="3"/>
      <c r="B503" s="4"/>
      <c r="C503" s="5"/>
      <c r="D503" s="113"/>
      <c r="E503" s="29"/>
      <c r="F503" s="29"/>
    </row>
    <row r="504" spans="1:6" s="18" customFormat="1" ht="12.75">
      <c r="A504" s="3"/>
      <c r="B504" s="4"/>
      <c r="C504" s="5"/>
      <c r="D504" s="113"/>
      <c r="E504" s="29"/>
      <c r="F504" s="29"/>
    </row>
    <row r="505" spans="1:6" s="18" customFormat="1" ht="12.75">
      <c r="A505" s="3"/>
      <c r="B505" s="4"/>
      <c r="C505" s="5"/>
      <c r="D505" s="113"/>
      <c r="E505" s="29"/>
      <c r="F505" s="29"/>
    </row>
    <row r="506" spans="1:6" s="18" customFormat="1" ht="12.75">
      <c r="A506" s="3"/>
      <c r="B506" s="4"/>
      <c r="C506" s="5"/>
      <c r="D506" s="113"/>
      <c r="E506" s="29"/>
      <c r="F506" s="29"/>
    </row>
    <row r="507" spans="1:6" s="18" customFormat="1" ht="12.75">
      <c r="A507" s="3"/>
      <c r="B507" s="4"/>
      <c r="C507" s="5"/>
      <c r="D507" s="113"/>
      <c r="E507" s="29"/>
      <c r="F507" s="29"/>
    </row>
    <row r="508" spans="1:6" s="18" customFormat="1" ht="12.75">
      <c r="A508" s="3"/>
      <c r="B508" s="4"/>
      <c r="C508" s="5"/>
      <c r="D508" s="113"/>
      <c r="E508" s="29"/>
      <c r="F508" s="29"/>
    </row>
    <row r="509" spans="1:6" s="18" customFormat="1" ht="12.75">
      <c r="A509" s="3"/>
      <c r="B509" s="4"/>
      <c r="C509" s="5"/>
      <c r="D509" s="113"/>
      <c r="E509" s="29"/>
      <c r="F509" s="29"/>
    </row>
    <row r="510" spans="1:6" s="18" customFormat="1" ht="12.75">
      <c r="A510" s="3"/>
      <c r="B510" s="4"/>
      <c r="C510" s="5"/>
      <c r="D510" s="113"/>
      <c r="E510" s="29"/>
      <c r="F510" s="29"/>
    </row>
    <row r="511" spans="1:6" s="18" customFormat="1" ht="12.75">
      <c r="A511" s="3"/>
      <c r="B511" s="4"/>
      <c r="C511" s="5"/>
      <c r="D511" s="113"/>
      <c r="E511" s="29"/>
      <c r="F511" s="29"/>
    </row>
    <row r="512" spans="1:6" s="18" customFormat="1" ht="12.75">
      <c r="A512" s="3"/>
      <c r="B512" s="4"/>
      <c r="C512" s="5"/>
      <c r="D512" s="113"/>
      <c r="E512" s="29"/>
      <c r="F512" s="29"/>
    </row>
    <row r="513" spans="1:6" s="18" customFormat="1" ht="12.75">
      <c r="A513" s="3"/>
      <c r="B513" s="4"/>
      <c r="C513" s="5"/>
      <c r="D513" s="113"/>
      <c r="E513" s="29"/>
      <c r="F513" s="29"/>
    </row>
    <row r="514" spans="1:6" s="18" customFormat="1" ht="12.75">
      <c r="A514" s="3"/>
      <c r="B514" s="4"/>
      <c r="C514" s="5"/>
      <c r="D514" s="113"/>
      <c r="E514" s="29"/>
      <c r="F514" s="29"/>
    </row>
    <row r="515" spans="1:6" s="18" customFormat="1" ht="12.75">
      <c r="A515" s="3"/>
      <c r="B515" s="4"/>
      <c r="C515" s="5"/>
      <c r="D515" s="113"/>
      <c r="E515" s="29"/>
      <c r="F515" s="29"/>
    </row>
    <row r="516" spans="1:6" s="18" customFormat="1" ht="12.75">
      <c r="A516" s="3"/>
      <c r="B516" s="4"/>
      <c r="C516" s="5"/>
      <c r="D516" s="113"/>
      <c r="E516" s="29"/>
      <c r="F516" s="29"/>
    </row>
    <row r="517" spans="1:6" s="18" customFormat="1" ht="12.75">
      <c r="A517" s="3"/>
      <c r="B517" s="4"/>
      <c r="C517" s="5"/>
      <c r="D517" s="113"/>
      <c r="E517" s="29"/>
      <c r="F517" s="29"/>
    </row>
    <row r="518" spans="1:6" s="18" customFormat="1" ht="12.75">
      <c r="A518" s="3"/>
      <c r="B518" s="4"/>
      <c r="C518" s="5"/>
      <c r="D518" s="113"/>
      <c r="E518" s="29"/>
      <c r="F518" s="29"/>
    </row>
    <row r="519" spans="1:6" s="18" customFormat="1" ht="12.75">
      <c r="A519" s="3"/>
      <c r="B519" s="4"/>
      <c r="C519" s="5"/>
      <c r="D519" s="113"/>
      <c r="E519" s="29"/>
      <c r="F519" s="29"/>
    </row>
    <row r="520" spans="1:6" s="18" customFormat="1" ht="12.75">
      <c r="A520" s="3"/>
      <c r="B520" s="4"/>
      <c r="C520" s="5"/>
      <c r="D520" s="113"/>
      <c r="E520" s="29"/>
      <c r="F520" s="29"/>
    </row>
    <row r="521" spans="1:6" s="18" customFormat="1" ht="12.75">
      <c r="A521" s="3"/>
      <c r="B521" s="4"/>
      <c r="C521" s="5"/>
      <c r="D521" s="113"/>
      <c r="E521" s="29"/>
      <c r="F521" s="29"/>
    </row>
    <row r="522" spans="1:6" s="18" customFormat="1" ht="12.75">
      <c r="A522" s="3"/>
      <c r="B522" s="4"/>
      <c r="C522" s="5"/>
      <c r="D522" s="113"/>
      <c r="E522" s="29"/>
      <c r="F522" s="29"/>
    </row>
    <row r="523" spans="1:6" s="18" customFormat="1" ht="12.75">
      <c r="A523" s="3"/>
      <c r="B523" s="4"/>
      <c r="C523" s="5"/>
      <c r="D523" s="113"/>
      <c r="E523" s="29"/>
      <c r="F523" s="29"/>
    </row>
    <row r="524" spans="1:6" s="18" customFormat="1" ht="12.75">
      <c r="A524" s="3"/>
      <c r="B524" s="4"/>
      <c r="C524" s="5"/>
      <c r="D524" s="113"/>
      <c r="E524" s="29"/>
      <c r="F524" s="29"/>
    </row>
    <row r="525" spans="1:6" s="18" customFormat="1" ht="12.75">
      <c r="A525" s="3"/>
      <c r="B525" s="4"/>
      <c r="C525" s="5"/>
      <c r="D525" s="113"/>
      <c r="E525" s="29"/>
      <c r="F525" s="29"/>
    </row>
    <row r="526" spans="1:6" s="18" customFormat="1" ht="12.75">
      <c r="A526" s="3"/>
      <c r="B526" s="4"/>
      <c r="C526" s="5"/>
      <c r="D526" s="113"/>
      <c r="E526" s="29"/>
      <c r="F526" s="29"/>
    </row>
    <row r="527" spans="1:6" s="18" customFormat="1" ht="12.75">
      <c r="A527" s="3"/>
      <c r="B527" s="4"/>
      <c r="C527" s="5"/>
      <c r="D527" s="113"/>
      <c r="E527" s="29"/>
      <c r="F527" s="29"/>
    </row>
    <row r="528" spans="1:6" s="18" customFormat="1" ht="12.75">
      <c r="A528" s="3"/>
      <c r="B528" s="4"/>
      <c r="C528" s="5"/>
      <c r="D528" s="113"/>
      <c r="E528" s="29"/>
      <c r="F528" s="29"/>
    </row>
    <row r="529" spans="1:6" s="18" customFormat="1" ht="12.75">
      <c r="A529" s="3"/>
      <c r="B529" s="4"/>
      <c r="C529" s="5"/>
      <c r="D529" s="113"/>
      <c r="E529" s="29"/>
      <c r="F529" s="29"/>
    </row>
    <row r="530" spans="1:6" s="18" customFormat="1" ht="12.75">
      <c r="A530" s="3"/>
      <c r="B530" s="4"/>
      <c r="C530" s="5"/>
      <c r="D530" s="113"/>
      <c r="E530" s="29"/>
      <c r="F530" s="29"/>
    </row>
    <row r="531" spans="1:6" s="18" customFormat="1" ht="12.75">
      <c r="A531" s="3"/>
      <c r="B531" s="4"/>
      <c r="C531" s="5"/>
      <c r="D531" s="113"/>
      <c r="E531" s="29"/>
      <c r="F531" s="29"/>
    </row>
    <row r="532" spans="1:6" s="18" customFormat="1" ht="12.75">
      <c r="A532" s="3"/>
      <c r="B532" s="4"/>
      <c r="C532" s="5"/>
      <c r="D532" s="113"/>
      <c r="E532" s="29"/>
      <c r="F532" s="29"/>
    </row>
    <row r="533" spans="1:6" s="18" customFormat="1" ht="12.75">
      <c r="A533" s="3"/>
      <c r="B533" s="4"/>
      <c r="C533" s="5"/>
      <c r="D533" s="113"/>
      <c r="E533" s="29"/>
      <c r="F533" s="29"/>
    </row>
    <row r="534" spans="1:6" s="18" customFormat="1" ht="12.75">
      <c r="A534" s="3"/>
      <c r="B534" s="4"/>
      <c r="C534" s="5"/>
      <c r="D534" s="113"/>
      <c r="E534" s="29"/>
      <c r="F534" s="29"/>
    </row>
    <row r="535" spans="1:6" s="18" customFormat="1" ht="12.75">
      <c r="A535" s="3"/>
      <c r="B535" s="4"/>
      <c r="C535" s="5"/>
      <c r="D535" s="113"/>
      <c r="E535" s="29"/>
      <c r="F535" s="29"/>
    </row>
    <row r="536" spans="1:6" s="18" customFormat="1" ht="12.75">
      <c r="A536" s="3"/>
      <c r="B536" s="4"/>
      <c r="C536" s="5"/>
      <c r="D536" s="113"/>
      <c r="E536" s="29"/>
      <c r="F536" s="29"/>
    </row>
    <row r="537" spans="1:6" s="18" customFormat="1" ht="12.75">
      <c r="A537" s="3"/>
      <c r="B537" s="4"/>
      <c r="C537" s="5"/>
      <c r="D537" s="113"/>
      <c r="E537" s="29"/>
      <c r="F537" s="29"/>
    </row>
    <row r="538" spans="1:6" s="18" customFormat="1" ht="12.75">
      <c r="A538" s="3"/>
      <c r="B538" s="4"/>
      <c r="C538" s="5"/>
      <c r="D538" s="113"/>
      <c r="E538" s="29"/>
      <c r="F538" s="29"/>
    </row>
    <row r="539" spans="1:6" s="18" customFormat="1" ht="12.75">
      <c r="A539" s="3"/>
      <c r="B539" s="4"/>
      <c r="C539" s="5"/>
      <c r="D539" s="113"/>
      <c r="E539" s="29"/>
      <c r="F539" s="29"/>
    </row>
    <row r="540" spans="1:6" s="18" customFormat="1" ht="12.75">
      <c r="A540" s="3"/>
      <c r="B540" s="4"/>
      <c r="C540" s="5"/>
      <c r="D540" s="113"/>
      <c r="E540" s="29"/>
      <c r="F540" s="29"/>
    </row>
    <row r="541" spans="1:6" s="18" customFormat="1" ht="12.75">
      <c r="A541" s="3"/>
      <c r="B541" s="4"/>
      <c r="C541" s="5"/>
      <c r="D541" s="113"/>
      <c r="E541" s="29"/>
      <c r="F541" s="29"/>
    </row>
    <row r="542" spans="1:6" s="18" customFormat="1" ht="12.75">
      <c r="A542" s="3"/>
      <c r="B542" s="4"/>
      <c r="C542" s="5"/>
      <c r="D542" s="113"/>
      <c r="E542" s="29"/>
      <c r="F542" s="29"/>
    </row>
    <row r="543" spans="1:6" s="18" customFormat="1" ht="12.75">
      <c r="A543" s="3"/>
      <c r="B543" s="4"/>
      <c r="C543" s="5"/>
      <c r="D543" s="113"/>
      <c r="E543" s="29"/>
      <c r="F543" s="29"/>
    </row>
    <row r="544" spans="1:6" s="18" customFormat="1" ht="12.75">
      <c r="A544" s="3"/>
      <c r="B544" s="4"/>
      <c r="C544" s="5"/>
      <c r="D544" s="113"/>
      <c r="E544" s="29"/>
      <c r="F544" s="29"/>
    </row>
    <row r="545" spans="1:6" s="18" customFormat="1" ht="12.75">
      <c r="A545" s="3"/>
      <c r="B545" s="4"/>
      <c r="C545" s="5"/>
      <c r="D545" s="113"/>
      <c r="E545" s="29"/>
      <c r="F545" s="29"/>
    </row>
    <row r="546" spans="1:6" s="18" customFormat="1" ht="12.75">
      <c r="A546" s="3"/>
      <c r="B546" s="4"/>
      <c r="C546" s="5"/>
      <c r="D546" s="113"/>
      <c r="E546" s="29"/>
      <c r="F546" s="29"/>
    </row>
    <row r="547" spans="1:6" s="18" customFormat="1" ht="12.75">
      <c r="A547" s="3"/>
      <c r="B547" s="4"/>
      <c r="C547" s="5"/>
      <c r="D547" s="113"/>
      <c r="E547" s="29"/>
      <c r="F547" s="29"/>
    </row>
    <row r="548" spans="1:6" s="18" customFormat="1" ht="12.75">
      <c r="A548" s="3"/>
      <c r="B548" s="4"/>
      <c r="C548" s="5"/>
      <c r="D548" s="113"/>
      <c r="E548" s="29"/>
      <c r="F548" s="29"/>
    </row>
    <row r="549" spans="1:6" s="18" customFormat="1" ht="12.75">
      <c r="A549" s="3"/>
      <c r="B549" s="4"/>
      <c r="C549" s="5"/>
      <c r="D549" s="113"/>
      <c r="E549" s="29"/>
      <c r="F549" s="29"/>
    </row>
    <row r="550" spans="1:6" s="18" customFormat="1" ht="12.75">
      <c r="A550" s="3"/>
      <c r="B550" s="4"/>
      <c r="C550" s="5"/>
      <c r="D550" s="113"/>
      <c r="E550" s="29"/>
      <c r="F550" s="29"/>
    </row>
    <row r="551" spans="1:6" s="18" customFormat="1" ht="12.75">
      <c r="A551" s="3"/>
      <c r="B551" s="4"/>
      <c r="C551" s="5"/>
      <c r="D551" s="113"/>
      <c r="E551" s="29"/>
      <c r="F551" s="29"/>
    </row>
    <row r="552" spans="1:6" s="18" customFormat="1" ht="12.75">
      <c r="A552" s="3"/>
      <c r="B552" s="4"/>
      <c r="C552" s="5"/>
      <c r="D552" s="113"/>
      <c r="E552" s="29"/>
      <c r="F552" s="29"/>
    </row>
    <row r="553" spans="1:6" s="18" customFormat="1" ht="12.75">
      <c r="A553" s="3"/>
      <c r="B553" s="4"/>
      <c r="C553" s="5"/>
      <c r="D553" s="113"/>
      <c r="E553" s="29"/>
      <c r="F553" s="29"/>
    </row>
    <row r="554" spans="1:6" s="18" customFormat="1" ht="12.75">
      <c r="A554" s="3"/>
      <c r="B554" s="4"/>
      <c r="C554" s="5"/>
      <c r="D554" s="113"/>
      <c r="E554" s="29"/>
      <c r="F554" s="29"/>
    </row>
    <row r="555" spans="1:6" s="18" customFormat="1" ht="12.75">
      <c r="A555" s="3"/>
      <c r="B555" s="4"/>
      <c r="C555" s="5"/>
      <c r="D555" s="113"/>
      <c r="E555" s="29"/>
      <c r="F555" s="29"/>
    </row>
    <row r="556" spans="1:6" s="18" customFormat="1" ht="12.75">
      <c r="A556" s="3"/>
      <c r="B556" s="4"/>
      <c r="C556" s="5"/>
      <c r="D556" s="113"/>
      <c r="E556" s="29"/>
      <c r="F556" s="29"/>
    </row>
    <row r="557" spans="1:6" s="18" customFormat="1" ht="12.75">
      <c r="A557" s="3"/>
      <c r="B557" s="4"/>
      <c r="C557" s="5"/>
      <c r="D557" s="113"/>
      <c r="E557" s="29"/>
      <c r="F557" s="29"/>
    </row>
    <row r="558" spans="1:6" s="18" customFormat="1" ht="12.75">
      <c r="A558" s="3"/>
      <c r="B558" s="4"/>
      <c r="C558" s="5"/>
      <c r="D558" s="113"/>
      <c r="E558" s="29"/>
      <c r="F558" s="29"/>
    </row>
    <row r="559" spans="1:6" s="18" customFormat="1" ht="12.75">
      <c r="A559" s="3"/>
      <c r="B559" s="4"/>
      <c r="C559" s="5"/>
      <c r="D559" s="113"/>
      <c r="E559" s="29"/>
      <c r="F559" s="29"/>
    </row>
    <row r="560" spans="1:6" s="18" customFormat="1" ht="12.75">
      <c r="A560" s="3"/>
      <c r="B560" s="4"/>
      <c r="C560" s="5"/>
      <c r="D560" s="113"/>
      <c r="E560" s="29"/>
      <c r="F560" s="29"/>
    </row>
    <row r="561" spans="1:6" s="18" customFormat="1" ht="12.75">
      <c r="A561" s="3"/>
      <c r="B561" s="4"/>
      <c r="C561" s="5"/>
      <c r="D561" s="113"/>
      <c r="E561" s="29"/>
      <c r="F561" s="29"/>
    </row>
    <row r="562" spans="1:6" s="18" customFormat="1" ht="12.75">
      <c r="A562" s="3"/>
      <c r="B562" s="4"/>
      <c r="C562" s="5"/>
      <c r="D562" s="113"/>
      <c r="E562" s="29"/>
      <c r="F562" s="29"/>
    </row>
    <row r="563" spans="1:6" s="18" customFormat="1" ht="12.75">
      <c r="A563" s="3"/>
      <c r="B563" s="4"/>
      <c r="C563" s="5"/>
      <c r="D563" s="113"/>
      <c r="E563" s="29"/>
      <c r="F563" s="29"/>
    </row>
    <row r="564" spans="1:6" s="18" customFormat="1" ht="12.75">
      <c r="A564" s="3"/>
      <c r="B564" s="4"/>
      <c r="C564" s="5"/>
      <c r="D564" s="113"/>
      <c r="E564" s="29"/>
      <c r="F564" s="29"/>
    </row>
    <row r="565" spans="1:6" s="18" customFormat="1" ht="12.75">
      <c r="A565" s="3"/>
      <c r="B565" s="4"/>
      <c r="C565" s="5"/>
      <c r="D565" s="113"/>
      <c r="E565" s="29"/>
      <c r="F565" s="29"/>
    </row>
    <row r="566" spans="1:6" s="18" customFormat="1" ht="12.75">
      <c r="A566" s="3"/>
      <c r="B566" s="4"/>
      <c r="C566" s="5"/>
      <c r="D566" s="113"/>
      <c r="E566" s="29"/>
      <c r="F566" s="29"/>
    </row>
    <row r="567" spans="1:6" s="18" customFormat="1" ht="12.75">
      <c r="A567" s="3"/>
      <c r="B567" s="4"/>
      <c r="C567" s="5"/>
      <c r="D567" s="113"/>
      <c r="E567" s="29"/>
      <c r="F567" s="29"/>
    </row>
    <row r="568" spans="1:6" s="18" customFormat="1" ht="12.75">
      <c r="A568" s="3"/>
      <c r="B568" s="4"/>
      <c r="C568" s="5"/>
      <c r="D568" s="113"/>
      <c r="E568" s="29"/>
      <c r="F568" s="29"/>
    </row>
    <row r="569" spans="1:6" s="18" customFormat="1" ht="12.75">
      <c r="A569" s="3"/>
      <c r="B569" s="4"/>
      <c r="C569" s="5"/>
      <c r="D569" s="113"/>
      <c r="E569" s="29"/>
      <c r="F569" s="29"/>
    </row>
    <row r="570" spans="1:6" s="18" customFormat="1" ht="12.75">
      <c r="A570" s="3"/>
      <c r="B570" s="4"/>
      <c r="C570" s="5"/>
      <c r="D570" s="113"/>
      <c r="E570" s="29"/>
      <c r="F570" s="29"/>
    </row>
    <row r="571" spans="1:6" s="18" customFormat="1" ht="12.75">
      <c r="A571" s="3"/>
      <c r="B571" s="4"/>
      <c r="C571" s="5"/>
      <c r="D571" s="113"/>
      <c r="E571" s="29"/>
      <c r="F571" s="29"/>
    </row>
    <row r="572" spans="1:6" s="18" customFormat="1" ht="12.75">
      <c r="A572" s="3"/>
      <c r="B572" s="4"/>
      <c r="C572" s="5"/>
      <c r="D572" s="113"/>
      <c r="E572" s="29"/>
      <c r="F572" s="29"/>
    </row>
    <row r="573" spans="1:6" s="18" customFormat="1" ht="12.75">
      <c r="A573" s="3"/>
      <c r="B573" s="4"/>
      <c r="C573" s="5"/>
      <c r="D573" s="113"/>
      <c r="E573" s="29"/>
      <c r="F573" s="29"/>
    </row>
    <row r="574" spans="1:6" s="18" customFormat="1" ht="12.75">
      <c r="A574" s="3"/>
      <c r="B574" s="4"/>
      <c r="C574" s="5"/>
      <c r="D574" s="113"/>
      <c r="E574" s="29"/>
      <c r="F574" s="29"/>
    </row>
    <row r="575" spans="1:6" s="18" customFormat="1" ht="12.75">
      <c r="A575" s="3"/>
      <c r="B575" s="4"/>
      <c r="C575" s="5"/>
      <c r="D575" s="113"/>
      <c r="E575" s="29"/>
      <c r="F575" s="29"/>
    </row>
    <row r="576" spans="1:6" s="18" customFormat="1" ht="12.75">
      <c r="A576" s="3"/>
      <c r="B576" s="4"/>
      <c r="C576" s="5"/>
      <c r="D576" s="113"/>
      <c r="E576" s="29"/>
      <c r="F576" s="29"/>
    </row>
    <row r="577" spans="1:6" s="18" customFormat="1" ht="12.75">
      <c r="A577" s="3"/>
      <c r="B577" s="4"/>
      <c r="C577" s="5"/>
      <c r="D577" s="113"/>
      <c r="E577" s="29"/>
      <c r="F577" s="29"/>
    </row>
    <row r="578" spans="1:6" s="18" customFormat="1" ht="12.75">
      <c r="A578" s="3"/>
      <c r="B578" s="4"/>
      <c r="C578" s="5"/>
      <c r="D578" s="113"/>
      <c r="E578" s="29"/>
      <c r="F578" s="29"/>
    </row>
    <row r="579" spans="1:6" s="18" customFormat="1" ht="12.75">
      <c r="A579" s="3"/>
      <c r="B579" s="4"/>
      <c r="C579" s="5"/>
      <c r="D579" s="113"/>
      <c r="E579" s="29"/>
      <c r="F579" s="29"/>
    </row>
    <row r="580" spans="1:6" s="18" customFormat="1" ht="12.75">
      <c r="A580" s="3"/>
      <c r="B580" s="4"/>
      <c r="C580" s="5"/>
      <c r="D580" s="113"/>
      <c r="E580" s="29"/>
      <c r="F580" s="29"/>
    </row>
    <row r="581" spans="1:6" s="18" customFormat="1" ht="12.75">
      <c r="A581" s="3"/>
      <c r="B581" s="4"/>
      <c r="C581" s="5"/>
      <c r="D581" s="113"/>
      <c r="E581" s="29"/>
      <c r="F581" s="29"/>
    </row>
    <row r="582" spans="1:6" s="18" customFormat="1" ht="12.75">
      <c r="A582" s="3"/>
      <c r="B582" s="4"/>
      <c r="C582" s="5"/>
      <c r="D582" s="113"/>
      <c r="E582" s="29"/>
      <c r="F582" s="29"/>
    </row>
    <row r="583" spans="1:6" s="18" customFormat="1" ht="12.75">
      <c r="A583" s="3"/>
      <c r="B583" s="4"/>
      <c r="C583" s="5"/>
      <c r="D583" s="113"/>
      <c r="E583" s="29"/>
      <c r="F583" s="29"/>
    </row>
    <row r="584" spans="1:6" s="18" customFormat="1" ht="12.75">
      <c r="A584" s="3"/>
      <c r="B584" s="4"/>
      <c r="C584" s="5"/>
      <c r="D584" s="113"/>
      <c r="E584" s="29"/>
      <c r="F584" s="29"/>
    </row>
    <row r="585" spans="1:6" s="18" customFormat="1" ht="12.75">
      <c r="A585" s="3"/>
      <c r="B585" s="4"/>
      <c r="C585" s="5"/>
      <c r="D585" s="113"/>
      <c r="E585" s="29"/>
      <c r="F585" s="29"/>
    </row>
    <row r="586" spans="1:6" s="18" customFormat="1" ht="12.75">
      <c r="A586" s="3"/>
      <c r="B586" s="4"/>
      <c r="C586" s="5"/>
      <c r="D586" s="113"/>
      <c r="E586" s="29"/>
      <c r="F586" s="29"/>
    </row>
    <row r="587" spans="1:6" s="18" customFormat="1" ht="12.75">
      <c r="A587" s="3"/>
      <c r="B587" s="4"/>
      <c r="C587" s="5"/>
      <c r="D587" s="113"/>
      <c r="E587" s="29"/>
      <c r="F587" s="29"/>
    </row>
    <row r="588" spans="1:6" s="18" customFormat="1" ht="12.75">
      <c r="A588" s="3"/>
      <c r="B588" s="4"/>
      <c r="C588" s="5"/>
      <c r="D588" s="113"/>
      <c r="E588" s="29"/>
      <c r="F588" s="29"/>
    </row>
    <row r="589" spans="1:6" s="18" customFormat="1" ht="12.75">
      <c r="A589" s="3"/>
      <c r="B589" s="4"/>
      <c r="C589" s="5"/>
      <c r="D589" s="113"/>
      <c r="E589" s="29"/>
      <c r="F589" s="29"/>
    </row>
    <row r="590" spans="1:6" s="18" customFormat="1" ht="12.75">
      <c r="A590" s="3"/>
      <c r="B590" s="4"/>
      <c r="C590" s="5"/>
      <c r="D590" s="113"/>
      <c r="E590" s="29"/>
      <c r="F590" s="29"/>
    </row>
    <row r="591" spans="1:6" s="18" customFormat="1" ht="12.75">
      <c r="A591" s="3"/>
      <c r="B591" s="4"/>
      <c r="C591" s="5"/>
      <c r="D591" s="113"/>
      <c r="E591" s="29"/>
      <c r="F591" s="29"/>
    </row>
    <row r="592" spans="1:6" s="18" customFormat="1" ht="12.75">
      <c r="A592" s="3"/>
      <c r="B592" s="4"/>
      <c r="C592" s="5"/>
      <c r="D592" s="113"/>
      <c r="E592" s="29"/>
      <c r="F592" s="29"/>
    </row>
    <row r="593" spans="1:6" s="18" customFormat="1" ht="12.75">
      <c r="A593" s="3"/>
      <c r="B593" s="4"/>
      <c r="C593" s="5"/>
      <c r="D593" s="113"/>
      <c r="E593" s="29"/>
      <c r="F593" s="29"/>
    </row>
    <row r="594" spans="1:6" s="18" customFormat="1" ht="12.75">
      <c r="A594" s="3"/>
      <c r="B594" s="4"/>
      <c r="C594" s="5"/>
      <c r="D594" s="113"/>
      <c r="E594" s="29"/>
      <c r="F594" s="29"/>
    </row>
    <row r="595" spans="1:6" s="18" customFormat="1" ht="12.75">
      <c r="A595" s="3"/>
      <c r="B595" s="4"/>
      <c r="C595" s="5"/>
      <c r="D595" s="113"/>
      <c r="E595" s="29"/>
      <c r="F595" s="29"/>
    </row>
    <row r="596" spans="1:6" s="18" customFormat="1" ht="12.75">
      <c r="A596" s="3"/>
      <c r="B596" s="4"/>
      <c r="C596" s="5"/>
      <c r="D596" s="113"/>
      <c r="E596" s="29"/>
      <c r="F596" s="29"/>
    </row>
    <row r="597" spans="1:6" s="18" customFormat="1" ht="12.75">
      <c r="A597" s="3"/>
      <c r="B597" s="4"/>
      <c r="C597" s="5"/>
      <c r="D597" s="113"/>
      <c r="E597" s="29"/>
      <c r="F597" s="29"/>
    </row>
    <row r="598" spans="1:6" s="18" customFormat="1" ht="12.75">
      <c r="A598" s="3"/>
      <c r="B598" s="4"/>
      <c r="C598" s="5"/>
      <c r="D598" s="113"/>
      <c r="E598" s="29"/>
      <c r="F598" s="29"/>
    </row>
    <row r="599" spans="1:6" s="18" customFormat="1" ht="12.75">
      <c r="A599" s="3"/>
      <c r="B599" s="4"/>
      <c r="C599" s="5"/>
      <c r="D599" s="113"/>
      <c r="E599" s="29"/>
      <c r="F599" s="29"/>
    </row>
    <row r="600" spans="1:6" s="18" customFormat="1" ht="12.75">
      <c r="A600" s="3"/>
      <c r="B600" s="4"/>
      <c r="C600" s="5"/>
      <c r="D600" s="113"/>
      <c r="E600" s="29"/>
      <c r="F600" s="29"/>
    </row>
    <row r="601" spans="1:6" s="18" customFormat="1" ht="12.75">
      <c r="A601" s="3"/>
      <c r="B601" s="4"/>
      <c r="C601" s="5"/>
      <c r="D601" s="113"/>
      <c r="E601" s="29"/>
      <c r="F601" s="29"/>
    </row>
    <row r="602" spans="1:6" s="18" customFormat="1" ht="12.75">
      <c r="A602" s="3"/>
      <c r="B602" s="4"/>
      <c r="C602" s="5"/>
      <c r="D602" s="113"/>
      <c r="E602" s="29"/>
      <c r="F602" s="29"/>
    </row>
    <row r="603" spans="1:6" s="18" customFormat="1" ht="12.75">
      <c r="A603" s="3"/>
      <c r="B603" s="4"/>
      <c r="C603" s="5"/>
      <c r="D603" s="113"/>
      <c r="E603" s="29"/>
      <c r="F603" s="29"/>
    </row>
    <row r="604" spans="1:6" s="18" customFormat="1" ht="12.75">
      <c r="A604" s="3"/>
      <c r="B604" s="4"/>
      <c r="C604" s="5"/>
      <c r="D604" s="113"/>
      <c r="E604" s="29"/>
      <c r="F604" s="29"/>
    </row>
    <row r="605" spans="1:6" s="18" customFormat="1" ht="12.75">
      <c r="A605" s="3"/>
      <c r="B605" s="4"/>
      <c r="C605" s="5"/>
      <c r="D605" s="113"/>
      <c r="E605" s="29"/>
      <c r="F605" s="29"/>
    </row>
    <row r="606" spans="1:6" s="18" customFormat="1" ht="12.75">
      <c r="A606" s="3"/>
      <c r="B606" s="4"/>
      <c r="C606" s="5"/>
      <c r="D606" s="113"/>
      <c r="E606" s="29"/>
      <c r="F606" s="29"/>
    </row>
    <row r="607" spans="1:6" s="18" customFormat="1" ht="12.75">
      <c r="A607" s="3"/>
      <c r="B607" s="4"/>
      <c r="C607" s="5"/>
      <c r="D607" s="113"/>
      <c r="E607" s="29"/>
      <c r="F607" s="29"/>
    </row>
    <row r="608" spans="1:6" s="17" customFormat="1" ht="12.75">
      <c r="A608" s="3"/>
      <c r="B608" s="4"/>
      <c r="C608" s="5"/>
      <c r="D608" s="113"/>
      <c r="E608" s="29"/>
      <c r="F608" s="29"/>
    </row>
    <row r="609" spans="1:6" s="17" customFormat="1" ht="12.75">
      <c r="A609" s="3"/>
      <c r="B609" s="4"/>
      <c r="C609" s="5"/>
      <c r="D609" s="113"/>
      <c r="E609" s="29"/>
      <c r="F609" s="29"/>
    </row>
    <row r="610" spans="1:6" s="17" customFormat="1" ht="12.75">
      <c r="A610" s="3"/>
      <c r="B610" s="4"/>
      <c r="C610" s="5"/>
      <c r="D610" s="113"/>
      <c r="E610" s="29"/>
      <c r="F610" s="29"/>
    </row>
    <row r="611" spans="1:6" s="18" customFormat="1" ht="12.75">
      <c r="A611" s="3"/>
      <c r="B611" s="4"/>
      <c r="C611" s="5"/>
      <c r="D611" s="113"/>
      <c r="E611" s="29"/>
      <c r="F611" s="29"/>
    </row>
    <row r="612" spans="1:6" s="18" customFormat="1" ht="12.75">
      <c r="A612" s="3"/>
      <c r="B612" s="4"/>
      <c r="C612" s="5"/>
      <c r="D612" s="113"/>
      <c r="E612" s="29"/>
      <c r="F612" s="29"/>
    </row>
    <row r="613" spans="1:6" s="18" customFormat="1" ht="12.75">
      <c r="A613" s="3"/>
      <c r="B613" s="4"/>
      <c r="C613" s="5"/>
      <c r="D613" s="113"/>
      <c r="E613" s="29"/>
      <c r="F613" s="29"/>
    </row>
    <row r="614" spans="1:6" s="18" customFormat="1" ht="12.75">
      <c r="A614" s="3"/>
      <c r="B614" s="4"/>
      <c r="C614" s="5"/>
      <c r="D614" s="113"/>
      <c r="E614" s="29"/>
      <c r="F614" s="29"/>
    </row>
    <row r="615" spans="1:6" s="18" customFormat="1" ht="12.75">
      <c r="A615" s="3"/>
      <c r="B615" s="4"/>
      <c r="C615" s="5"/>
      <c r="D615" s="113"/>
      <c r="E615" s="29"/>
      <c r="F615" s="29"/>
    </row>
    <row r="616" spans="1:6" s="18" customFormat="1" ht="12.75">
      <c r="A616" s="3"/>
      <c r="B616" s="4"/>
      <c r="C616" s="5"/>
      <c r="D616" s="113"/>
      <c r="E616" s="29"/>
      <c r="F616" s="29"/>
    </row>
    <row r="617" spans="1:6" s="18" customFormat="1" ht="12.75">
      <c r="A617" s="3"/>
      <c r="B617" s="4"/>
      <c r="C617" s="5"/>
      <c r="D617" s="113"/>
      <c r="E617" s="29"/>
      <c r="F617" s="29"/>
    </row>
    <row r="618" spans="1:6" s="18" customFormat="1" ht="12.75">
      <c r="A618" s="3"/>
      <c r="B618" s="4"/>
      <c r="C618" s="5"/>
      <c r="D618" s="113"/>
      <c r="E618" s="29"/>
      <c r="F618" s="29"/>
    </row>
    <row r="619" spans="1:6" s="18" customFormat="1" ht="12.75">
      <c r="A619" s="3"/>
      <c r="B619" s="4"/>
      <c r="C619" s="5"/>
      <c r="D619" s="113"/>
      <c r="E619" s="29"/>
      <c r="F619" s="29"/>
    </row>
    <row r="620" spans="1:6" s="18" customFormat="1" ht="12.75">
      <c r="A620" s="3"/>
      <c r="B620" s="4"/>
      <c r="C620" s="5"/>
      <c r="D620" s="113"/>
      <c r="E620" s="29"/>
      <c r="F620" s="29"/>
    </row>
    <row r="621" spans="1:6" s="18" customFormat="1" ht="12.75">
      <c r="A621" s="3"/>
      <c r="B621" s="4"/>
      <c r="C621" s="5"/>
      <c r="D621" s="113"/>
      <c r="E621" s="29"/>
      <c r="F621" s="29"/>
    </row>
    <row r="622" spans="1:6" s="18" customFormat="1" ht="12.75">
      <c r="A622" s="3"/>
      <c r="B622" s="4"/>
      <c r="C622" s="5"/>
      <c r="D622" s="113"/>
      <c r="E622" s="29"/>
      <c r="F622" s="29"/>
    </row>
    <row r="623" spans="1:6" s="18" customFormat="1" ht="12.75">
      <c r="A623" s="3"/>
      <c r="B623" s="4"/>
      <c r="C623" s="5"/>
      <c r="D623" s="113"/>
      <c r="E623" s="29"/>
      <c r="F623" s="29"/>
    </row>
    <row r="624" spans="1:6" s="18" customFormat="1" ht="12.75">
      <c r="A624" s="3"/>
      <c r="B624" s="4"/>
      <c r="C624" s="5"/>
      <c r="D624" s="113"/>
      <c r="E624" s="29"/>
      <c r="F624" s="29"/>
    </row>
    <row r="625" spans="1:6" s="18" customFormat="1" ht="12.75">
      <c r="A625" s="3"/>
      <c r="B625" s="4"/>
      <c r="C625" s="5"/>
      <c r="D625" s="113"/>
      <c r="E625" s="29"/>
      <c r="F625" s="29"/>
    </row>
    <row r="626" spans="1:6" s="18" customFormat="1" ht="12.75">
      <c r="A626" s="3"/>
      <c r="B626" s="4"/>
      <c r="C626" s="5"/>
      <c r="D626" s="113"/>
      <c r="E626" s="29"/>
      <c r="F626" s="29"/>
    </row>
    <row r="627" spans="1:6" s="18" customFormat="1" ht="12.75">
      <c r="A627" s="3"/>
      <c r="B627" s="4"/>
      <c r="C627" s="5"/>
      <c r="D627" s="113"/>
      <c r="E627" s="29"/>
      <c r="F627" s="29"/>
    </row>
    <row r="628" spans="1:6" s="18" customFormat="1" ht="12.75">
      <c r="A628" s="3"/>
      <c r="B628" s="4"/>
      <c r="C628" s="5"/>
      <c r="D628" s="113"/>
      <c r="E628" s="29"/>
      <c r="F628" s="29"/>
    </row>
    <row r="629" spans="1:6" s="18" customFormat="1" ht="12.75">
      <c r="A629" s="3"/>
      <c r="B629" s="4"/>
      <c r="C629" s="5"/>
      <c r="D629" s="113"/>
      <c r="E629" s="29"/>
      <c r="F629" s="29"/>
    </row>
    <row r="630" spans="1:6" s="18" customFormat="1" ht="12.75">
      <c r="A630" s="3"/>
      <c r="B630" s="4"/>
      <c r="C630" s="5"/>
      <c r="D630" s="113"/>
      <c r="E630" s="29"/>
      <c r="F630" s="29"/>
    </row>
    <row r="631" spans="1:6" s="18" customFormat="1" ht="12.75">
      <c r="A631" s="3"/>
      <c r="B631" s="4"/>
      <c r="C631" s="5"/>
      <c r="D631" s="113"/>
      <c r="E631" s="29"/>
      <c r="F631" s="29"/>
    </row>
    <row r="632" spans="1:6" s="18" customFormat="1" ht="12.75">
      <c r="A632" s="3"/>
      <c r="B632" s="4"/>
      <c r="C632" s="5"/>
      <c r="D632" s="113"/>
      <c r="E632" s="29"/>
      <c r="F632" s="29"/>
    </row>
    <row r="633" spans="1:6" s="18" customFormat="1" ht="12.75">
      <c r="A633" s="3"/>
      <c r="B633" s="4"/>
      <c r="C633" s="5"/>
      <c r="D633" s="113"/>
      <c r="E633" s="29"/>
      <c r="F633" s="29"/>
    </row>
    <row r="634" spans="1:6" s="18" customFormat="1" ht="12.75">
      <c r="A634" s="3"/>
      <c r="B634" s="4"/>
      <c r="C634" s="5"/>
      <c r="D634" s="113"/>
      <c r="E634" s="29"/>
      <c r="F634" s="29"/>
    </row>
    <row r="635" spans="1:6" s="18" customFormat="1" ht="12.75">
      <c r="A635" s="3"/>
      <c r="B635" s="4"/>
      <c r="C635" s="5"/>
      <c r="D635" s="113"/>
      <c r="E635" s="29"/>
      <c r="F635" s="29"/>
    </row>
    <row r="636" spans="1:6" s="18" customFormat="1" ht="12.75">
      <c r="A636" s="3"/>
      <c r="B636" s="4"/>
      <c r="C636" s="5"/>
      <c r="D636" s="113"/>
      <c r="E636" s="29"/>
      <c r="F636" s="29"/>
    </row>
    <row r="637" spans="1:6" s="18" customFormat="1" ht="12.75">
      <c r="A637" s="3"/>
      <c r="B637" s="4"/>
      <c r="C637" s="5"/>
      <c r="D637" s="113"/>
      <c r="E637" s="29"/>
      <c r="F637" s="29"/>
    </row>
    <row r="638" spans="1:6" s="18" customFormat="1" ht="12.75">
      <c r="A638" s="3"/>
      <c r="B638" s="4"/>
      <c r="C638" s="5"/>
      <c r="D638" s="113"/>
      <c r="E638" s="29"/>
      <c r="F638" s="29"/>
    </row>
    <row r="639" spans="1:6" s="18" customFormat="1" ht="12.75">
      <c r="A639" s="3"/>
      <c r="B639" s="4"/>
      <c r="C639" s="5"/>
      <c r="D639" s="113"/>
      <c r="E639" s="29"/>
      <c r="F639" s="29"/>
    </row>
    <row r="640" spans="1:6" s="18" customFormat="1" ht="12.75">
      <c r="A640" s="3"/>
      <c r="B640" s="4"/>
      <c r="C640" s="5"/>
      <c r="D640" s="113"/>
      <c r="E640" s="29"/>
      <c r="F640" s="29"/>
    </row>
    <row r="641" spans="1:6" s="18" customFormat="1" ht="12.75">
      <c r="A641" s="3"/>
      <c r="B641" s="4"/>
      <c r="C641" s="5"/>
      <c r="D641" s="113"/>
      <c r="E641" s="29"/>
      <c r="F641" s="29"/>
    </row>
    <row r="642" spans="1:6" s="18" customFormat="1" ht="12.75">
      <c r="A642" s="3"/>
      <c r="B642" s="4"/>
      <c r="C642" s="5"/>
      <c r="D642" s="113"/>
      <c r="E642" s="29"/>
      <c r="F642" s="29"/>
    </row>
    <row r="643" spans="1:6" s="18" customFormat="1" ht="12.75">
      <c r="A643" s="3"/>
      <c r="B643" s="4"/>
      <c r="C643" s="5"/>
      <c r="D643" s="113"/>
      <c r="E643" s="29"/>
      <c r="F643" s="29"/>
    </row>
    <row r="644" spans="1:6" s="18" customFormat="1" ht="12.75">
      <c r="A644" s="3"/>
      <c r="B644" s="4"/>
      <c r="C644" s="5"/>
      <c r="D644" s="113"/>
      <c r="E644" s="29"/>
      <c r="F644" s="29"/>
    </row>
    <row r="645" spans="1:6" s="18" customFormat="1" ht="12.75">
      <c r="A645" s="3"/>
      <c r="B645" s="4"/>
      <c r="C645" s="5"/>
      <c r="D645" s="113"/>
      <c r="E645" s="29"/>
      <c r="F645" s="29"/>
    </row>
    <row r="646" spans="1:6" s="18" customFormat="1" ht="12.75">
      <c r="A646" s="3"/>
      <c r="B646" s="4"/>
      <c r="C646" s="5"/>
      <c r="D646" s="113"/>
      <c r="E646" s="29"/>
      <c r="F646" s="29"/>
    </row>
    <row r="647" spans="1:6" s="18" customFormat="1" ht="12.75">
      <c r="A647" s="3"/>
      <c r="B647" s="4"/>
      <c r="C647" s="5"/>
      <c r="D647" s="113"/>
      <c r="E647" s="29"/>
      <c r="F647" s="29"/>
    </row>
    <row r="648" spans="1:6" s="18" customFormat="1" ht="12.75">
      <c r="A648" s="3"/>
      <c r="B648" s="4"/>
      <c r="C648" s="5"/>
      <c r="D648" s="113"/>
      <c r="E648" s="29"/>
      <c r="F648" s="29"/>
    </row>
    <row r="649" spans="1:6" s="18" customFormat="1" ht="12.75">
      <c r="A649" s="3"/>
      <c r="B649" s="4"/>
      <c r="C649" s="5"/>
      <c r="D649" s="113"/>
      <c r="E649" s="29"/>
      <c r="F649" s="29"/>
    </row>
    <row r="650" spans="1:6" s="18" customFormat="1" ht="12.75">
      <c r="A650" s="3"/>
      <c r="B650" s="4"/>
      <c r="C650" s="5"/>
      <c r="D650" s="113"/>
      <c r="E650" s="29"/>
      <c r="F650" s="29"/>
    </row>
    <row r="651" spans="1:6" s="18" customFormat="1" ht="12.75">
      <c r="A651" s="3"/>
      <c r="B651" s="4"/>
      <c r="C651" s="5"/>
      <c r="D651" s="113"/>
      <c r="E651" s="29"/>
      <c r="F651" s="29"/>
    </row>
    <row r="652" spans="1:6" s="18" customFormat="1" ht="12.75">
      <c r="A652" s="3"/>
      <c r="B652" s="4"/>
      <c r="C652" s="5"/>
      <c r="D652" s="113"/>
      <c r="E652" s="29"/>
      <c r="F652" s="29"/>
    </row>
    <row r="653" spans="1:6" s="18" customFormat="1" ht="12.75">
      <c r="A653" s="3"/>
      <c r="B653" s="4"/>
      <c r="C653" s="5"/>
      <c r="D653" s="113"/>
      <c r="E653" s="29"/>
      <c r="F653" s="29"/>
    </row>
    <row r="654" spans="1:6" s="18" customFormat="1" ht="12.75">
      <c r="A654" s="3"/>
      <c r="B654" s="4"/>
      <c r="C654" s="5"/>
      <c r="D654" s="113"/>
      <c r="E654" s="29"/>
      <c r="F654" s="29"/>
    </row>
    <row r="655" spans="1:6" s="18" customFormat="1" ht="12.75">
      <c r="A655" s="3"/>
      <c r="B655" s="4"/>
      <c r="C655" s="5"/>
      <c r="D655" s="113"/>
      <c r="E655" s="29"/>
      <c r="F655" s="29"/>
    </row>
    <row r="656" spans="1:6" s="18" customFormat="1" ht="12.75">
      <c r="A656" s="3"/>
      <c r="B656" s="4"/>
      <c r="C656" s="5"/>
      <c r="D656" s="113"/>
      <c r="E656" s="29"/>
      <c r="F656" s="29"/>
    </row>
    <row r="657" spans="1:6" s="18" customFormat="1" ht="12.75">
      <c r="A657" s="3"/>
      <c r="B657" s="4"/>
      <c r="C657" s="5"/>
      <c r="D657" s="113"/>
      <c r="E657" s="29"/>
      <c r="F657" s="29"/>
    </row>
    <row r="658" spans="1:6" s="18" customFormat="1" ht="12.75">
      <c r="A658" s="3"/>
      <c r="B658" s="4"/>
      <c r="C658" s="5"/>
      <c r="D658" s="113"/>
      <c r="E658" s="29"/>
      <c r="F658" s="29"/>
    </row>
    <row r="659" spans="1:6" s="18" customFormat="1" ht="12.75">
      <c r="A659" s="3"/>
      <c r="B659" s="4"/>
      <c r="C659" s="5"/>
      <c r="D659" s="113"/>
      <c r="E659" s="29"/>
      <c r="F659" s="29"/>
    </row>
    <row r="660" spans="1:6" s="18" customFormat="1" ht="12.75">
      <c r="A660" s="3"/>
      <c r="B660" s="4"/>
      <c r="C660" s="5"/>
      <c r="D660" s="113"/>
      <c r="E660" s="29"/>
      <c r="F660" s="29"/>
    </row>
    <row r="661" spans="1:6" s="18" customFormat="1" ht="12.75">
      <c r="A661" s="3"/>
      <c r="B661" s="4"/>
      <c r="C661" s="5"/>
      <c r="D661" s="113"/>
      <c r="E661" s="29"/>
      <c r="F661" s="29"/>
    </row>
    <row r="662" spans="1:6" s="18" customFormat="1" ht="12.75">
      <c r="A662" s="3"/>
      <c r="B662" s="4"/>
      <c r="C662" s="5"/>
      <c r="D662" s="113"/>
      <c r="E662" s="29"/>
      <c r="F662" s="29"/>
    </row>
    <row r="663" spans="1:6" s="18" customFormat="1" ht="12.75">
      <c r="A663" s="3"/>
      <c r="B663" s="4"/>
      <c r="C663" s="5"/>
      <c r="D663" s="113"/>
      <c r="E663" s="29"/>
      <c r="F663" s="29"/>
    </row>
    <row r="664" spans="1:6" s="18" customFormat="1" ht="12.75">
      <c r="A664" s="3"/>
      <c r="B664" s="4"/>
      <c r="C664" s="5"/>
      <c r="D664" s="113"/>
      <c r="E664" s="29"/>
      <c r="F664" s="29"/>
    </row>
    <row r="665" spans="1:6" s="18" customFormat="1" ht="12.75">
      <c r="A665" s="3"/>
      <c r="B665" s="4"/>
      <c r="C665" s="5"/>
      <c r="D665" s="113"/>
      <c r="E665" s="29"/>
      <c r="F665" s="29"/>
    </row>
    <row r="666" spans="1:6" s="18" customFormat="1" ht="12.75">
      <c r="A666" s="3"/>
      <c r="B666" s="4"/>
      <c r="C666" s="5"/>
      <c r="D666" s="113"/>
      <c r="E666" s="29"/>
      <c r="F666" s="29"/>
    </row>
    <row r="667" spans="1:6" s="18" customFormat="1" ht="12.75">
      <c r="A667" s="3"/>
      <c r="B667" s="4"/>
      <c r="C667" s="5"/>
      <c r="D667" s="113"/>
      <c r="E667" s="29"/>
      <c r="F667" s="29"/>
    </row>
    <row r="668" spans="1:6" s="18" customFormat="1" ht="12.75">
      <c r="A668" s="3"/>
      <c r="B668" s="4"/>
      <c r="C668" s="5"/>
      <c r="D668" s="113"/>
      <c r="E668" s="29"/>
      <c r="F668" s="29"/>
    </row>
    <row r="669" spans="1:6" s="18" customFormat="1" ht="12.75">
      <c r="A669" s="3"/>
      <c r="B669" s="4"/>
      <c r="C669" s="5"/>
      <c r="D669" s="113"/>
      <c r="E669" s="29"/>
      <c r="F669" s="29"/>
    </row>
    <row r="670" spans="1:6" s="18" customFormat="1" ht="12.75">
      <c r="A670" s="3"/>
      <c r="B670" s="4"/>
      <c r="C670" s="5"/>
      <c r="D670" s="113"/>
      <c r="E670" s="29"/>
      <c r="F670" s="29"/>
    </row>
    <row r="671" spans="1:6" s="18" customFormat="1" ht="12.75">
      <c r="A671" s="3"/>
      <c r="B671" s="4"/>
      <c r="C671" s="5"/>
      <c r="D671" s="113"/>
      <c r="E671" s="29"/>
      <c r="F671" s="29"/>
    </row>
    <row r="672" spans="1:6" s="18" customFormat="1" ht="12.75">
      <c r="A672" s="3"/>
      <c r="B672" s="4"/>
      <c r="C672" s="5"/>
      <c r="D672" s="113"/>
      <c r="E672" s="29"/>
      <c r="F672" s="29"/>
    </row>
    <row r="673" spans="1:6" s="18" customFormat="1" ht="12.75">
      <c r="A673" s="3"/>
      <c r="B673" s="4"/>
      <c r="C673" s="5"/>
      <c r="D673" s="113"/>
      <c r="E673" s="29"/>
      <c r="F673" s="29"/>
    </row>
    <row r="674" spans="1:6" s="18" customFormat="1" ht="12.75">
      <c r="A674" s="3"/>
      <c r="B674" s="4"/>
      <c r="C674" s="5"/>
      <c r="D674" s="113"/>
      <c r="E674" s="29"/>
      <c r="F674" s="29"/>
    </row>
    <row r="675" spans="1:6" s="18" customFormat="1" ht="12.75">
      <c r="A675" s="3"/>
      <c r="B675" s="4"/>
      <c r="C675" s="5"/>
      <c r="D675" s="113"/>
      <c r="E675" s="29"/>
      <c r="F675" s="29"/>
    </row>
    <row r="676" spans="1:6" s="18" customFormat="1" ht="12.75">
      <c r="A676" s="3"/>
      <c r="B676" s="4"/>
      <c r="C676" s="5"/>
      <c r="D676" s="113"/>
      <c r="E676" s="29"/>
      <c r="F676" s="29"/>
    </row>
    <row r="677" spans="1:6" s="18" customFormat="1" ht="12.75">
      <c r="A677" s="3"/>
      <c r="B677" s="4"/>
      <c r="C677" s="5"/>
      <c r="D677" s="113"/>
      <c r="E677" s="29"/>
      <c r="F677" s="29"/>
    </row>
    <row r="678" spans="1:6" s="18" customFormat="1" ht="12.75">
      <c r="A678" s="3"/>
      <c r="B678" s="4"/>
      <c r="C678" s="5"/>
      <c r="D678" s="113"/>
      <c r="E678" s="29"/>
      <c r="F678" s="29"/>
    </row>
    <row r="679" spans="1:6" s="18" customFormat="1" ht="12.75">
      <c r="A679" s="3"/>
      <c r="B679" s="4"/>
      <c r="C679" s="5"/>
      <c r="D679" s="113"/>
      <c r="E679" s="29"/>
      <c r="F679" s="29"/>
    </row>
    <row r="680" spans="1:6" s="18" customFormat="1" ht="12.75">
      <c r="A680" s="3"/>
      <c r="B680" s="4"/>
      <c r="C680" s="5"/>
      <c r="D680" s="113"/>
      <c r="E680" s="29"/>
      <c r="F680" s="29"/>
    </row>
    <row r="681" spans="1:6" s="18" customFormat="1" ht="12.75">
      <c r="A681" s="3"/>
      <c r="B681" s="4"/>
      <c r="C681" s="5"/>
      <c r="D681" s="113"/>
      <c r="E681" s="29"/>
      <c r="F681" s="29"/>
    </row>
    <row r="682" spans="1:6" s="18" customFormat="1" ht="12.75">
      <c r="A682" s="3"/>
      <c r="B682" s="4"/>
      <c r="C682" s="5"/>
      <c r="D682" s="113"/>
      <c r="E682" s="29"/>
      <c r="F682" s="29"/>
    </row>
    <row r="683" spans="1:6" s="18" customFormat="1" ht="12.75">
      <c r="A683" s="3"/>
      <c r="B683" s="4"/>
      <c r="C683" s="5"/>
      <c r="D683" s="113"/>
      <c r="E683" s="29"/>
      <c r="F683" s="29"/>
    </row>
    <row r="684" spans="1:6" s="18" customFormat="1" ht="12.75">
      <c r="A684" s="3"/>
      <c r="B684" s="4"/>
      <c r="C684" s="5"/>
      <c r="D684" s="113"/>
      <c r="E684" s="29"/>
      <c r="F684" s="29"/>
    </row>
    <row r="685" spans="1:6" s="18" customFormat="1" ht="12.75">
      <c r="A685" s="3"/>
      <c r="B685" s="4"/>
      <c r="C685" s="5"/>
      <c r="D685" s="113"/>
      <c r="E685" s="29"/>
      <c r="F685" s="29"/>
    </row>
    <row r="686" spans="1:6" s="18" customFormat="1" ht="12.75">
      <c r="A686" s="3"/>
      <c r="B686" s="4"/>
      <c r="C686" s="5"/>
      <c r="D686" s="113"/>
      <c r="E686" s="29"/>
      <c r="F686" s="29"/>
    </row>
    <row r="687" spans="1:6" s="18" customFormat="1" ht="12.75">
      <c r="A687" s="3"/>
      <c r="B687" s="4"/>
      <c r="C687" s="5"/>
      <c r="D687" s="113"/>
      <c r="E687" s="29"/>
      <c r="F687" s="29"/>
    </row>
    <row r="688" spans="1:6" s="18" customFormat="1" ht="12.75">
      <c r="A688" s="3"/>
      <c r="B688" s="4"/>
      <c r="C688" s="5"/>
      <c r="D688" s="113"/>
      <c r="E688" s="29"/>
      <c r="F688" s="29"/>
    </row>
    <row r="689" spans="1:6" s="18" customFormat="1" ht="12.75">
      <c r="A689" s="3"/>
      <c r="B689" s="4"/>
      <c r="C689" s="5"/>
      <c r="D689" s="113"/>
      <c r="E689" s="29"/>
      <c r="F689" s="29"/>
    </row>
    <row r="690" spans="1:6" s="18" customFormat="1" ht="12.75">
      <c r="A690" s="3"/>
      <c r="B690" s="4"/>
      <c r="C690" s="5"/>
      <c r="D690" s="113"/>
      <c r="E690" s="29"/>
      <c r="F690" s="29"/>
    </row>
    <row r="691" spans="1:6" s="18" customFormat="1" ht="12.75">
      <c r="A691" s="3"/>
      <c r="B691" s="4"/>
      <c r="C691" s="5"/>
      <c r="D691" s="113"/>
      <c r="E691" s="29"/>
      <c r="F691" s="29"/>
    </row>
    <row r="692" spans="1:6" s="18" customFormat="1" ht="12.75">
      <c r="A692" s="3"/>
      <c r="B692" s="4"/>
      <c r="C692" s="5"/>
      <c r="D692" s="113"/>
      <c r="E692" s="29"/>
      <c r="F692" s="29"/>
    </row>
    <row r="693" spans="1:6" s="18" customFormat="1" ht="12.75">
      <c r="A693" s="3"/>
      <c r="B693" s="4"/>
      <c r="C693" s="5"/>
      <c r="D693" s="113"/>
      <c r="E693" s="29"/>
      <c r="F693" s="29"/>
    </row>
  </sheetData>
  <sheetProtection/>
  <mergeCells count="66">
    <mergeCell ref="B326:D326"/>
    <mergeCell ref="B328:D328"/>
    <mergeCell ref="B325:D325"/>
    <mergeCell ref="B327:D327"/>
    <mergeCell ref="B329:C329"/>
    <mergeCell ref="C16:F17"/>
    <mergeCell ref="A134:D134"/>
    <mergeCell ref="B137:E137"/>
    <mergeCell ref="A143:D143"/>
    <mergeCell ref="A244:D244"/>
    <mergeCell ref="B324:D324"/>
    <mergeCell ref="B322:D322"/>
    <mergeCell ref="A290:D290"/>
    <mergeCell ref="B294:E294"/>
    <mergeCell ref="B266:E266"/>
    <mergeCell ref="A274:D274"/>
    <mergeCell ref="B320:E320"/>
    <mergeCell ref="B279:E279"/>
    <mergeCell ref="B318:F318"/>
    <mergeCell ref="A315:D315"/>
    <mergeCell ref="A145:F145"/>
    <mergeCell ref="A132:E132"/>
    <mergeCell ref="A218:E218"/>
    <mergeCell ref="A223:F223"/>
    <mergeCell ref="A224:F224"/>
    <mergeCell ref="A220:F220"/>
    <mergeCell ref="A222:F222"/>
    <mergeCell ref="A242:C242"/>
    <mergeCell ref="A276:D276"/>
    <mergeCell ref="A108:F108"/>
    <mergeCell ref="A147:F147"/>
    <mergeCell ref="A148:F148"/>
    <mergeCell ref="A291:F291"/>
    <mergeCell ref="B247:E247"/>
    <mergeCell ref="A261:D261"/>
    <mergeCell ref="A288:D288"/>
    <mergeCell ref="A263:D263"/>
    <mergeCell ref="A98:F98"/>
    <mergeCell ref="A100:F106"/>
    <mergeCell ref="A49:F49"/>
    <mergeCell ref="A51:F51"/>
    <mergeCell ref="A50:F50"/>
    <mergeCell ref="A107:F107"/>
    <mergeCell ref="C20:F21"/>
    <mergeCell ref="H4:M4"/>
    <mergeCell ref="A4:F4"/>
    <mergeCell ref="B7:F7"/>
    <mergeCell ref="B8:F8"/>
    <mergeCell ref="B9:F9"/>
    <mergeCell ref="B10:F10"/>
    <mergeCell ref="A3:F3"/>
    <mergeCell ref="B6:F6"/>
    <mergeCell ref="A5:F5"/>
    <mergeCell ref="C12:F13"/>
    <mergeCell ref="C14:F14"/>
    <mergeCell ref="C18:F18"/>
    <mergeCell ref="D334:F334"/>
    <mergeCell ref="C29:F29"/>
    <mergeCell ref="C22:F22"/>
    <mergeCell ref="C31:E31"/>
    <mergeCell ref="C26:F26"/>
    <mergeCell ref="C24:F25"/>
    <mergeCell ref="A48:F48"/>
    <mergeCell ref="A44:F44"/>
    <mergeCell ref="A45:D45"/>
    <mergeCell ref="C40:E40"/>
  </mergeCells>
  <printOptions horizontalCentered="1"/>
  <pageMargins left="0.9448818897637796" right="0.7480314960629921" top="0.984251968503937" bottom="0.984251968503937" header="0.5118110236220472" footer="0.5118110236220472"/>
  <pageSetup firstPageNumber="1" useFirstPageNumber="1" fitToHeight="15" horizontalDpi="600" verticalDpi="600" orientation="portrait" paperSize="9" scale="94" r:id="rId2"/>
  <rowBreaks count="1" manualBreakCount="1">
    <brk id="41" max="255" man="1"/>
  </rowBreaks>
  <colBreaks count="1" manualBreakCount="1">
    <brk id="6" max="55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BrankoK</dc:creator>
  <cp:keywords/>
  <dc:description/>
  <cp:lastModifiedBy>Zoran Gumbas</cp:lastModifiedBy>
  <cp:lastPrinted>2017-06-19T12:50:25Z</cp:lastPrinted>
  <dcterms:created xsi:type="dcterms:W3CDTF">2005-01-27T07:20:53Z</dcterms:created>
  <dcterms:modified xsi:type="dcterms:W3CDTF">2017-06-23T06:48:45Z</dcterms:modified>
  <cp:category/>
  <cp:version/>
  <cp:contentType/>
  <cp:contentStatus/>
</cp:coreProperties>
</file>