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euzimanja\Svjetlana\20.07\"/>
    </mc:Choice>
  </mc:AlternateContent>
  <bookViews>
    <workbookView xWindow="-120" yWindow="-120" windowWidth="24240" windowHeight="13140" tabRatio="725" firstSheet="8" activeTab="14"/>
  </bookViews>
  <sheets>
    <sheet name="I IZMJENA PRORAČUNA-OPĆI DIO" sheetId="3" r:id="rId1"/>
    <sheet name="PRIHODI I RASHODI PREMA EKONOMS" sheetId="2" r:id="rId2"/>
    <sheet name="RAČ.FINANC.PREMA EKONOMSKOJ" sheetId="5" r:id="rId3"/>
    <sheet name="PRIHODI I RASHODI PREMA IZVOR" sheetId="6" r:id="rId4"/>
    <sheet name="RAČUN FINANC.PREMA IZVORIMA" sheetId="7" r:id="rId5"/>
    <sheet name="RASHODI PREMA FUNKC.KLASIFIKACI" sheetId="8" r:id="rId6"/>
    <sheet name="RASHODI PO ORG.KLASIF." sheetId="9" r:id="rId7"/>
    <sheet name="RASHODI PREMA PROGR.KLASIFIK." sheetId="1" r:id="rId8"/>
    <sheet name="NASLOVNA" sheetId="11" r:id="rId9"/>
    <sheet name="Cilj 1_Konkurentno gospodarstvo" sheetId="12" r:id="rId10"/>
    <sheet name="Cilj 2_Razvoj ljudskih potencij" sheetId="13" r:id="rId11"/>
    <sheet name="Cilj 3_Održivi razvoj prostora" sheetId="14" r:id="rId12"/>
    <sheet name="investicije" sheetId="15" r:id="rId13"/>
    <sheet name="kapitalne pomoći" sheetId="16" r:id="rId14"/>
    <sheet name="Struktura financiranja" sheetId="17" r:id="rId15"/>
  </sheets>
  <externalReferences>
    <externalReference r:id="rId16"/>
    <externalReference r:id="rId17"/>
  </externalReferences>
  <definedNames>
    <definedName name="A1050000" localSheetId="10">'Cilj 2_Razvoj ljudskih potencij'!#REF!</definedName>
    <definedName name="A1050000" localSheetId="11">'[2]Cilj 2_Ruralni razvoj'!#REF!</definedName>
    <definedName name="A1050000">#REF!</definedName>
    <definedName name="A1100000" localSheetId="10">'Cilj 2_Razvoj ljudskih potencij'!#REF!</definedName>
    <definedName name="A1100000" localSheetId="11">'[2]Cilj 2_Ruralni razvoj'!#REF!</definedName>
    <definedName name="A1100000">#REF!</definedName>
    <definedName name="A1200000" localSheetId="10">'Cilj 2_Razvoj ljudskih potencij'!#REF!</definedName>
    <definedName name="A1200000" localSheetId="11">'[2]Cilj 2_Ruralni razvoj'!#REF!</definedName>
    <definedName name="A1200000">#REF!</definedName>
    <definedName name="A2000000" localSheetId="10">'Cilj 2_Razvoj ljudskih potencij'!#REF!</definedName>
    <definedName name="A2000000" localSheetId="11">'[2]Cilj 2_Ruralni razvoj'!#REF!</definedName>
    <definedName name="A2000000">#REF!</definedName>
    <definedName name="_xlnm.Print_Area" localSheetId="9">'Cilj 1_Konkurentno gospodarstvo'!$A$1:$P$24</definedName>
    <definedName name="_xlnm.Print_Area" localSheetId="10">'Cilj 2_Razvoj ljudskih potencij'!$A$1:$O$77</definedName>
    <definedName name="_xlnm.Print_Area" localSheetId="11">'Cilj 3_Održivi razvoj prostora'!$A$1:$P$35</definedName>
    <definedName name="_xlnm.Print_Area" localSheetId="0">'I IZMJENA PRORAČUNA-OPĆI DIO'!$A$1:$S$40</definedName>
    <definedName name="_xlnm.Print_Area" localSheetId="8">NASLOVNA!$A$1:$H$27</definedName>
    <definedName name="_xlnm.Print_Area" localSheetId="1">'PRIHODI I RASHODI PREMA EKONOMS'!$A$1:$I$86</definedName>
    <definedName name="_xlnm.Print_Area" localSheetId="6">'RASHODI PO ORG.KLASIF.'!$A$1:$H$36</definedName>
    <definedName name="_xlnm.Print_Area" localSheetId="5">'RASHODI PREMA FUNKC.KLASIFIKACI'!$A$1:$I$39</definedName>
    <definedName name="_xlnm.Print_Area" localSheetId="7">'RASHODI PREMA PROGR.KLASIFIK.'!$A$1:$H$1577</definedName>
    <definedName name="_xlnm.Print_Area" localSheetId="14">'Struktura financiranja'!$A$1:$L$55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7" l="1"/>
  <c r="J6" i="17"/>
  <c r="I8" i="17"/>
  <c r="I18" i="17" s="1"/>
  <c r="J8" i="17"/>
  <c r="J18" i="17" s="1"/>
  <c r="I11" i="17"/>
  <c r="J11" i="17"/>
  <c r="I15" i="17"/>
  <c r="J15" i="17"/>
  <c r="K18" i="17"/>
  <c r="L18" i="17"/>
  <c r="I27" i="17"/>
  <c r="I36" i="17" s="1"/>
  <c r="J27" i="17"/>
  <c r="J36" i="17" s="1"/>
  <c r="I29" i="17"/>
  <c r="J29" i="17"/>
  <c r="I32" i="17"/>
  <c r="J32" i="17"/>
  <c r="K36" i="17"/>
  <c r="L36" i="17"/>
  <c r="I41" i="17"/>
  <c r="J41" i="17"/>
  <c r="J55" i="17" s="1"/>
  <c r="I42" i="17"/>
  <c r="J42" i="17"/>
  <c r="I47" i="17"/>
  <c r="J47" i="17"/>
  <c r="I50" i="17"/>
  <c r="I53" i="17"/>
  <c r="J53" i="17"/>
  <c r="I55" i="17"/>
  <c r="K55" i="17"/>
  <c r="L55" i="17"/>
  <c r="J5" i="16"/>
  <c r="K5" i="16"/>
  <c r="J8" i="16"/>
  <c r="K8" i="16"/>
  <c r="J14" i="16"/>
  <c r="K14" i="16"/>
  <c r="J18" i="16"/>
  <c r="J20" i="16" s="1"/>
  <c r="K18" i="16"/>
  <c r="K20" i="16" s="1"/>
  <c r="L18" i="16"/>
  <c r="M18" i="16"/>
  <c r="M19" i="16"/>
  <c r="I7" i="15"/>
  <c r="J7" i="15"/>
  <c r="K7" i="15"/>
  <c r="L7" i="15"/>
  <c r="I14" i="15"/>
  <c r="J14" i="15"/>
  <c r="K14" i="15"/>
  <c r="L14" i="15"/>
  <c r="I16" i="15"/>
  <c r="J16" i="15"/>
  <c r="K16" i="15"/>
  <c r="L16" i="15"/>
  <c r="I22" i="15"/>
  <c r="I38" i="15" s="1"/>
  <c r="J22" i="15"/>
  <c r="K22" i="15"/>
  <c r="L22" i="15"/>
  <c r="I27" i="15"/>
  <c r="J27" i="15"/>
  <c r="K27" i="15"/>
  <c r="L27" i="15"/>
  <c r="I31" i="15"/>
  <c r="J31" i="15"/>
  <c r="K31" i="15"/>
  <c r="L31" i="15"/>
  <c r="I35" i="15"/>
  <c r="J35" i="15"/>
  <c r="K35" i="15"/>
  <c r="L35" i="15"/>
  <c r="J38" i="15"/>
  <c r="K38" i="15"/>
  <c r="L38" i="15"/>
  <c r="L39" i="15" s="1"/>
  <c r="E35" i="14"/>
  <c r="F35" i="14"/>
  <c r="G35" i="14"/>
  <c r="H35" i="14"/>
  <c r="E77" i="13"/>
  <c r="F77" i="13"/>
  <c r="G77" i="13"/>
  <c r="H77" i="13"/>
  <c r="E24" i="12"/>
  <c r="F24" i="12"/>
  <c r="G24" i="12"/>
  <c r="H24" i="12"/>
  <c r="J39" i="15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2" i="1"/>
  <c r="H233" i="1"/>
  <c r="H234" i="1"/>
  <c r="H235" i="1"/>
  <c r="H236" i="1"/>
  <c r="H237" i="1"/>
  <c r="H238" i="1"/>
  <c r="H239" i="1"/>
  <c r="H240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2" i="1"/>
  <c r="H313" i="1"/>
  <c r="H314" i="1"/>
  <c r="H315" i="1"/>
  <c r="H316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52" i="1"/>
  <c r="H457" i="1"/>
  <c r="H458" i="1"/>
  <c r="H459" i="1"/>
  <c r="H460" i="1"/>
  <c r="H461" i="1"/>
  <c r="H462" i="1"/>
  <c r="H463" i="1"/>
  <c r="H464" i="1"/>
  <c r="H465" i="1"/>
  <c r="H466" i="1"/>
  <c r="H467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6" i="1"/>
  <c r="H717" i="1"/>
  <c r="H718" i="1"/>
  <c r="H719" i="1"/>
  <c r="H720" i="1"/>
  <c r="H721" i="1"/>
  <c r="H722" i="1"/>
  <c r="H723" i="1"/>
  <c r="H724" i="1"/>
  <c r="H725" i="1"/>
  <c r="H726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4" i="1"/>
  <c r="H815" i="1"/>
  <c r="H816" i="1"/>
  <c r="H817" i="1"/>
  <c r="H818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1" i="1"/>
  <c r="H1102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7" i="1"/>
  <c r="H1139" i="1"/>
  <c r="H1140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7" i="1"/>
  <c r="H1169" i="1"/>
  <c r="H1170" i="1"/>
  <c r="H1171" i="1"/>
  <c r="H1172" i="1"/>
  <c r="H1173" i="1"/>
  <c r="H117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7" i="9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7" i="8"/>
  <c r="I30" i="5"/>
  <c r="I8" i="5"/>
  <c r="I9" i="5"/>
  <c r="I11" i="5"/>
  <c r="I12" i="5"/>
  <c r="I13" i="5"/>
  <c r="I14" i="5"/>
  <c r="I16" i="5"/>
  <c r="I17" i="5"/>
  <c r="I19" i="5"/>
  <c r="I20" i="5"/>
  <c r="I21" i="5"/>
  <c r="I22" i="5"/>
  <c r="I23" i="5"/>
  <c r="I24" i="5"/>
  <c r="I25" i="5"/>
  <c r="I28" i="5"/>
  <c r="I29" i="5"/>
  <c r="I7" i="5"/>
  <c r="I8" i="2"/>
  <c r="I9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1" i="2"/>
  <c r="I62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7" i="2"/>
  <c r="E8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9" i="6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8" i="7"/>
  <c r="E40" i="3"/>
  <c r="E39" i="3"/>
  <c r="E33" i="3"/>
  <c r="E32" i="3"/>
  <c r="E26" i="3"/>
  <c r="E27" i="3"/>
  <c r="E28" i="3"/>
  <c r="E25" i="3"/>
</calcChain>
</file>

<file path=xl/sharedStrings.xml><?xml version="1.0" encoding="utf-8"?>
<sst xmlns="http://schemas.openxmlformats.org/spreadsheetml/2006/main" count="4482" uniqueCount="998">
  <si>
    <t/>
  </si>
  <si>
    <t xml:space="preserve"> </t>
  </si>
  <si>
    <t>OIB: 20042466298</t>
  </si>
  <si>
    <t>BROJ KONTA</t>
  </si>
  <si>
    <t>VRSTA RASHODA / IZDATAKA</t>
  </si>
  <si>
    <t xml:space="preserve">  </t>
  </si>
  <si>
    <t>SVEUKUPNO RASHODI / IZDACI</t>
  </si>
  <si>
    <t>Razdjel  001</t>
  </si>
  <si>
    <t>UO URED ŽUPANA</t>
  </si>
  <si>
    <t>Glava  00120</t>
  </si>
  <si>
    <t>ODNOSI S JAVNOŠĆU , PROMOCIJA  I REGIONALNA  SURADNJA</t>
  </si>
  <si>
    <t>Program  1001</t>
  </si>
  <si>
    <t>ODNOSI  S JAVNOŠĆU, PROMOCIJA  I  REGIONALNA  SURADNJA</t>
  </si>
  <si>
    <t>Aktivnost  A102000</t>
  </si>
  <si>
    <t>Regionalna suradnja</t>
  </si>
  <si>
    <t>Izvor   1.1.</t>
  </si>
  <si>
    <t>OPĆI PRIHODI I PRIMICI</t>
  </si>
  <si>
    <t>3</t>
  </si>
  <si>
    <t>Rashodi poslovanja</t>
  </si>
  <si>
    <t>32</t>
  </si>
  <si>
    <t>Materijalni rashodi</t>
  </si>
  <si>
    <t>321</t>
  </si>
  <si>
    <t>Naknade troškova zaposlenima</t>
  </si>
  <si>
    <t>329</t>
  </si>
  <si>
    <t>Ostali nespomenuti rashodi poslovanja</t>
  </si>
  <si>
    <t>Aktivnost  A102001</t>
  </si>
  <si>
    <t>Informiranje javnosti i protokol</t>
  </si>
  <si>
    <t>323</t>
  </si>
  <si>
    <t>Rashodi za usluge</t>
  </si>
  <si>
    <t>38</t>
  </si>
  <si>
    <t>Ostali rashodi</t>
  </si>
  <si>
    <t>381</t>
  </si>
  <si>
    <t>Tekuće donacije</t>
  </si>
  <si>
    <t>Aktivnost  A102002</t>
  </si>
  <si>
    <t>Implementacija brend strategije Bajka na dlanu</t>
  </si>
  <si>
    <t>Razdjel  002</t>
  </si>
  <si>
    <t>UO ZA POSLOVE ŽUPANIJSKE SKUPŠTINE</t>
  </si>
  <si>
    <t>Glava  00220</t>
  </si>
  <si>
    <t>ŽUPANIJSKA SKUPŠTINA</t>
  </si>
  <si>
    <t>Program  1002</t>
  </si>
  <si>
    <t>Predstavnička i izvršna tijela</t>
  </si>
  <si>
    <t>324</t>
  </si>
  <si>
    <t>Naknade troškova osobama izvan radnog odnosa</t>
  </si>
  <si>
    <t>Izvor   5.2.</t>
  </si>
  <si>
    <t>MINISTARSTVO</t>
  </si>
  <si>
    <t>MEĐUNARODNA SURADNJA  1001</t>
  </si>
  <si>
    <t>MEĐUNARODNA SURADNJA</t>
  </si>
  <si>
    <t>Tekući projekt  T103000</t>
  </si>
  <si>
    <t>Tekući projekt "Za mlade u Zagorje"</t>
  </si>
  <si>
    <t>Izvor   5.7.</t>
  </si>
  <si>
    <t>MINISTARSTVO-PRIJENOS EU</t>
  </si>
  <si>
    <t>Razdjel  003</t>
  </si>
  <si>
    <t>Glava  00320</t>
  </si>
  <si>
    <t>GOSPODARSTVO</t>
  </si>
  <si>
    <t>Program  1000</t>
  </si>
  <si>
    <t>POTICANJE RAZVOJA MALOG I SREDNJEG GOSPODARSTVA</t>
  </si>
  <si>
    <t>Sufinanciranje rada Poduzetničkog centra KZŽ</t>
  </si>
  <si>
    <t>35</t>
  </si>
  <si>
    <t>Subvencije</t>
  </si>
  <si>
    <t>351</t>
  </si>
  <si>
    <t>Subvencije trgovačkim društvima u javnom sektoru</t>
  </si>
  <si>
    <t>Sajmovi i ostale promidžbene manifestacije</t>
  </si>
  <si>
    <t>Aktivnost  A102003</t>
  </si>
  <si>
    <t>Unapređenje konkurentnosti</t>
  </si>
  <si>
    <t>34</t>
  </si>
  <si>
    <t>Financijski rashodi</t>
  </si>
  <si>
    <t>343</t>
  </si>
  <si>
    <t>Ostali financijski rashodi</t>
  </si>
  <si>
    <t>352</t>
  </si>
  <si>
    <t>Subvencije trgovačkim društvima, poljoprivrednicima i obrtnicima izvan javnog sektora</t>
  </si>
  <si>
    <t>Izvor   5.4.</t>
  </si>
  <si>
    <t>JLS</t>
  </si>
  <si>
    <t>Aktivnost  A102004</t>
  </si>
  <si>
    <t>Energetska učinkovitost</t>
  </si>
  <si>
    <t>Aktivnost  A102007</t>
  </si>
  <si>
    <t>Poticanje samozapošljavanja</t>
  </si>
  <si>
    <t>353</t>
  </si>
  <si>
    <t>Subvencije trgovačkim društvima ,zadrugama,poljoprivrednicima,obrtnicima iz EU sredstava</t>
  </si>
  <si>
    <t>Kapitalni projekt  K104000</t>
  </si>
  <si>
    <t>Poslovno tehnološki inkubator KZŽ</t>
  </si>
  <si>
    <t>31</t>
  </si>
  <si>
    <t>Rashodi za zaposlene</t>
  </si>
  <si>
    <t>312</t>
  </si>
  <si>
    <t>Ostali rashodi za zaposlene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</si>
  <si>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</si>
  <si>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</si>
  <si>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</si>
  <si>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</si>
  <si>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</si>
  <si>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</si>
  <si>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</si>
  <si>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</si>
  <si>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45</t>
  </si>
  <si>
    <t>Rashodi za dodatna ulaganja na nefinancijskoj imovini</t>
  </si>
  <si>
    <t>451</t>
  </si>
  <si>
    <t>Dodatna ulaganja na građevinskim objektima</t>
  </si>
  <si>
    <t>Tekući projekt  T103001</t>
  </si>
  <si>
    <t>Upravljanje Poslovno tehnološkim inkubatorom</t>
  </si>
  <si>
    <t>Tekući projekt  T103002</t>
  </si>
  <si>
    <t>Plan razvoja KZŽ 2021 - 2027.</t>
  </si>
  <si>
    <t>ZARA</t>
  </si>
  <si>
    <t>ZARA-JU</t>
  </si>
  <si>
    <t>311</t>
  </si>
  <si>
    <t>Plaće (Bruto)</t>
  </si>
  <si>
    <t>313</t>
  </si>
  <si>
    <t>Doprinosi na plaće</t>
  </si>
  <si>
    <t>322</t>
  </si>
  <si>
    <t>Rashodi za materijal i energiju</t>
  </si>
  <si>
    <t>342</t>
  </si>
  <si>
    <t>Kamate za primljene kredite i zajmove</t>
  </si>
  <si>
    <t>ZARA-Ostali rashodi-Regionalni razvoj</t>
  </si>
  <si>
    <t>Izvor   3.1.1</t>
  </si>
  <si>
    <t>VLASTITI PRIHODI PK</t>
  </si>
  <si>
    <t>Izvor   5.2.1</t>
  </si>
  <si>
    <t>MINISTARSTVO PK</t>
  </si>
  <si>
    <t>Izvor   5.3.1</t>
  </si>
  <si>
    <t>PROJEKT EU PK</t>
  </si>
  <si>
    <t>36</t>
  </si>
  <si>
    <t>Pomoći dane u inozemstvo i unutar općeg proračuna</t>
  </si>
  <si>
    <t>361</t>
  </si>
  <si>
    <t>Pomoći inozemnim vladama</t>
  </si>
  <si>
    <t>Izvor   5.7.1</t>
  </si>
  <si>
    <t>MINISTARSTVO PRIJENOS EU PK</t>
  </si>
  <si>
    <t>369</t>
  </si>
  <si>
    <t>Prijenosi između proračunskih korisnika istog proračuna</t>
  </si>
  <si>
    <t>Izvor   8.1.1</t>
  </si>
  <si>
    <t>NAMJENSKI PRIMICI OD ZADUŽIVANJA PK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</si>
  <si>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</si>
  <si>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</si>
  <si>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</si>
  <si>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</si>
  <si>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</si>
  <si>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</si>
  <si>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RAZVOJ TURIZMA KZŽ</t>
  </si>
  <si>
    <t>Turistička promidžba</t>
  </si>
  <si>
    <t>Kapitalni projekt  K104005</t>
  </si>
  <si>
    <t>Razvoj cikloturizma 2</t>
  </si>
  <si>
    <t>Glava  00330</t>
  </si>
  <si>
    <t>POLJOPRIVREDA</t>
  </si>
  <si>
    <t>RAZVOJ POLJOPRIVREDE</t>
  </si>
  <si>
    <t>Ruralni razvitak</t>
  </si>
  <si>
    <t>Tekući projekti u poljoprivredi</t>
  </si>
  <si>
    <t>363</t>
  </si>
  <si>
    <t>Pomoći unutar općeg proračuna</t>
  </si>
  <si>
    <t>Lovstvo,šumarstvo i konjogojstvo</t>
  </si>
  <si>
    <t>37</t>
  </si>
  <si>
    <t>Naknade građanima i kućanstvima na temelju osiguranja i druge naknade</t>
  </si>
  <si>
    <t>372</t>
  </si>
  <si>
    <t>Ostale naknade građanima i kućanstvima iz proračuna</t>
  </si>
  <si>
    <t>Otplata kredita</t>
  </si>
  <si>
    <t>547</t>
  </si>
  <si>
    <t>Otplata glavnice primljenih zajmova od drugih razina vlasti</t>
  </si>
  <si>
    <t>Aktivnost  A102005</t>
  </si>
  <si>
    <t>Regresiranje kamata-kreditiranje proizvodnje</t>
  </si>
  <si>
    <t>Aktivnost  A102006</t>
  </si>
  <si>
    <t>Regresiranje kamate - agroturizam</t>
  </si>
  <si>
    <t>Aktivnost  A102008</t>
  </si>
  <si>
    <t>Manifestacije i sajmovi</t>
  </si>
  <si>
    <t>Glava  00340</t>
  </si>
  <si>
    <t>PROMET</t>
  </si>
  <si>
    <t>POBOLJŠANJE PROMETNE INFRASTRUKTURE</t>
  </si>
  <si>
    <t>Pomoć za rekon., modernizaciju i izgradnju cesta</t>
  </si>
  <si>
    <t>Sufinanciranje javnog prijevoza</t>
  </si>
  <si>
    <t>Krapinsko.zagorski  aerodrom</t>
  </si>
  <si>
    <t>Sufinanciranje integriranog prometa zagrebačkog područja-IPZP d.o.o.</t>
  </si>
  <si>
    <t>Kapitalna ulaganja-Krap,zag,aerodorom</t>
  </si>
  <si>
    <t>386</t>
  </si>
  <si>
    <t>Kapitalne pomoći</t>
  </si>
  <si>
    <t>Kapitalni projekt  K104001</t>
  </si>
  <si>
    <t>Kapitalna ulaganja IPZP d.o.o.</t>
  </si>
  <si>
    <t>Glava  00350</t>
  </si>
  <si>
    <t>KOMUNALNA INFRASTRUKTURA I VODOOPSKRBA</t>
  </si>
  <si>
    <t>POBOLJŠANJE KOMUNALNE  INFRASTRUKTURE I VODOOPSKRBE</t>
  </si>
  <si>
    <t>Pomoć za snaciju klizišta i sanac.šteta od elementarnih nepogoda</t>
  </si>
  <si>
    <t>383</t>
  </si>
  <si>
    <t>Kazne, penali i naknade štete</t>
  </si>
  <si>
    <t>Izvor   5.9.</t>
  </si>
  <si>
    <t>IZVANP.KORISNICI-HRV.VODE</t>
  </si>
  <si>
    <t>Pomoći za uređenje prometne i komunalne infrastrukture</t>
  </si>
  <si>
    <t>366</t>
  </si>
  <si>
    <t>Pomoći proračunskim korisnicima drugih proračuna</t>
  </si>
  <si>
    <t>Pomoć naseljima u brdsko- planinskom područjima</t>
  </si>
  <si>
    <t>Vodoopskrba i odvodnja</t>
  </si>
  <si>
    <t>Razdjel  004</t>
  </si>
  <si>
    <t>UO ZA FINANCIJE I  PRORAČUN</t>
  </si>
  <si>
    <t>Glava  00410</t>
  </si>
  <si>
    <t>JAVNA UPRAVA I ADMINISTRACIJA</t>
  </si>
  <si>
    <t>Javna uprava i admin.- proračun  i financije</t>
  </si>
  <si>
    <t>385</t>
  </si>
  <si>
    <t>Izvanredni rashodi</t>
  </si>
  <si>
    <t>OTPLATA KREDITA</t>
  </si>
  <si>
    <t>Razdjel  005</t>
  </si>
  <si>
    <t>UO ZA  PROSTORNO UREĐENJE, GRADNJU I ZAŠTITU OKOLIŠA</t>
  </si>
  <si>
    <t>Glava  00520</t>
  </si>
  <si>
    <t>ZAŠTITA OKOLIŠA</t>
  </si>
  <si>
    <t>ZAŠTITA OKOLIŠA I GOSPODARENJE OTPADOM</t>
  </si>
  <si>
    <t>Zaštita okoliša</t>
  </si>
  <si>
    <t>Gospodarenje otpadom</t>
  </si>
  <si>
    <t>Kapitalni projekt  K104004</t>
  </si>
  <si>
    <t>Sanacija odlagališta otpada</t>
  </si>
  <si>
    <t>Glava  00530</t>
  </si>
  <si>
    <t>PROSTORNO UREĐENJE I GRADNJA</t>
  </si>
  <si>
    <t>Kapitalni projekt  K104003</t>
  </si>
  <si>
    <t>Projekt-"Zagorje-abeceda prirode"</t>
  </si>
  <si>
    <t>Prostorne podloge i katastar nekretnina</t>
  </si>
  <si>
    <t>Glava  00540</t>
  </si>
  <si>
    <t>ZAVOD ZA PROSTORNO UREĐENJE KZŽ - PROR.KORISNIK</t>
  </si>
  <si>
    <t>PROSTORNO UREĐENJE KZŽ - ZAVOD</t>
  </si>
  <si>
    <t>Prostorno uređenje KZŽ - Zavod</t>
  </si>
  <si>
    <t>426</t>
  </si>
  <si>
    <t>Nematerijalna proizvedena imovina</t>
  </si>
  <si>
    <t>Ostali rashodi - Zavod</t>
  </si>
  <si>
    <t>Izvor   4.3.1</t>
  </si>
  <si>
    <t>POSEBNE NAMJENE PK</t>
  </si>
  <si>
    <t>Nabava opreme-zavod</t>
  </si>
  <si>
    <t>Glava  00550</t>
  </si>
  <si>
    <t>JAV.US.ZA UPRAV.ZAŠ.DIJELOVIMA PRIRODE KZŽ - PROR.KORISNIK</t>
  </si>
  <si>
    <t>PROGRAM ZAŠTITE PRIRODNIH VRIJED.NA PODR. KZŽ - J.U.</t>
  </si>
  <si>
    <t>Upravlj.zaš. prir.vrijed.na pod.KZŽ - JU</t>
  </si>
  <si>
    <t>Ostali rashodi - Javna ustanova</t>
  </si>
  <si>
    <t>Izvor   5.3.</t>
  </si>
  <si>
    <t>PROJEKTI EU</t>
  </si>
  <si>
    <t>454</t>
  </si>
  <si>
    <t>Dodatna ulaganja za ostalu nefinancijsku imovinu</t>
  </si>
  <si>
    <t>Izvor   6.1.1</t>
  </si>
  <si>
    <t>REFUNDACIJE PK</t>
  </si>
  <si>
    <t>Nabava opreme</t>
  </si>
  <si>
    <t>Projekt "Abeceda prirode"</t>
  </si>
  <si>
    <t>Projekt:Uređenje pouč.planinarske staze "Putevima orhideja"</t>
  </si>
  <si>
    <t>Kapitalni projekt  K104006</t>
  </si>
  <si>
    <t>Projekt Veze prirode</t>
  </si>
  <si>
    <t>Razdjel  006</t>
  </si>
  <si>
    <t>Glava  00620</t>
  </si>
  <si>
    <t>ZDRAVSTVO</t>
  </si>
  <si>
    <t>ZDRAVSTVENA ZAŠTITA - ZAKONSKI STANDARD</t>
  </si>
  <si>
    <t>Izgradnja,investicije, ulaganje i opremanje zdrav. ustanova</t>
  </si>
  <si>
    <t>Izvor   1.3.</t>
  </si>
  <si>
    <t>DECENTRALIZACIJA</t>
  </si>
  <si>
    <t>423</t>
  </si>
  <si>
    <t>Prijevozna sredstva</t>
  </si>
  <si>
    <t>452</t>
  </si>
  <si>
    <t>Dodatna ulaganja na postrojenjima i opremi</t>
  </si>
  <si>
    <t>542</t>
  </si>
  <si>
    <t>Otplata glavnice primljenih kredita i zajmova od kreditnih i ostalih financijskih institucija u javn</t>
  </si>
  <si>
    <t>ZDRAVSTVENA ZAŠTITA - IZNAD STANDARDA</t>
  </si>
  <si>
    <t>ZDRAVSTVENA ZAŠTITA - USLUGE PREVENCIJE I EDUKACIJE</t>
  </si>
  <si>
    <t>Zdravstvene usluge prevencije i edukacije</t>
  </si>
  <si>
    <t>Projekt "Poboljšanje pristupa primarnoj zdravstvenoj zaštiti"</t>
  </si>
  <si>
    <t>Dogradnja SB Krapinske Toplice</t>
  </si>
  <si>
    <t>Program  1003</t>
  </si>
  <si>
    <t>ZDRAVSTVENA ZAŠTITA - REDOVNA DJELATNOST</t>
  </si>
  <si>
    <t>Redovni poslovi zdravstvene zaštite</t>
  </si>
  <si>
    <t>Izvor   2.1.1</t>
  </si>
  <si>
    <t>DONACIJA PK</t>
  </si>
  <si>
    <t>51</t>
  </si>
  <si>
    <t>Izdaci za dane zajmove i depozite</t>
  </si>
  <si>
    <t>515</t>
  </si>
  <si>
    <t>Izdaci za dane zajmove kreditnim i ostalim financijskim institucijama izvan javnog sektora</t>
  </si>
  <si>
    <t>545</t>
  </si>
  <si>
    <t>Otplata glavnice primljenih zajmova od trgovačkih društava i obrtnika izvan javnog sektora</t>
  </si>
  <si>
    <t>543</t>
  </si>
  <si>
    <t>Otplata glavnice primljenih zajmova od trgovačkih društava u javnom sektoru</t>
  </si>
  <si>
    <t>Izvor   5.4.1</t>
  </si>
  <si>
    <t>JLS PK</t>
  </si>
  <si>
    <t>Izvor   5.6.1</t>
  </si>
  <si>
    <t>HZZO PK</t>
  </si>
  <si>
    <t>Izvor   5.8.1</t>
  </si>
  <si>
    <t>HZZZ PK</t>
  </si>
  <si>
    <t>Izvor   7.1.1</t>
  </si>
  <si>
    <t>PRIHODI OD PRODAJE NEFINANCIJSKE IMOVINE PK</t>
  </si>
  <si>
    <t>Glava  00630</t>
  </si>
  <si>
    <t>SOCIJALNA SKRB</t>
  </si>
  <si>
    <t>SOCIJALNA ZAŠTITA - ZAKONSKI STANDARD</t>
  </si>
  <si>
    <t>CZSS zakonski standard</t>
  </si>
  <si>
    <t>Pomoć kućanstvima, ogrijev- zakonski standard</t>
  </si>
  <si>
    <t>SOCIJALNA ZAŠTITA - IZNAD STANDARDA</t>
  </si>
  <si>
    <t>Pomoć obiteljima i samcima</t>
  </si>
  <si>
    <t>382</t>
  </si>
  <si>
    <t>Kapitalne donacije</t>
  </si>
  <si>
    <t>Projekt "Sigurna kuća"</t>
  </si>
  <si>
    <t>Projekt "Obriši razliku"</t>
  </si>
  <si>
    <t>Glava  00640</t>
  </si>
  <si>
    <t>UDRUGE I MLADI</t>
  </si>
  <si>
    <t>FINANCIRANJE UDRUGA</t>
  </si>
  <si>
    <t>Donacije mladim i udrugama</t>
  </si>
  <si>
    <t>Projekt "Regionalni program za mlade"</t>
  </si>
  <si>
    <t>Razdjel  007</t>
  </si>
  <si>
    <t>UO ZA OBRAZOVANJE, KULTURU, ŠPORT I TEHNI.KULTURU</t>
  </si>
  <si>
    <t>Glava  00720</t>
  </si>
  <si>
    <t>OBRAZOVANJE</t>
  </si>
  <si>
    <t>OSNOVNO OBRAZOVANJE - ZAKONSKI STANDARD</t>
  </si>
  <si>
    <t>Redovni poslovi ustanova osnovnog obrazovanje</t>
  </si>
  <si>
    <t>Izgradnja,dogradnja i adaptacija - OŠ</t>
  </si>
  <si>
    <t>Oprema,informat.,nabava pomagala - OŠ</t>
  </si>
  <si>
    <t>424</t>
  </si>
  <si>
    <t>Knjige, umjetnička djela i ostale izložbene vrijednosti</t>
  </si>
  <si>
    <t>SREDNJEŠKOLSKO OBRAZOVANJE - ZAKONSKI STANDARD</t>
  </si>
  <si>
    <t>Redovni poslovi ustanova sredneškolskog obrazovanja SŠ</t>
  </si>
  <si>
    <t>Oprema,informat.,nabava pomagala - SŠ</t>
  </si>
  <si>
    <t>UČENIČKI DOM  - ZAKONSKI STANDARD</t>
  </si>
  <si>
    <t>Redovni poslovi učeničkog doma</t>
  </si>
  <si>
    <t>Oprema,informat.,nabava pomagala - učen.domovi</t>
  </si>
  <si>
    <t>DOPUNSKI NASTAVNI I VANNASTAVNI PROGRAM ŠKOLA I OBRAZ. INSTIT.</t>
  </si>
  <si>
    <t>Dopunski nastavni i vannastavni program škola i obrazovnih instit.</t>
  </si>
  <si>
    <t>Izvor   2.1.</t>
  </si>
  <si>
    <t>DONACIJE</t>
  </si>
  <si>
    <t>Financiranje - ostali rashodi OŠ</t>
  </si>
  <si>
    <t>41</t>
  </si>
  <si>
    <t>Rashodi za nabavu neproizvedene dugotrajne imovine</t>
  </si>
  <si>
    <t>412</t>
  </si>
  <si>
    <t>Nematerijalna imovina</t>
  </si>
  <si>
    <t>Financiranje -  ostali rashodi SŠ</t>
  </si>
  <si>
    <t>368</t>
  </si>
  <si>
    <t>Pomoći temeljem prijenosa EU sredstava</t>
  </si>
  <si>
    <t>Financiranje - ostali rashodi -UD</t>
  </si>
  <si>
    <t>Ulaganja u visokoškolsko obrazovanje</t>
  </si>
  <si>
    <t>Program građanskog odgoja u školama</t>
  </si>
  <si>
    <t>Dop. sredstva za izgr.,dogradnju i adaptaciju škola</t>
  </si>
  <si>
    <t>Izgradnja osnovnoškolskih objekata</t>
  </si>
  <si>
    <t>Dodatna ulaganja u objekte OŠ</t>
  </si>
  <si>
    <t>Regionalni centar kompetencije u turizmu i ugostiteljstvu</t>
  </si>
  <si>
    <t>Kapitalni projekt  K104007</t>
  </si>
  <si>
    <t>Energetska obnova OŠ Marija Bistrica</t>
  </si>
  <si>
    <t>Kapitalni projekt  K104008</t>
  </si>
  <si>
    <t>Energetska obnova COO Krapinske Toplice</t>
  </si>
  <si>
    <t>Dopunska sred. za materijalne rashode i opremu škola</t>
  </si>
  <si>
    <t>Tekući projekt  T103006</t>
  </si>
  <si>
    <t>Projekt Baltazar 4</t>
  </si>
  <si>
    <t>Tekući projekt  T103010</t>
  </si>
  <si>
    <t>Sufinanciranje nabave radnih bilježnica učenicima OŠ</t>
  </si>
  <si>
    <t>Tekući projekt  T103011</t>
  </si>
  <si>
    <t>Projekt Zalogajček 4</t>
  </si>
  <si>
    <t>Tekući projekt  T103012</t>
  </si>
  <si>
    <t>Projekt Školska shema 2</t>
  </si>
  <si>
    <t>Tekući projekt  T103013</t>
  </si>
  <si>
    <t>Projekt Zalogajček 5</t>
  </si>
  <si>
    <t>Tekući projekt  T103014</t>
  </si>
  <si>
    <t>Projekt Školska shema 3</t>
  </si>
  <si>
    <t>Glava  00730</t>
  </si>
  <si>
    <t>KULTURA,ŠPORT I TEHNIČKA KULTURA</t>
  </si>
  <si>
    <t>UJEDNAČAVNJE, POTICANJE I PROMICANJE KULTURE</t>
  </si>
  <si>
    <t>Suf.izdavačke djelat. i elektr. medija</t>
  </si>
  <si>
    <t>Program kulturnog razvitka</t>
  </si>
  <si>
    <t>Program tehničke kulture i športa</t>
  </si>
  <si>
    <t>Zaštita spomenika kulture</t>
  </si>
  <si>
    <t>Znanstveno-edukacijsko zabavni centar St. Golubovec</t>
  </si>
  <si>
    <t>Razdjel  008</t>
  </si>
  <si>
    <t>UO ZA OPĆE I ZAJEDNIČKE POSLOVE</t>
  </si>
  <si>
    <t>Glava  00810</t>
  </si>
  <si>
    <t>Javna uprava i admin.- zajedničke službe</t>
  </si>
  <si>
    <t>Infor. i oprema - zajedničke službe</t>
  </si>
  <si>
    <t>Glava  00820</t>
  </si>
  <si>
    <t>PROTUPOŽARNA, CIVILNA ZAŠTITA,JAVNI RED I SIGURNOST</t>
  </si>
  <si>
    <t>PROTUPOŽARNA I CIVILNA ZAŠTITA</t>
  </si>
  <si>
    <t>Protupožarna i civilna zaštita</t>
  </si>
  <si>
    <t>Razdjel  009</t>
  </si>
  <si>
    <t>UO ZA JAVNU NABAVU I EU FONDOVE</t>
  </si>
  <si>
    <t>Glava  00920</t>
  </si>
  <si>
    <t>EU FONDOVI</t>
  </si>
  <si>
    <t>EU projekti</t>
  </si>
  <si>
    <t>Energetska obnova OŠ Đurmanec</t>
  </si>
  <si>
    <t>Energetska obnova SŠ Bedekovčina</t>
  </si>
  <si>
    <t>Kapitalni projekt  K104002</t>
  </si>
  <si>
    <t>Energetska obnova OŠ G.Stubica</t>
  </si>
  <si>
    <t>Energetska obnova OŠ Konjšćina</t>
  </si>
  <si>
    <t>Energetska obnova OŠ Kumrovec</t>
  </si>
  <si>
    <t>Energetska obnova SŠ Konjšćina</t>
  </si>
  <si>
    <t>Glava  00930</t>
  </si>
  <si>
    <t>Međunarodna suradnja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</si>
  <si>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</si>
  <si>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</si>
  <si>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</si>
  <si>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</si>
  <si>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</si>
  <si>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</si>
  <si>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</si>
  <si>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</si>
  <si>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</si>
  <si>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</si>
  <si>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</si>
  <si>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</si>
  <si>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</si>
  <si>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</si>
  <si>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</si>
  <si>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</si>
  <si>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</si>
  <si>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</si>
  <si>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</si>
  <si>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</si>
  <si>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</si>
  <si>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</si>
  <si>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</si>
  <si>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</si>
  <si>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</si>
  <si>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</si>
  <si>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</si>
  <si>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</si>
  <si>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</si>
  <si>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</si>
  <si>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</si>
  <si>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</si>
  <si>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</si>
  <si>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</si>
  <si>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639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</si>
  <si>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</si>
  <si>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</si>
  <si>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</si>
  <si>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</si>
  <si>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</si>
  <si>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</si>
  <si>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</si>
  <si>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</si>
  <si>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</si>
  <si>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</si>
  <si>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</si>
  <si>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</si>
  <si>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</si>
  <si>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</si>
  <si>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</si>
  <si>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</si>
  <si>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</si>
  <si>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</si>
  <si>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</si>
  <si>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</si>
  <si>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</si>
  <si>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</si>
  <si>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</si>
  <si>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</si>
  <si>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</si>
  <si>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</si>
  <si>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</si>
  <si>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</si>
  <si>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</si>
  <si>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</si>
  <si>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</si>
  <si>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</si>
  <si>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</si>
  <si>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</si>
  <si>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</si>
  <si>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</si>
  <si>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</si>
  <si>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</si>
  <si>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</si>
  <si>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</si>
  <si>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</si>
  <si>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</si>
  <si>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</si>
  <si>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</si>
  <si>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</si>
  <si>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</si>
  <si>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</si>
  <si>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</si>
  <si>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</si>
  <si>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814</t>
  </si>
  <si>
    <t>Primici (povrati) glavnice zajmova danih trgovačkim društvima u javnom sektoru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</si>
  <si>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</si>
  <si>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</si>
  <si>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</si>
  <si>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</si>
  <si>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</si>
  <si>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</si>
  <si>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</si>
  <si>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</si>
  <si>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847</t>
  </si>
  <si>
    <t>Primljeni zajmovi od drugih razina vlasti</t>
  </si>
  <si>
    <t>512</t>
  </si>
  <si>
    <t>Izdaci za dane zajmove neprofitnim organizacijama, građanima i kućanstvima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</si>
  <si>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</si>
  <si>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</si>
  <si>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</si>
  <si>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</si>
  <si>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</si>
  <si>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</si>
  <si>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</si>
  <si>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A</t>
  </si>
  <si>
    <t>B</t>
  </si>
  <si>
    <t>REPUBLIKA HRVATSKA</t>
  </si>
  <si>
    <t>KRAPINSKO ZAGORSKA ŽUPANIJA</t>
  </si>
  <si>
    <t>Članak 1.</t>
  </si>
  <si>
    <t>PLAN 2020</t>
  </si>
  <si>
    <t>INDEX</t>
  </si>
  <si>
    <t>DIO VIŠKA/MANJKA IZ PRETHODNIH GODINA KOJI ĆE SE RASPODJELITI/POKRITI</t>
  </si>
  <si>
    <t>PRORAČUN UKUPNO</t>
  </si>
  <si>
    <t>PRIHODI I PRIMICI UKUPNO</t>
  </si>
  <si>
    <t>RASHODI I IZDACI UKUPNO</t>
  </si>
  <si>
    <t>PRIHODI I RASHODI PREMA EKONOMSKOJ KLASIFIKACIJI</t>
  </si>
  <si>
    <t>OIB:20042466298</t>
  </si>
  <si>
    <t>RAČUN FINANCIRANJA PREMA EKONOMSKOJ KLASIFIKACIJI</t>
  </si>
  <si>
    <t>PRIHODI I RASHODI PREMA IZVORIMA</t>
  </si>
  <si>
    <t xml:space="preserve">  SVEUKUPNO PRIHODI</t>
  </si>
  <si>
    <t>Izvor  1. OPĆI PRIHODI I PRIMICI</t>
  </si>
  <si>
    <t>Izvor  1.1. OPĆI PRIHODI I PRIMICI</t>
  </si>
  <si>
    <t>Izvor  1.3. DECENTRALIZACIJA</t>
  </si>
  <si>
    <t>Izvor  2. DONACIJE</t>
  </si>
  <si>
    <t>Izvor  2.1. DONACIJE</t>
  </si>
  <si>
    <t>Izvor  3. VLASTITI PRIHODI</t>
  </si>
  <si>
    <t>Izvor  3.1. VLASTITI PRIHODI</t>
  </si>
  <si>
    <t>Izvor  4. POSEBNE NAMJENE</t>
  </si>
  <si>
    <t>Izvor  4.3. POSEBNE NAMJENE</t>
  </si>
  <si>
    <t>Izvor  5. POMOĆI</t>
  </si>
  <si>
    <t>Izvor  5.2. MINISTARSTVO</t>
  </si>
  <si>
    <t>Izvor  5.3. PROJEKTI EU</t>
  </si>
  <si>
    <t>Izvor  5.4. JLS</t>
  </si>
  <si>
    <t>Izvor  5.6. HZZO</t>
  </si>
  <si>
    <t>Izvor  5.7. MINISTARSTVO-PRIJENOS EU</t>
  </si>
  <si>
    <t>Izvor  5.8. HZZZ</t>
  </si>
  <si>
    <t>Izvor  5.9. IZVANP.KORISNICI-HRV.VODE</t>
  </si>
  <si>
    <t>Izvor  6. REFUNDACIJE</t>
  </si>
  <si>
    <t>Izvor  6.1. REFUNDACIJE</t>
  </si>
  <si>
    <t>Izvor  7. PRIHODI OD PRODAJE NEFINANCIJE  IMOVINE</t>
  </si>
  <si>
    <t>Izvor  7.1. PRIHODI OD PRODAJE NEFINANCIJSKE IMOVINE</t>
  </si>
  <si>
    <t xml:space="preserve">  SVEUKUPNO RASHODI / IZDACI</t>
  </si>
  <si>
    <t>Izvor  8. NAMJENSKI PRIMICI OD ZADUŽIVANJA</t>
  </si>
  <si>
    <t>Izvor  8.1. NAMJENSKI PRIMICI OD ZADUŽIVANJA</t>
  </si>
  <si>
    <t>RAČUN FINANCIRANJA PREMA IZVORIMA</t>
  </si>
  <si>
    <t>Funkcijska klasifikacija   01</t>
  </si>
  <si>
    <t>Opće javne usluge</t>
  </si>
  <si>
    <t>Funkcijska klasifikacija   011</t>
  </si>
  <si>
    <t>"Izvršna  i zakonodavna tijela, financijski i fiskalni poslovi, vanjski poslovi"</t>
  </si>
  <si>
    <t>Funkcijska klasifikacija   013</t>
  </si>
  <si>
    <t>Opće usluge</t>
  </si>
  <si>
    <t>Funkcijska klasifikacija   03</t>
  </si>
  <si>
    <t>Javni red i sigurnost</t>
  </si>
  <si>
    <t>Funkcijska klasifikacija   032</t>
  </si>
  <si>
    <t>Usluge protupožarne zaštite</t>
  </si>
  <si>
    <t>Funkcijska klasifikacija   04</t>
  </si>
  <si>
    <t>Ekonomski poslovi</t>
  </si>
  <si>
    <t>Funkcijska klasifikacija   042</t>
  </si>
  <si>
    <t>"Poljoprivreda, šumarstvo, ribarstvo i lov"</t>
  </si>
  <si>
    <t>Funkcijska klasifikacija   044</t>
  </si>
  <si>
    <t>"Rudarstvo, proizvodnja i građevinarstvo"</t>
  </si>
  <si>
    <t>Funkcijska klasifikacija   045</t>
  </si>
  <si>
    <t>Promet</t>
  </si>
  <si>
    <t>Funkcijska klasifikacija   047</t>
  </si>
  <si>
    <t>Ostale industrije</t>
  </si>
  <si>
    <t>Funkcijska klasifikacija   049</t>
  </si>
  <si>
    <t>Ekonomski poslovi koji nisu drugdje svrstani</t>
  </si>
  <si>
    <t>Funkcijska klasifikacija   05</t>
  </si>
  <si>
    <t>Funkcijska klasifikacija   051</t>
  </si>
  <si>
    <t>Funkcijska klasifikacija   054</t>
  </si>
  <si>
    <t>Zaštita bioraznolikosti i krajolika</t>
  </si>
  <si>
    <t>Funkcijska klasifikacija   056</t>
  </si>
  <si>
    <t>Poslovi i usluge zaštite okoliša koji nisu drugdje svrstani</t>
  </si>
  <si>
    <t>Funkcijska klasifikacija   06</t>
  </si>
  <si>
    <t>Usluge unapređenja stanovanja i zajednice</t>
  </si>
  <si>
    <t>Funkcijska klasifikacija   062</t>
  </si>
  <si>
    <t>Razvoj zajednice</t>
  </si>
  <si>
    <t>Funkcijska klasifikacija   063</t>
  </si>
  <si>
    <t>Opskrba vodom</t>
  </si>
  <si>
    <t>Funkcijska klasifikacija   066</t>
  </si>
  <si>
    <t>Rashodi vezani za stanovanje i kom. pogodnosti koji nisu drugdje svrstani</t>
  </si>
  <si>
    <t>Funkcijska klasifikacija   07</t>
  </si>
  <si>
    <t>Zdravstvo</t>
  </si>
  <si>
    <t>Funkcijska klasifikacija   076</t>
  </si>
  <si>
    <t>Poslovi i usluge zdravstva koji nisu drugdje svrstani</t>
  </si>
  <si>
    <t>Funkcijska klasifikacija   08</t>
  </si>
  <si>
    <t>"Rekreacija, kultura i religija"</t>
  </si>
  <si>
    <t>Funkcijska klasifikacija   081</t>
  </si>
  <si>
    <t>Službe rekreacije i sporta</t>
  </si>
  <si>
    <t>Funkcijska klasifikacija   082</t>
  </si>
  <si>
    <t>Službe kulture</t>
  </si>
  <si>
    <t>Funkcijska klasifikacija   083</t>
  </si>
  <si>
    <t>Službe emitiranja i izdavanja</t>
  </si>
  <si>
    <t>Funkcijska klasifikacija   086</t>
  </si>
  <si>
    <t>"Rashodi za rekreaciju, kulturu i religiju koji nisu drugdje svrstani"</t>
  </si>
  <si>
    <t>Funkcijska klasifikacija   09</t>
  </si>
  <si>
    <t>Obrazovanje</t>
  </si>
  <si>
    <t>Funkcijska klasifikacija   091</t>
  </si>
  <si>
    <t>Predškolsko i osnovno obrazovanje</t>
  </si>
  <si>
    <t>Funkcijska klasifikacija   092</t>
  </si>
  <si>
    <t>Srednjoškolsko  obrazovanje</t>
  </si>
  <si>
    <t>Funkcijska klasifikacija   098</t>
  </si>
  <si>
    <t>Usluge obrazovanja koje nisu drugdje svrstane</t>
  </si>
  <si>
    <t>Funkcijska klasifikacija   10</t>
  </si>
  <si>
    <t>Socijalna zaštita</t>
  </si>
  <si>
    <t>Funkcijska klasifikacija   109</t>
  </si>
  <si>
    <t>Aktivnosti socijalne zaštite koje nisu drugdje svrstane</t>
  </si>
  <si>
    <t>RASHODI PREMA FUNKCIJSKOJ KLASIFIKACIJI</t>
  </si>
  <si>
    <t>RASHODI PO ORGANIZACIJSKOJ KLASIFIKACIJI</t>
  </si>
  <si>
    <t>RASHODI PREMA PROGRAMSKOJ KLASIFIKACIJI</t>
  </si>
  <si>
    <t>UO ZA GOSPODARS.,POLJOPRIVR., TURIZAM,PROMET I KOM.INFRASTRUKTURU</t>
  </si>
  <si>
    <t>UO ZA ZDRAVSTVO, SOC.POLITIKU,BRANITELJE, CIVILNO DRUŠTVO  I MLADE</t>
  </si>
  <si>
    <t>UO ZA GOSPODARS.,POLJOPRIVR.TURIZAM,PROMET I KOM.INFRASTRUKTURU</t>
  </si>
  <si>
    <t>UO ZA ZDRAVSTVO, SOC.POLITIKU,BRANITELJE,CIVILNO DRUŠTVO I MLADE</t>
  </si>
  <si>
    <t>III. ZAVRŠNA ODREDBA</t>
  </si>
  <si>
    <t>Članak 2.</t>
  </si>
  <si>
    <t>Ova I. izmjena Proračuna stupa na snagu osmog dana od dana objave u "Službenom glasniku Krapinsko - zagorske županije".</t>
  </si>
  <si>
    <t>Dostaviti:</t>
  </si>
  <si>
    <t>1. Ministarstvo financija, email:lokalniproracuni@mfin.hr,</t>
  </si>
  <si>
    <t xml:space="preserve">2. Župan Krapinsko - zagorske županije, </t>
  </si>
  <si>
    <t>3. Službeni glasnik, za objavu</t>
  </si>
  <si>
    <t>5. za prilog zapisniku</t>
  </si>
  <si>
    <t>6. za zbirku isprava</t>
  </si>
  <si>
    <t>7. Pismohrana</t>
  </si>
  <si>
    <t xml:space="preserve">4. Upravni odjel za financije I proračun,                                                                  </t>
  </si>
  <si>
    <t>PREDSJEDNICA</t>
  </si>
  <si>
    <t>ŽUPANIJSKE SKUPŠTINE</t>
  </si>
  <si>
    <t>Vlasta Hubicki, dr.vet.med</t>
  </si>
  <si>
    <t>Krapina, 15. srpnja 2020.</t>
  </si>
  <si>
    <t xml:space="preserve">Temeljem članaka 33.,34.,37. i 39. Zakona o proračunu ("Narodne novine" br 87/08, 136/12 i 15/15) i članka 17. Statuta Krapinsko - </t>
  </si>
  <si>
    <t>zagorske županije ("Službeni glasnik Krapinsko - zagorske županije", broj 13/01, 5/06, 14/09, 11/13 i 26/13 - pročišćeni tekst , 13/18 i</t>
  </si>
  <si>
    <t>05/20) Županijska skupština Krapinsko - zagorske županije na 22. sjednici održanoj 15. srpnja 2020. donijela je:</t>
  </si>
  <si>
    <t>I. IZMJENU PRORAČUNA KRAPINSKO ZAGORSKE ŽUPANIJE ZA 2020. GODINU</t>
  </si>
  <si>
    <t>I. OPĆI DIO</t>
  </si>
  <si>
    <t>I. IZMJENA 2020</t>
  </si>
  <si>
    <t>II. POSEBNI DIO</t>
  </si>
  <si>
    <t>I. izmjena Proračuna Krapinsko - zagorske županije za 2020. godinu  (u daljnjem tekstu: Proračun) sastoji se od:</t>
  </si>
  <si>
    <t>KLASA:400-01/20-01/25</t>
  </si>
  <si>
    <t>URBROJ: 2140/01-02-20-6</t>
  </si>
  <si>
    <t>I. IZMJENA PLANA RAZVOJNIH PROGRAMA ZA 2020.</t>
  </si>
  <si>
    <t>Krapina, 15. srpanj 2020.</t>
  </si>
  <si>
    <t>URBROJ: 2140/01-02-20-</t>
  </si>
  <si>
    <t>KLASA: 400-01/20-01/25</t>
  </si>
  <si>
    <t>KRAPINSKO-ZAGORSKA ŽUPANIJA</t>
  </si>
  <si>
    <t xml:space="preserve">REPUBLIKA HRVATSKA </t>
  </si>
  <si>
    <t>UKUPNO</t>
  </si>
  <si>
    <t>UO za gospodar.-poljop</t>
  </si>
  <si>
    <t>003</t>
  </si>
  <si>
    <t xml:space="preserve">broj educiranig uzgajivača zagorkog purana, promocija zaštićenih proizvoda </t>
  </si>
  <si>
    <t>Zaštitia i promocija izvornih zagorskih proizvoda</t>
  </si>
  <si>
    <t>A1</t>
  </si>
  <si>
    <t>UO za gospodar.-poljop.</t>
  </si>
  <si>
    <t>povećanje poljoprivredne površine pod starim soratama voća (ha)</t>
  </si>
  <si>
    <t>Podizanje matičnjaka starih sorata voća</t>
  </si>
  <si>
    <t>povećani broj izlagača na sajmovima/izložbama</t>
  </si>
  <si>
    <t xml:space="preserve">Potpora za razvoj proizvodnje i promociju proizvoda </t>
  </si>
  <si>
    <t>Mjera 1.4.5. Promocja i poticanje ekološke poljoprivredne proizvodnje</t>
  </si>
  <si>
    <t>UO za gospodar.-poljopr</t>
  </si>
  <si>
    <t>povećani broj kljunova zagorskog purana</t>
  </si>
  <si>
    <t>Potpora za uzgoj zagorskog purana</t>
  </si>
  <si>
    <t>povećanje poljoprivredne površine pod autohtonim sortama vinove loze (ha)</t>
  </si>
  <si>
    <t xml:space="preserve">Zaštita i revitalizacija autohtonih sorti vinove loze </t>
  </si>
  <si>
    <t>Mjera 1.4.4.: Poticanje razvoja stočarstva i mljekarstva</t>
  </si>
  <si>
    <t>povećanje broja pristupačnih proizvoda kranjem kupcu</t>
  </si>
  <si>
    <t>Očuvanje i unapređenje kult.nasljeđa, seoskih običaja i manifestacija</t>
  </si>
  <si>
    <t>Mjera 1.4.3.: Povećanje proizvodne učinkovitosti voćarstva, vinogradarstva i povrćarstva</t>
  </si>
  <si>
    <t>UO za gospodar. -poljop.</t>
  </si>
  <si>
    <t>26</t>
  </si>
  <si>
    <t>24</t>
  </si>
  <si>
    <t>22</t>
  </si>
  <si>
    <t xml:space="preserve">broj organiziranih tečajeva, posjeta oglednim proizvođačima te organizacija i sudjelovanje na izložbama, broj brendiranih polj. proizv. </t>
  </si>
  <si>
    <t xml:space="preserve">Potpora poljoprivrednim udrugama </t>
  </si>
  <si>
    <t>40</t>
  </si>
  <si>
    <t xml:space="preserve">  broj novonabavljene opreme za skladištenje, hlađenje, čišćenje, sušenje, zamrzavanje, sortiranje i pakiranje poljop.proizvoda i zagorskog purana, kupnja opreme za odradu, preradu, pakiranje i skladištenje primarnih polj. proizvoda</t>
  </si>
  <si>
    <t>Potpore za modernizaciju i povećanje konkurentnosti poljopriv.u preradi i stavljanja na tržište poljoprivrednih i prehrambenih proizvoda</t>
  </si>
  <si>
    <t>povećanje broja prjavljenih projekata na Program ruralnog razvoja RH 2014.-2020. i nacionalne programe, te temeljem novih mjera koje će se donijeti 2021.</t>
  </si>
  <si>
    <t xml:space="preserve">Potpora za pripremu projektne dokumentacije </t>
  </si>
  <si>
    <t>Mjera 1.4.1: Usklađivanje poljoprivredne infrastrukture za tržište EU</t>
  </si>
  <si>
    <t>UO za gospodar.</t>
  </si>
  <si>
    <t>Broj noćenja</t>
  </si>
  <si>
    <t>Mjera 1.3.4.: Brendiranje i promocija KZŽ kao poželjne turističke destinacije</t>
  </si>
  <si>
    <t>Broj biciklističkih ruta</t>
  </si>
  <si>
    <t>Razvoj cikloturizma na kontinentu</t>
  </si>
  <si>
    <t>K1</t>
  </si>
  <si>
    <t>Mjera 1.3.2.: Razvoj turističke infrastrukture</t>
  </si>
  <si>
    <t>Broj energetski obnovljenih građevina</t>
  </si>
  <si>
    <t xml:space="preserve">REGEA - sufinanciranje rada </t>
  </si>
  <si>
    <t>Mjera 1.2.1. Poticanje sektora istraživanja i razvoja patenata i inovacija</t>
  </si>
  <si>
    <t xml:space="preserve">Broj novozaposlenih u poduzećima koji koriste subvencionirane poduzetničke kredite </t>
  </si>
  <si>
    <t>Unapređenje konkurentnosti (poduzetničji krediti i subvencije)</t>
  </si>
  <si>
    <t>Mjera 1.1.3.: Unapređenje kvantitete i kvalitete investicijskih i kreditnih ponuda za poduzetništvo</t>
  </si>
  <si>
    <t>Broj poduzeća/obrta u inkubatoru</t>
  </si>
  <si>
    <t>Poslovno-tehnološki inkubator</t>
  </si>
  <si>
    <t>savjetodavne usluge poduzetnicima, izrada poslovnih planova, organizacija seminara, edukacija i radionica</t>
  </si>
  <si>
    <t>Sufinanciranje rada Poduzetničkog centra doo</t>
  </si>
  <si>
    <t xml:space="preserve">Broj održanih radionica/broj prijavljenih i realiziranih projekata </t>
  </si>
  <si>
    <t>Sufinanciranje rada Zagorske razvoje agencije</t>
  </si>
  <si>
    <t>Mjera 1.1.1.: Razvoj poduzetničke i gospodarske infrastrukture za podršku tehnološkom razvoju</t>
  </si>
  <si>
    <t>CILJ 1: KONKURENTNO GOSPODARSTVO</t>
  </si>
  <si>
    <t xml:space="preserve">Odgovornost za provedbu mjere (organizacijska klasifikacija) </t>
  </si>
  <si>
    <t xml:space="preserve">Ciljana vrijednost 2022. </t>
  </si>
  <si>
    <t xml:space="preserve">Ciljana vrijednost 2021. </t>
  </si>
  <si>
    <t xml:space="preserve">Ciljana vrijednost 2020. </t>
  </si>
  <si>
    <t xml:space="preserve">Polazne vrijednosti 2019. </t>
  </si>
  <si>
    <t xml:space="preserve">Pokazatelj rezultata </t>
  </si>
  <si>
    <t xml:space="preserve">Projekcija 2022. </t>
  </si>
  <si>
    <t xml:space="preserve">Projekcija 2021. </t>
  </si>
  <si>
    <t>I. Izmjena plana 2020.</t>
  </si>
  <si>
    <t>Plan 2020.</t>
  </si>
  <si>
    <t xml:space="preserve">Naziv programa/ aktivnosti </t>
  </si>
  <si>
    <t xml:space="preserve">Program/ aktivnost </t>
  </si>
  <si>
    <t xml:space="preserve">Naziv mjere </t>
  </si>
  <si>
    <t xml:space="preserve">Naziv cilja </t>
  </si>
  <si>
    <t>Cilj 1. - KONKURENTNO GOSPODARSTVO</t>
  </si>
  <si>
    <t>UO za ZSsUiM</t>
  </si>
  <si>
    <t>006</t>
  </si>
  <si>
    <t xml:space="preserve">Aktivnosti u cilju povećanja kvalitete života branitelja </t>
  </si>
  <si>
    <t>Ostali programi skrbi za branitelje</t>
  </si>
  <si>
    <t>2.5.4. Promicanje uključivanja osoba u nepovoljnom položaju u djelovanju OCD-a</t>
  </si>
  <si>
    <t>Sufinanciranje rada i projekata Centra za mlade</t>
  </si>
  <si>
    <t>Program centra za mlade KZŽ</t>
  </si>
  <si>
    <t>2.5.3. Potivanje razvoja volonterstva</t>
  </si>
  <si>
    <t xml:space="preserve">Broj preventivnih i edukativnih aktivnosti </t>
  </si>
  <si>
    <t>Antikorupcijsko povjerenstvo KZŽ</t>
  </si>
  <si>
    <t>Povjerenstvo za ravnopravnost spolova</t>
  </si>
  <si>
    <t>Broj provedenih aktivnosti sukladno planu rada</t>
  </si>
  <si>
    <t>Savjet za razvoj civilnog društva</t>
  </si>
  <si>
    <t>2.5.2. Jačanje međusektorske suradnje na svim razinama</t>
  </si>
  <si>
    <t>Uo za obraz.</t>
  </si>
  <si>
    <t>007</t>
  </si>
  <si>
    <t>broj učenika u natjecanju</t>
  </si>
  <si>
    <t>sportska natjecanja učenika</t>
  </si>
  <si>
    <t>Broj odobrenih pomoći</t>
  </si>
  <si>
    <t>Tekuće pomoći zdravstv.org. i udrugama (od koncesija)</t>
  </si>
  <si>
    <t>Broj sufinanciranih projekata udruga</t>
  </si>
  <si>
    <t>progr.udruga u podru.prev.zdravlja, skrbi o mladima i ranjivim skupinama</t>
  </si>
  <si>
    <t>Izdvajanja sukladno zakonskoj obvezi, 0,7% prihoda</t>
  </si>
  <si>
    <t>Program skrbi sukladno Zakonu o Cvenom križu</t>
  </si>
  <si>
    <t>Osnivanje i financiranje aktivnosti prema planu rada</t>
  </si>
  <si>
    <t>Kordinacija za ljudska prava</t>
  </si>
  <si>
    <t>Uo za opće i zajedničke poslove</t>
  </si>
  <si>
    <t>008</t>
  </si>
  <si>
    <t>Broj vozila vatrogasnih postrojbi na području Krapinsko-zagorske županije</t>
  </si>
  <si>
    <t>Izravna dodjela sredstava Vatrogasnoj zajednici Krapinsko-zagorske županije</t>
  </si>
  <si>
    <t>2.5.1. Unapređenje sposobnosti i organizacije civilnog društva zasudjelovanje u upravljanju lokalnim razvojem</t>
  </si>
  <si>
    <t>da</t>
  </si>
  <si>
    <t>ne</t>
  </si>
  <si>
    <t xml:space="preserve">održana vježba civilne zaštite </t>
  </si>
  <si>
    <t>Razvoj sustava civilne zaštite:  7. Organiziranje i materijalno tehničko opremanje i osposobljavanje sudionika, operativnih snaga i građana za ostvarivanje zaštite i spašavanja ljudi, materijalnih i kulturnih dobara i okoliša - organizacija vježbe civilne zaštite</t>
  </si>
  <si>
    <t>2.4.3.: Promocija i jačanje kapaciteta vatrogasnih službi i udruga</t>
  </si>
  <si>
    <t>nabavljena dodatna oprema</t>
  </si>
  <si>
    <t>Razvoj sustava civilne zaštite:  6. Organiziranje i materijalno tehničko opremanje i osposobljavanje sudionika, operativnih snaga i građana za ostvarivanje zaštite i spašavanja ljudi, materijalnih i kulturnih dobara i okoliša - kupnja opreme</t>
  </si>
  <si>
    <t>2.4.2.: Razvoj sustava civilne zaštite</t>
  </si>
  <si>
    <t xml:space="preserve">korištenje primjerenog vozila </t>
  </si>
  <si>
    <t xml:space="preserve">Razvoj sustava civilne zaštite:    5. Izravna dodjela sredstva Hrvatskoj gorskoj službi spašavanja Stanica Krapina - redovna djelatnost - nabava vozila putem financijskog leasinga </t>
  </si>
  <si>
    <t>dovršena izgradnja objekta Hrvatske gorske službe spašavanja Stanice Krapina</t>
  </si>
  <si>
    <t xml:space="preserve">Razvoj sustava civilne zaštite:    5. Izravna dodjela sredstva Hrvatskoj gorskoj službi spašavanja Stanica Krapina - redovna djelatnost - izgradnja i opremanje objekta </t>
  </si>
  <si>
    <t>broj pripadnika Hrvatske gorske službe spašavanja osposobljenih za gorskog spašavatelja</t>
  </si>
  <si>
    <t>Razvoj sustava civilne zaštite:    4. Izravna dodjela sredstva Hrvatskoj gorskoj službi spašavanja Stanica Krapina - redovna djelatnost</t>
  </si>
  <si>
    <t xml:space="preserve">donsen Vanjski plan zaštite i spašavanja u slučaju nesreća koje uključuju opasne tvari za područje postrojenja Skladište i pretakalište naftnih derivata Zabok operatera Tifon d.o.o. </t>
  </si>
  <si>
    <t>20,000,00</t>
  </si>
  <si>
    <t>Razvoj sustava civilne zaštite:    2. Izrada novih dokumenata iz područja civilne  zaštite - Vanjskog plana zaštite i spašavanja u slučaju nesreća koje uključuju opasne tvari za područje postrojenja Skladište i pretakalište naftnih derivata Zabok operatera Tifon d.o.o.</t>
  </si>
  <si>
    <t>donesen Plan djelovanja civilne zaštite Krapinsko- zagorske županije</t>
  </si>
  <si>
    <t>Razvoj sustava civilne zaštite:    1. Izrada novih dokumenata iz područja civilne zaštite - Plana djelovanja civilne  zaštite Krapinsko-zagorske županije</t>
  </si>
  <si>
    <t>Pronatalitetni dodatak i pronatalitetni dodatak za prvorođene u godini</t>
  </si>
  <si>
    <t>Broj učenika u projektu</t>
  </si>
  <si>
    <t>Sufinanciranje nabave školskih radnih bilježnica</t>
  </si>
  <si>
    <t>Broj korisnika kojima je odobreno pravo</t>
  </si>
  <si>
    <t>Pomoć kućanstvima za ogrjev-dec</t>
  </si>
  <si>
    <t>UO za obraz.</t>
  </si>
  <si>
    <t>broj učenika u projektu</t>
  </si>
  <si>
    <t>Projekt "Zalogajček" - osiguranje prehrane za učenike slabijeg ekonomskog položaja</t>
  </si>
  <si>
    <t>T1</t>
  </si>
  <si>
    <t>2.2.5.: Borba protiv siromaštva i socijalne isključenosti</t>
  </si>
  <si>
    <t>Realizirane aktivnosti sukladno programa rada</t>
  </si>
  <si>
    <t>Program skrbi za starije</t>
  </si>
  <si>
    <t>Broj sufinanciranih projekata</t>
  </si>
  <si>
    <t>Participativni dječji proračun</t>
  </si>
  <si>
    <t xml:space="preserve">Broj projektnih aktivnosti </t>
  </si>
  <si>
    <t>Provođenje Žup. Strategije osoba s invaliditetom</t>
  </si>
  <si>
    <t>Programi usmjereni na očuvanje digniteta dom.rata</t>
  </si>
  <si>
    <t>2.2.4.: Razvoj institucionalnih i novih oblika podrške osobama kojima prijeti socijalna isključivost</t>
  </si>
  <si>
    <t>UO ua ZSsUiM</t>
  </si>
  <si>
    <t>Provedene aktivnosti sukladno Trogodišnjem planu projekta županija-prijatelj djece</t>
  </si>
  <si>
    <t>Projekt županija-prijatelj djece</t>
  </si>
  <si>
    <t>Provedene aktivnosti sukladno Socijalnom planu KZŽ</t>
  </si>
  <si>
    <t>Provedba socijalnog plana KZŽ</t>
  </si>
  <si>
    <t>Program psihosocijalne pomoći žrtvama nasilja</t>
  </si>
  <si>
    <t>Rana intervencija</t>
  </si>
  <si>
    <t>Decentralizirana sredstva</t>
  </si>
  <si>
    <t>Socijalna skrb - centri za socijalnu skrb</t>
  </si>
  <si>
    <t>2.2.3. Razvoj mreže socijalnih usluga i institucija za brigu o ranjivim skupinama</t>
  </si>
  <si>
    <t>Broj provedenih aktivnosti prema Planu rada</t>
  </si>
  <si>
    <t>Klaster zdravstvenog turizma</t>
  </si>
  <si>
    <t>2.2.2.Povećanje konkurentnosti i otvorenosti zdravstvenih ustanova</t>
  </si>
  <si>
    <t>Realizirane projektne aktivnosti</t>
  </si>
  <si>
    <t>Izrada projektne dokumentacije za SBKT</t>
  </si>
  <si>
    <t>Sufinancuranje nabave opreme za OB Zabok (2 respiratora)</t>
  </si>
  <si>
    <t>Broj sufinanciranih timova</t>
  </si>
  <si>
    <t>Sufinanciranje timova Zavoda za hitnu medicinu</t>
  </si>
  <si>
    <t xml:space="preserve">Broj nabavljene medicinske opreme </t>
  </si>
  <si>
    <t>Projekt "Poboljšanje primarne zdravstvene zaštite"</t>
  </si>
  <si>
    <t>Zdravstvena zaštita - usluge prevencije i edukacije</t>
  </si>
  <si>
    <t xml:space="preserve">Ukupno nabavljenih medicinskih uređaja, 
Broj ZU na kojima su izvršena dodatna ulaganja u prostor i građevinsko uređenje prostora  
Ukupno nabavljenog uredskog namještaja i opreme i informatičke opreme 
Ukupno nabavljenih vozila
Broj ZU u kojima su izvršene usluge investicijskog i tekućeg održavanje objekata 
Broj ZU u kojima su izvršene usluge investicijskog i tekućeg održavanja voznog parka, medicinske i nemedicinske opreme, te servis i održavanje informatičke opreme i programa
</t>
  </si>
  <si>
    <t>Izgradnja, održavanje i opremanje zdravstvenih ustanova</t>
  </si>
  <si>
    <t>Mjera 2.2.1.: Unapređenje kvalitete i uvjeta rada u zdravstvenim ustanovama</t>
  </si>
  <si>
    <t>broj studenata</t>
  </si>
  <si>
    <t>Pomoć za izvođenje visokoškolskih programa</t>
  </si>
  <si>
    <t>broj učenika u prijevozu</t>
  </si>
  <si>
    <t>Sredstva državne subvencije za prijevoz srednjoškolaca</t>
  </si>
  <si>
    <t>Sufinanciranje prijevoza učenika O i S škola</t>
  </si>
  <si>
    <t>broj pomoćnika u nastavi za uč s teškoćama</t>
  </si>
  <si>
    <t>broj učenika kojima je pružena pomoć</t>
  </si>
  <si>
    <t>Djeca s teškoćama u razvoju</t>
  </si>
  <si>
    <t>broj realiziranih projekata</t>
  </si>
  <si>
    <t>Programi za nadarenu djecu</t>
  </si>
  <si>
    <t>2.1.3. Sustavno ulaganje u ljudske potencijale u obrazovanju</t>
  </si>
  <si>
    <t>pomoć županijskim školskim aktivima - broj</t>
  </si>
  <si>
    <t>Stručno usavršavanje i doškolovanje</t>
  </si>
  <si>
    <t>broj dodijeljenih stipendija</t>
  </si>
  <si>
    <t>Stipendije iz donacije PBZ</t>
  </si>
  <si>
    <t>Stipendije</t>
  </si>
  <si>
    <t>broj učenika smještenih u uč domu</t>
  </si>
  <si>
    <t>Opremanje, informatizacija i nabava nastavnih pomagala-uč.domova</t>
  </si>
  <si>
    <t>Redovni poslovi ustanova učeničkog doma</t>
  </si>
  <si>
    <t>broj završenih školskih objekata</t>
  </si>
  <si>
    <t>Izgradnja, dogradnja i adaptacija objekata SŠ</t>
  </si>
  <si>
    <t>broj učenika u školskom sustavu</t>
  </si>
  <si>
    <t>Opremanje, informatizacija i nabava nastavnih pomagala-SŠ</t>
  </si>
  <si>
    <t>Redovni poslovi ustanova srednjoškolskog obrazovanja</t>
  </si>
  <si>
    <t>Izgradnja osnovnoškolskih objekata ( dvorana Hrašćina)</t>
  </si>
  <si>
    <t>2.1.2.  Pedagoška standardizacija uvjeta rada i kurikulama o udgojno-obrazovnim ustanovama</t>
  </si>
  <si>
    <t>Izgradnja, dogradnja i adaptacja objekata OŠ</t>
  </si>
  <si>
    <t>Opremanje, informatizacija i nabava nastavnih pomagala- OŠ</t>
  </si>
  <si>
    <t>Redovni poslovi  ustanova osnovnog obrazovanja - zakonski standard</t>
  </si>
  <si>
    <t>broj riješenih ozakonjenja zgrada</t>
  </si>
  <si>
    <t>Legalizacija školskih zgrada</t>
  </si>
  <si>
    <t>broj e tehničara za e škole</t>
  </si>
  <si>
    <t>Ostali rashodi OŠ i SŠ</t>
  </si>
  <si>
    <t>broj zgrada na kojima su vršeni radovi</t>
  </si>
  <si>
    <t>Hitne intervencije OŠ i SŠ</t>
  </si>
  <si>
    <t xml:space="preserve">usluge tekućeg i investicionog održavanja te opremanja </t>
  </si>
  <si>
    <t>završen CK</t>
  </si>
  <si>
    <t>Izrada PTD za centar kompetencija u turizmu i ugostiteljstvu</t>
  </si>
  <si>
    <t>ušteda energenata u odnosu na potrebna sredstva za energiju</t>
  </si>
  <si>
    <t>Dodatna ulaganja u školama</t>
  </si>
  <si>
    <t>broj škola za dodjelu sredstava</t>
  </si>
  <si>
    <t>Usluge telef.pošte i prijevoza OŠ</t>
  </si>
  <si>
    <t>Energija SŠ</t>
  </si>
  <si>
    <t>Energija OŠ</t>
  </si>
  <si>
    <t xml:space="preserve">broj djece u programu </t>
  </si>
  <si>
    <t>Projekt "Školska shema"</t>
  </si>
  <si>
    <t xml:space="preserve"> T1</t>
  </si>
  <si>
    <t>broj djece u programu predškole</t>
  </si>
  <si>
    <t>Tekuće pomoći JLS za predškolski sustav</t>
  </si>
  <si>
    <t>broj učenika na natjecanjima</t>
  </si>
  <si>
    <t>Učenička natjecanja</t>
  </si>
  <si>
    <t>2.1.1.: Poboljšanje kvalitete usluga sustava odgoja i obrazovanja</t>
  </si>
  <si>
    <t>CILJ 2: RAZVOJ LJUDSKIH POTENCIJALA I UNAPREĐENJE KVALITETE ŽIVOTA</t>
  </si>
  <si>
    <t>Pokazatelj rezultata</t>
  </si>
  <si>
    <t>Cilj 2. - RAZVOJ LJUDSKIH POTENCIJALA I UNAPREĐENJE KVALITETE ŽIVOTA</t>
  </si>
  <si>
    <t xml:space="preserve">                </t>
  </si>
  <si>
    <t>broj projekata u izdavaštvu</t>
  </si>
  <si>
    <t>Sifinanciranje izdavačke djelatnosti</t>
  </si>
  <si>
    <t>broj aktivnosti na uspostavi ZEZ-a</t>
  </si>
  <si>
    <t>Znanstveno-edikacijkso zabavni centar Stari Golubovec</t>
  </si>
  <si>
    <t>broj kapitalnih projekata</t>
  </si>
  <si>
    <t>kapitalne donacije neprofitnim organizacijama</t>
  </si>
  <si>
    <t>broj projekata na obnovi spomeničke baštine</t>
  </si>
  <si>
    <t>10/20</t>
  </si>
  <si>
    <t>8/18</t>
  </si>
  <si>
    <t>8/16</t>
  </si>
  <si>
    <t>broj udruga/broj aktivnosti</t>
  </si>
  <si>
    <t>Program javnih potreba tehničke kulture</t>
  </si>
  <si>
    <t>138/4660/4600</t>
  </si>
  <si>
    <t>137/4658/4500</t>
  </si>
  <si>
    <t>broj udruga/sportaša/sportskih nastupa</t>
  </si>
  <si>
    <t>Program javnih potreba u sportu</t>
  </si>
  <si>
    <t>broj aktivnosti/projekata</t>
  </si>
  <si>
    <t>Program kulturnog razvitka (manifestacije u kulturi, sufinanciranje ustanova u kulturi i sl.)</t>
  </si>
  <si>
    <t>3.4.3.: Održavanje kulturne baštine i razvoj kulturnih i kreativnih djelatnosti</t>
  </si>
  <si>
    <t>Pomoći za obranu od tuče (DHMZ)</t>
  </si>
  <si>
    <t>3.3.5.: Zaštita od elementarnih nepogoda</t>
  </si>
  <si>
    <t xml:space="preserve">UO za gospodar.
</t>
  </si>
  <si>
    <t>3.    75</t>
  </si>
  <si>
    <t>2.    60</t>
  </si>
  <si>
    <t>1.   45</t>
  </si>
  <si>
    <t>1.   30
2. i 3.   2</t>
  </si>
  <si>
    <t>1. broj održanih edukacija i akcija
2. i 3. broj dokumentacije</t>
  </si>
  <si>
    <t>1. Sigurnost u prometu
2. Sufinanciranje javnog prijevoza        3. Lepoglavska spojnica</t>
  </si>
  <si>
    <t>A102002</t>
  </si>
  <si>
    <t>1.   100%
2.   215 km
3.   31.529</t>
  </si>
  <si>
    <t>1.   90%
2.   190 km
3.   32.973</t>
  </si>
  <si>
    <t>1.   80%
2.   155 km
3.   33.754</t>
  </si>
  <si>
    <t>1.   55%
2.   120 km
3.   34.523</t>
  </si>
  <si>
    <t>1. % izrađenosti projektne dokumentacije
2. km izgrađene ili modernizirane infrastrukture
3. broj osobnih vozila</t>
  </si>
  <si>
    <t>Sufinanciranje integriranog prometa zagrebačkog područja</t>
  </si>
  <si>
    <t>A102004
K104001</t>
  </si>
  <si>
    <t>uzletno-sletna staza u funkciji</t>
  </si>
  <si>
    <t>Krapinsko-zagorski aerodrom</t>
  </si>
  <si>
    <t xml:space="preserve">A102003
</t>
  </si>
  <si>
    <t>Zavod za pr.</t>
  </si>
  <si>
    <t>004</t>
  </si>
  <si>
    <t>Idejno rješenje Oroslavsko-stubičke obilaznice</t>
  </si>
  <si>
    <t>Broj naselja korisnika pomoći godišnje</t>
  </si>
  <si>
    <t>Pomoć naseljima u brdsko-planinskim područjima</t>
  </si>
  <si>
    <t>30 km</t>
  </si>
  <si>
    <t>25 km</t>
  </si>
  <si>
    <t>20 km</t>
  </si>
  <si>
    <t>15 km</t>
  </si>
  <si>
    <t>1. km novoizgrađenih ili moderniziranih cesta</t>
  </si>
  <si>
    <t>Pomoći za rekonstrukciju, modernizaciju i izgradnju cesta</t>
  </si>
  <si>
    <t>A102000</t>
  </si>
  <si>
    <t xml:space="preserve">Mjera 3.3.4.: Poboljšanje prometne infrastrukture  </t>
  </si>
  <si>
    <t>Studija "Analiza podložnosti na klizanje prostora KZŽ" - stručna podloga za izradu PPKZŽ</t>
  </si>
  <si>
    <t>1.   50
2.   60
3.   30</t>
  </si>
  <si>
    <t>1.   45
2.   50
3.   25</t>
  </si>
  <si>
    <t>1.   40
2.   40
3.   20</t>
  </si>
  <si>
    <t>1.   35
2.   30
3.   15</t>
  </si>
  <si>
    <t>1. broj saniranih klizišta
2. broj izrađenih Elaborata
3. broj saniranih objekata</t>
  </si>
  <si>
    <t>Pomoć za sanaciju klizišta</t>
  </si>
  <si>
    <t>A102001</t>
  </si>
  <si>
    <t>3.3.3.: Zaštita i saniranje klizišta</t>
  </si>
  <si>
    <t>1.   90%
2.   60%</t>
  </si>
  <si>
    <t>1.   88%
2.   57%</t>
  </si>
  <si>
    <t>1.   85%
2.   45%</t>
  </si>
  <si>
    <t>1.   82%
2.   35%</t>
  </si>
  <si>
    <t>1. % izgrađenosti javne vodoopskrbne mreže
2. % izgrađenosti sustava odvodnje</t>
  </si>
  <si>
    <t>Kapitalne pomoći za vodoopskrbu i odvodnju</t>
  </si>
  <si>
    <t>K104000</t>
  </si>
  <si>
    <t>3.3.2.: Izgradnja i unapređenje sustava vodoopskrbe i sustava odvodnje</t>
  </si>
  <si>
    <t>UO za gradit.</t>
  </si>
  <si>
    <t>Gospodarenje otpadom (RCGO Piškornica i sanacija odlagališta otpada)</t>
  </si>
  <si>
    <t>3.3.3.1: Unapređenje sustava gospodarenja otpadom</t>
  </si>
  <si>
    <t>Pedološko-bonitetna studija - stručna podloga za izradu PPKZŽ</t>
  </si>
  <si>
    <t>Program zaštite okoliša</t>
  </si>
  <si>
    <t>Zaštita okliša - strateško procjena utjecaja na okoliš</t>
  </si>
  <si>
    <t xml:space="preserve">
Mjera 3.2.3. Izrada i implementacija programa zaštite i poboljšanja kvalitete zraka, vode, tla, buke i ostalih sastavnica okoliša</t>
  </si>
  <si>
    <t>UO za javnu nabavu i EU fondove</t>
  </si>
  <si>
    <t>Smanjenje potrošnje energije i postizanje energetskih ušteda</t>
  </si>
  <si>
    <t>EnO OŠ Kumrovec</t>
  </si>
  <si>
    <t>EnO SŠ Konjščina</t>
  </si>
  <si>
    <t>EnO OŠ Konjščina</t>
  </si>
  <si>
    <t>EnO OŠ Gornja Stubica</t>
  </si>
  <si>
    <t>EnO SŠ Bedekovčina</t>
  </si>
  <si>
    <t>EnO OŠ Đurmanec</t>
  </si>
  <si>
    <t>Mjera 3.2.1. Povećanje energetske učinkovitosti u sektoru zgradarstva i javne rasvjete</t>
  </si>
  <si>
    <t>Krajobrazna osnova - stručna podloga za izradu PPKZŽ</t>
  </si>
  <si>
    <t>CILJ 3: ODRŽIVI RAZVOJ PROSTORA, OKOLIŠA I PRIRODE</t>
  </si>
  <si>
    <t>Javna ustanova</t>
  </si>
  <si>
    <t>Projekt "Putevima orhideja"</t>
  </si>
  <si>
    <t>Projekt "Zagorje-abeceda prirode"</t>
  </si>
  <si>
    <t>Projekt "Veze prirode"</t>
  </si>
  <si>
    <t xml:space="preserve">K1 </t>
  </si>
  <si>
    <t>Cilj 3. ODRŽIVI RAZVOJ PROSTORA, OKOLIŠA I PRIRODE</t>
  </si>
  <si>
    <t xml:space="preserve">RAZLIKA </t>
  </si>
  <si>
    <t>UKUPNO INVESTICIJE</t>
  </si>
  <si>
    <t>- opći prihodi i primici (objekti u okviru projekata Javne ustanove)</t>
  </si>
  <si>
    <t>- opći prihodi i primici (oprema)</t>
  </si>
  <si>
    <t xml:space="preserve">OPREMA I IZGRADNJA OBJEKATA ZA ZARA-u, ZAVOD i JU </t>
  </si>
  <si>
    <t>7.</t>
  </si>
  <si>
    <t>- EU sredstva (prijenos preko nadležnog ministarstva) (poduzetnički inkubator)</t>
  </si>
  <si>
    <t>- sredstava Državnog proračuna (cikloturizam, ZEZ)</t>
  </si>
  <si>
    <t>- opći prihodi i primici (poduzetnički inkubator, cikloturizam, sigurna kuća, ZEZ, zgrada KZŽ)</t>
  </si>
  <si>
    <t>DODATNA ULAGANJA KZŽ (građevinski objekti)</t>
  </si>
  <si>
    <t>6.</t>
  </si>
  <si>
    <t>- namjenska sredstva (oprema)</t>
  </si>
  <si>
    <t>- EU sredstva-prijenos preko nadležnog ministarstva (poduzetnički inkubator)</t>
  </si>
  <si>
    <t>- opći prihodi i primici (poduzetnički inkubator i oprema za rad KZŽ)</t>
  </si>
  <si>
    <t>OPREMA KZŽ</t>
  </si>
  <si>
    <t>5.</t>
  </si>
  <si>
    <t>- opći prihodi i primici</t>
  </si>
  <si>
    <t>- EU sredstva (prijenos preko nadležnog ministarstva)</t>
  </si>
  <si>
    <t>- sredstava Državnog proračuna</t>
  </si>
  <si>
    <t>- decentralizirana sredstva</t>
  </si>
  <si>
    <t xml:space="preserve">IZGRADNJA, ADAPT. I DOGR. ŠKOLSKIH OBJEKATA - O.Š. </t>
  </si>
  <si>
    <t>4.</t>
  </si>
  <si>
    <t>- opći prihodi i primici (vlastita sredstva)</t>
  </si>
  <si>
    <t>- decentralizirana sredstva - ulaganja u ostalu opremu i knjige</t>
  </si>
  <si>
    <t>- decentralizirana sredstva - srednje škole i učenički domovi</t>
  </si>
  <si>
    <t>- decentralizirana sredstva - osnovne škole</t>
  </si>
  <si>
    <t>OPREMA ZA ŠKOLE I ULAG. U RAČ. PROGRAME, POMAGALA</t>
  </si>
  <si>
    <t>3.</t>
  </si>
  <si>
    <t>IZGRADNJA, ADAPT. I DOGRADNJA U ZDRAVSTVU (građevinski objekti)</t>
  </si>
  <si>
    <t>2.</t>
  </si>
  <si>
    <t>- decentralizirana sredstva - licence i računalni programi</t>
  </si>
  <si>
    <t>- decentralizirana sredstva - prijevozna sredstva</t>
  </si>
  <si>
    <t>- decentralizirana sredstva - medicinska, laboratorijska i ostala oprema</t>
  </si>
  <si>
    <t>OPREMA ZA ZDRAVSTVO I PRIJEVOZNA SREDSTVA</t>
  </si>
  <si>
    <t>1.</t>
  </si>
  <si>
    <t>I. IZMJENA PLANA</t>
  </si>
  <si>
    <t>PLAN 2020.</t>
  </si>
  <si>
    <t>I IZMJENA PLANA</t>
  </si>
  <si>
    <t xml:space="preserve">PLAN </t>
  </si>
  <si>
    <t>O P I S</t>
  </si>
  <si>
    <t xml:space="preserve">R. br. </t>
  </si>
  <si>
    <t xml:space="preserve">I. IZMJENA PLANA  RAZVOJNIH PROGRAMA - INVESTICIJE </t>
  </si>
  <si>
    <t>Županijska skupština</t>
  </si>
  <si>
    <t>Krapinsko-zagorska županija</t>
  </si>
  <si>
    <t>UKUPNO KAPITALNE POMOĆI,  DONACIJE I INVESTICIJE</t>
  </si>
  <si>
    <t>UKUPNO KAPITALNE POMOĆI I DONACIJE</t>
  </si>
  <si>
    <t>KAPITALNE POMOĆI I DONACIJE - CIVILNA ZAŠTITA</t>
  </si>
  <si>
    <t>KAPITALNE POMOĆI I DONACIJE - KULTURA</t>
  </si>
  <si>
    <t xml:space="preserve">KAPITALNE POMOĆI I DONACIJE - SOCIJALNA SKRB </t>
  </si>
  <si>
    <t xml:space="preserve">KAPITALNE POMOĆI I DONACIJE - ZAŠTITA OKOLIŠA </t>
  </si>
  <si>
    <t xml:space="preserve">KAPITALNE POMOĆI I DONACIJE - KOMUNALNA INFRASTRUKTURA </t>
  </si>
  <si>
    <t>- sredstva izvanproračunskih korisnika Državnog proračuna (Hrvatske vode)</t>
  </si>
  <si>
    <t>KAPITALNE POMOĆI I DONACIJE - PROMET</t>
  </si>
  <si>
    <t>PLAN</t>
  </si>
  <si>
    <t xml:space="preserve"> I. IZMJENA PLANA RAZVOJNIH PROGRAMA - KAPITALNE POMOĆI I DONACIJE  </t>
  </si>
  <si>
    <t>CIVILNA ZAŠTITA</t>
  </si>
  <si>
    <t>KULTURA</t>
  </si>
  <si>
    <t>KOMUNALNA INFRASTRUKTURA</t>
  </si>
  <si>
    <t>br.</t>
  </si>
  <si>
    <t xml:space="preserve">I. IZMJENA PLANA </t>
  </si>
  <si>
    <t xml:space="preserve">Red. </t>
  </si>
  <si>
    <t>PRORAČUNSKI KORISNICI (ZARA, ZAVOD i JU)</t>
  </si>
  <si>
    <t>SREDSTVA ZA RAD UPRAVNIH TIJELA i ADAPTACIJA ZGRADE</t>
  </si>
  <si>
    <t xml:space="preserve">ZDRAVSTVO </t>
  </si>
  <si>
    <t>POSL.-TEHN. INKUBATOR, ZEZ, CIKLOTURIZAM, SIGURNA KUĆA</t>
  </si>
  <si>
    <t>OBRAZOVANJE (ŠKOLE)</t>
  </si>
  <si>
    <t>SVEUKUPNO INVESTICIJE I KAPITALNE POMOĆI I DONACIJE</t>
  </si>
  <si>
    <t>OSTALO</t>
  </si>
  <si>
    <t>DECENTRALIZIRANA SREDSTVA</t>
  </si>
  <si>
    <t>SREDSTVA DRŽAVNOG PRORAČUNA</t>
  </si>
  <si>
    <t>EU SREDSTVA (prijenos preko nadležnog ministarstva)</t>
  </si>
  <si>
    <t>OPĆI PRIHODI I PRIMICI (vlastita sredstva i kredit)</t>
  </si>
  <si>
    <t>STRUKTURA IZVORA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</si>
</sst>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[$-1041A]dd\.mm\.yyyy"/>
    <numFmt numFmtId="165" formatCode="[$-1041A]h:mm"/>
    <numFmt numFmtId="166" formatCode="[$-1041A]#,##0.00;\-\ #,##0.00"/>
    <numFmt numFmtId="167" formatCode="_-* #,##0\ _k_n_-;\-* #,##0\ _k_n_-;_-* &quot;-&quot;??\ _k_n_-;_-@_-"/>
  </numFmts>
  <fonts count="5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</font>
    <font>
      <sz val="8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A0"/>
        <bgColor rgb="FF0000A0"/>
      </patternFill>
    </fill>
    <fill>
      <patternFill patternType="solid">
        <fgColor rgb="FF0000BF"/>
        <bgColor rgb="FF0000BF"/>
      </patternFill>
    </fill>
    <fill>
      <patternFill patternType="solid">
        <fgColor rgb="FF64B1FF"/>
        <bgColor rgb="FF64B1FF"/>
      </patternFill>
    </fill>
    <fill>
      <patternFill patternType="solid">
        <fgColor rgb="FF9BCDFF"/>
        <bgColor rgb="FF9BCDFF"/>
      </patternFill>
    </fill>
    <fill>
      <patternFill patternType="solid">
        <fgColor rgb="FFE8E800"/>
        <bgColor rgb="FFE8E800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191970"/>
        <bgColor rgb="FF191970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40"/>
        <bgColor rgb="FF800040"/>
      </patternFill>
    </fill>
    <fill>
      <patternFill patternType="solid">
        <fgColor rgb="FFB7005B"/>
        <bgColor rgb="FFB7005B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/>
        <bgColor indexed="31"/>
      </patternFill>
    </fill>
  </fills>
  <borders count="1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9" borderId="0"/>
    <xf numFmtId="0" fontId="15" fillId="9" borderId="0"/>
    <xf numFmtId="43" fontId="45" fillId="9" borderId="0" applyFill="0" applyBorder="0" applyAlignment="0" applyProtection="0"/>
  </cellStyleXfs>
  <cellXfs count="732"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vertical="center" wrapText="1" readingOrder="1"/>
    </xf>
    <xf numFmtId="0" fontId="4" fillId="2" borderId="0" xfId="1" applyNumberFormat="1" applyFont="1" applyFill="1" applyBorder="1" applyAlignment="1">
      <alignment horizontal="left" vertical="center" wrapText="1" readingOrder="1"/>
    </xf>
    <xf numFmtId="166" fontId="4" fillId="2" borderId="0" xfId="1" applyNumberFormat="1" applyFont="1" applyFill="1" applyBorder="1" applyAlignment="1">
      <alignment horizontal="right" vertical="center" wrapText="1" readingOrder="1"/>
    </xf>
    <xf numFmtId="0" fontId="4" fillId="3" borderId="0" xfId="1" applyNumberFormat="1" applyFont="1" applyFill="1" applyBorder="1" applyAlignment="1">
      <alignment horizontal="left" vertical="center" wrapText="1" readingOrder="1"/>
    </xf>
    <xf numFmtId="166" fontId="4" fillId="3" borderId="0" xfId="1" applyNumberFormat="1" applyFont="1" applyFill="1" applyBorder="1" applyAlignment="1">
      <alignment horizontal="right" vertical="center" wrapText="1" readingOrder="1"/>
    </xf>
    <xf numFmtId="0" fontId="4" fillId="4" borderId="0" xfId="1" applyNumberFormat="1" applyFont="1" applyFill="1" applyBorder="1" applyAlignment="1">
      <alignment horizontal="left" vertical="center" wrapText="1" readingOrder="1"/>
    </xf>
    <xf numFmtId="166" fontId="4" fillId="4" borderId="0" xfId="1" applyNumberFormat="1" applyFont="1" applyFill="1" applyBorder="1" applyAlignment="1">
      <alignment horizontal="right" vertical="center" wrapText="1" readingOrder="1"/>
    </xf>
    <xf numFmtId="0" fontId="5" fillId="5" borderId="0" xfId="1" applyNumberFormat="1" applyFont="1" applyFill="1" applyBorder="1" applyAlignment="1">
      <alignment horizontal="left" vertical="center" wrapText="1" readingOrder="1"/>
    </xf>
    <xf numFmtId="166" fontId="5" fillId="5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horizontal="left" vertical="center" wrapText="1" readingOrder="1"/>
    </xf>
    <xf numFmtId="166" fontId="5" fillId="6" borderId="0" xfId="1" applyNumberFormat="1" applyFont="1" applyFill="1" applyBorder="1" applyAlignment="1">
      <alignment horizontal="right" vertical="center" wrapText="1" readingOrder="1"/>
    </xf>
    <xf numFmtId="0" fontId="5" fillId="7" borderId="0" xfId="1" applyNumberFormat="1" applyFont="1" applyFill="1" applyBorder="1" applyAlignment="1">
      <alignment horizontal="left" vertical="center" wrapText="1" readingOrder="1"/>
    </xf>
    <xf numFmtId="166" fontId="5" fillId="7" borderId="0" xfId="1" applyNumberFormat="1" applyFont="1" applyFill="1" applyBorder="1" applyAlignment="1">
      <alignment horizontal="right" vertical="center" wrapText="1" readingOrder="1"/>
    </xf>
    <xf numFmtId="0" fontId="5" fillId="8" borderId="0" xfId="1" applyNumberFormat="1" applyFont="1" applyFill="1" applyBorder="1" applyAlignment="1">
      <alignment horizontal="left" vertical="center" wrapText="1" readingOrder="1"/>
    </xf>
    <xf numFmtId="166" fontId="5" fillId="8" borderId="0" xfId="1" applyNumberFormat="1" applyFont="1" applyFill="1" applyBorder="1" applyAlignment="1">
      <alignment horizontal="right" vertical="center" wrapText="1" readingOrder="1"/>
    </xf>
    <xf numFmtId="0" fontId="5" fillId="9" borderId="0" xfId="1" applyNumberFormat="1" applyFont="1" applyFill="1" applyBorder="1" applyAlignment="1">
      <alignment horizontal="left" vertical="center" wrapText="1" readingOrder="1"/>
    </xf>
    <xf numFmtId="166" fontId="5" fillId="9" borderId="0" xfId="1" applyNumberFormat="1" applyFont="1" applyFill="1" applyBorder="1" applyAlignment="1">
      <alignment horizontal="right" vertical="center" wrapText="1" readingOrder="1"/>
    </xf>
    <xf numFmtId="0" fontId="3" fillId="9" borderId="0" xfId="1" applyNumberFormat="1" applyFont="1" applyFill="1" applyBorder="1" applyAlignment="1">
      <alignment horizontal="left" vertical="center" wrapText="1" readingOrder="1"/>
    </xf>
    <xf numFmtId="166" fontId="3" fillId="9" borderId="0" xfId="1" applyNumberFormat="1" applyFont="1" applyFill="1" applyBorder="1" applyAlignment="1">
      <alignment horizontal="right" vertical="center" wrapText="1" readingOrder="1"/>
    </xf>
    <xf numFmtId="0" fontId="2" fillId="9" borderId="0" xfId="0" applyFont="1" applyFill="1" applyBorder="1"/>
    <xf numFmtId="0" fontId="7" fillId="9" borderId="0" xfId="1" applyNumberFormat="1" applyFont="1" applyFill="1" applyBorder="1" applyAlignment="1">
      <alignment vertical="top" wrapText="1" readingOrder="1"/>
    </xf>
    <xf numFmtId="0" fontId="9" fillId="9" borderId="0" xfId="1" applyNumberFormat="1" applyFont="1" applyFill="1" applyBorder="1" applyAlignment="1">
      <alignment vertical="top" wrapText="1" readingOrder="1"/>
    </xf>
    <xf numFmtId="0" fontId="8" fillId="9" borderId="0" xfId="1" applyNumberFormat="1" applyFont="1" applyFill="1" applyBorder="1" applyAlignment="1">
      <alignment horizontal="center" vertical="center" wrapText="1" readingOrder="1"/>
    </xf>
    <xf numFmtId="0" fontId="8" fillId="9" borderId="0" xfId="1" applyNumberFormat="1" applyFont="1" applyFill="1" applyBorder="1" applyAlignment="1">
      <alignment vertical="top" wrapText="1" readingOrder="1"/>
    </xf>
    <xf numFmtId="0" fontId="11" fillId="11" borderId="0" xfId="1" applyNumberFormat="1" applyFont="1" applyFill="1" applyBorder="1" applyAlignment="1">
      <alignment vertical="top" wrapText="1" readingOrder="1"/>
    </xf>
    <xf numFmtId="166" fontId="11" fillId="11" borderId="0" xfId="1" applyNumberFormat="1" applyFont="1" applyFill="1" applyBorder="1" applyAlignment="1">
      <alignment horizontal="right" vertical="top" wrapText="1" readingOrder="1"/>
    </xf>
    <xf numFmtId="166" fontId="8" fillId="9" borderId="0" xfId="1" applyNumberFormat="1" applyFont="1" applyFill="1" applyBorder="1" applyAlignment="1">
      <alignment horizontal="right" vertical="top" wrapText="1" readingOrder="1"/>
    </xf>
    <xf numFmtId="166" fontId="9" fillId="9" borderId="0" xfId="1" applyNumberFormat="1" applyFont="1" applyFill="1" applyBorder="1" applyAlignment="1">
      <alignment horizontal="right" vertical="top" wrapText="1" readingOrder="1"/>
    </xf>
    <xf numFmtId="0" fontId="2" fillId="9" borderId="0" xfId="0" applyFont="1" applyFill="1" applyBorder="1" applyAlignment="1"/>
    <xf numFmtId="0" fontId="2" fillId="9" borderId="0" xfId="0" applyFont="1" applyFill="1" applyBorder="1" applyAlignment="1">
      <alignment readingOrder="1"/>
    </xf>
    <xf numFmtId="0" fontId="12" fillId="9" borderId="0" xfId="0" applyFont="1" applyFill="1" applyBorder="1"/>
    <xf numFmtId="0" fontId="12" fillId="9" borderId="0" xfId="0" applyFont="1" applyFill="1" applyBorder="1" applyAlignment="1">
      <alignment horizontal="left"/>
    </xf>
    <xf numFmtId="0" fontId="13" fillId="9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2" fillId="9" borderId="2" xfId="0" applyFont="1" applyFill="1" applyBorder="1"/>
    <xf numFmtId="166" fontId="8" fillId="9" borderId="2" xfId="1" applyNumberFormat="1" applyFont="1" applyFill="1" applyBorder="1" applyAlignment="1">
      <alignment horizontal="right" wrapText="1" readingOrder="1"/>
    </xf>
    <xf numFmtId="166" fontId="8" fillId="9" borderId="2" xfId="1" applyNumberFormat="1" applyFont="1" applyFill="1" applyBorder="1" applyAlignment="1">
      <alignment wrapText="1" readingOrder="1"/>
    </xf>
    <xf numFmtId="0" fontId="14" fillId="9" borderId="2" xfId="1" applyNumberFormat="1" applyFont="1" applyFill="1" applyBorder="1" applyAlignment="1">
      <alignment vertical="top" wrapText="1" readingOrder="1"/>
    </xf>
    <xf numFmtId="0" fontId="8" fillId="9" borderId="3" xfId="1" applyNumberFormat="1" applyFont="1" applyFill="1" applyBorder="1" applyAlignment="1">
      <alignment vertical="top" wrapText="1" readingOrder="1"/>
    </xf>
    <xf numFmtId="0" fontId="9" fillId="9" borderId="3" xfId="1" applyNumberFormat="1" applyFont="1" applyFill="1" applyBorder="1" applyAlignment="1">
      <alignment vertical="top" wrapText="1" readingOrder="1"/>
    </xf>
    <xf numFmtId="0" fontId="13" fillId="0" borderId="4" xfId="0" applyFont="1" applyFill="1" applyBorder="1" applyAlignment="1">
      <alignment horizontal="center"/>
    </xf>
    <xf numFmtId="0" fontId="2" fillId="9" borderId="6" xfId="0" applyFont="1" applyFill="1" applyBorder="1"/>
    <xf numFmtId="0" fontId="13" fillId="0" borderId="8" xfId="0" applyFont="1" applyFill="1" applyBorder="1" applyAlignment="1">
      <alignment horizontal="center"/>
    </xf>
    <xf numFmtId="0" fontId="8" fillId="9" borderId="9" xfId="1" applyNumberFormat="1" applyFont="1" applyFill="1" applyBorder="1" applyAlignment="1">
      <alignment vertical="top" wrapText="1" readingOrder="1"/>
    </xf>
    <xf numFmtId="0" fontId="9" fillId="9" borderId="11" xfId="1" applyNumberFormat="1" applyFont="1" applyFill="1" applyBorder="1" applyAlignment="1">
      <alignment vertical="top" wrapText="1" readingOrder="1"/>
    </xf>
    <xf numFmtId="0" fontId="2" fillId="9" borderId="3" xfId="0" applyFont="1" applyFill="1" applyBorder="1"/>
    <xf numFmtId="0" fontId="12" fillId="9" borderId="4" xfId="0" applyFont="1" applyFill="1" applyBorder="1"/>
    <xf numFmtId="0" fontId="8" fillId="9" borderId="5" xfId="1" applyNumberFormat="1" applyFont="1" applyFill="1" applyBorder="1" applyAlignment="1">
      <alignment vertical="top" wrapText="1" readingOrder="1"/>
    </xf>
    <xf numFmtId="0" fontId="12" fillId="9" borderId="14" xfId="0" applyFont="1" applyFill="1" applyBorder="1" applyAlignment="1">
      <alignment horizontal="left"/>
    </xf>
    <xf numFmtId="0" fontId="8" fillId="9" borderId="15" xfId="1" applyNumberFormat="1" applyFont="1" applyFill="1" applyBorder="1" applyAlignment="1">
      <alignment vertical="top" wrapText="1" readingOrder="1"/>
    </xf>
    <xf numFmtId="0" fontId="8" fillId="9" borderId="7" xfId="1" applyNumberFormat="1" applyFont="1" applyFill="1" applyBorder="1" applyAlignment="1">
      <alignment vertical="top" wrapText="1" readingOrder="1"/>
    </xf>
    <xf numFmtId="0" fontId="9" fillId="9" borderId="10" xfId="1" applyNumberFormat="1" applyFont="1" applyFill="1" applyBorder="1" applyAlignment="1">
      <alignment vertical="top" wrapText="1" readingOrder="1"/>
    </xf>
    <xf numFmtId="166" fontId="8" fillId="9" borderId="16" xfId="1" applyNumberFormat="1" applyFont="1" applyFill="1" applyBorder="1" applyAlignment="1">
      <alignment horizontal="right" wrapText="1" readingOrder="1"/>
    </xf>
    <xf numFmtId="166" fontId="8" fillId="9" borderId="11" xfId="1" applyNumberFormat="1" applyFont="1" applyFill="1" applyBorder="1" applyAlignment="1">
      <alignment horizontal="right" wrapText="1" readingOrder="1"/>
    </xf>
    <xf numFmtId="166" fontId="8" fillId="9" borderId="16" xfId="1" applyNumberFormat="1" applyFont="1" applyFill="1" applyBorder="1" applyAlignment="1">
      <alignment wrapText="1" readingOrder="1"/>
    </xf>
    <xf numFmtId="166" fontId="8" fillId="9" borderId="11" xfId="1" applyNumberFormat="1" applyFont="1" applyFill="1" applyBorder="1" applyAlignment="1">
      <alignment wrapText="1" readingOrder="1"/>
    </xf>
    <xf numFmtId="0" fontId="2" fillId="9" borderId="17" xfId="0" applyFont="1" applyFill="1" applyBorder="1"/>
    <xf numFmtId="0" fontId="8" fillId="9" borderId="17" xfId="1" applyNumberFormat="1" applyFont="1" applyFill="1" applyBorder="1" applyAlignment="1">
      <alignment vertical="top" wrapText="1" readingOrder="1"/>
    </xf>
    <xf numFmtId="0" fontId="9" fillId="9" borderId="17" xfId="1" applyNumberFormat="1" applyFont="1" applyFill="1" applyBorder="1" applyAlignment="1">
      <alignment vertical="top" wrapText="1" readingOrder="1"/>
    </xf>
    <xf numFmtId="1" fontId="12" fillId="0" borderId="0" xfId="0" applyNumberFormat="1" applyFont="1" applyFill="1" applyBorder="1"/>
    <xf numFmtId="1" fontId="2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1" fontId="2" fillId="9" borderId="13" xfId="0" applyNumberFormat="1" applyFont="1" applyFill="1" applyBorder="1" applyAlignment="1"/>
    <xf numFmtId="1" fontId="2" fillId="9" borderId="10" xfId="0" applyNumberFormat="1" applyFont="1" applyFill="1" applyBorder="1" applyAlignment="1"/>
    <xf numFmtId="1" fontId="2" fillId="9" borderId="16" xfId="0" applyNumberFormat="1" applyFont="1" applyFill="1" applyBorder="1" applyAlignment="1"/>
    <xf numFmtId="1" fontId="2" fillId="9" borderId="11" xfId="0" applyNumberFormat="1" applyFont="1" applyFill="1" applyBorder="1" applyAlignment="1"/>
    <xf numFmtId="1" fontId="2" fillId="9" borderId="17" xfId="0" applyNumberFormat="1" applyFont="1" applyFill="1" applyBorder="1" applyAlignment="1"/>
    <xf numFmtId="1" fontId="2" fillId="9" borderId="3" xfId="0" applyNumberFormat="1" applyFont="1" applyFill="1" applyBorder="1" applyAlignment="1"/>
    <xf numFmtId="1" fontId="2" fillId="9" borderId="2" xfId="0" applyNumberFormat="1" applyFont="1" applyFill="1" applyBorder="1" applyAlignment="1"/>
    <xf numFmtId="1" fontId="2" fillId="9" borderId="0" xfId="0" applyNumberFormat="1" applyFont="1" applyFill="1" applyBorder="1" applyAlignment="1"/>
    <xf numFmtId="0" fontId="2" fillId="9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14" fillId="9" borderId="10" xfId="1" applyNumberFormat="1" applyFont="1" applyFill="1" applyBorder="1" applyAlignment="1">
      <alignment vertical="top" wrapText="1" readingOrder="1"/>
    </xf>
    <xf numFmtId="0" fontId="13" fillId="0" borderId="16" xfId="0" applyFont="1" applyFill="1" applyBorder="1"/>
    <xf numFmtId="0" fontId="13" fillId="0" borderId="11" xfId="0" applyFont="1" applyFill="1" applyBorder="1"/>
    <xf numFmtId="4" fontId="9" fillId="9" borderId="10" xfId="1" applyNumberFormat="1" applyFont="1" applyFill="1" applyBorder="1" applyAlignment="1">
      <alignment vertical="top" wrapText="1" readingOrder="1"/>
    </xf>
    <xf numFmtId="4" fontId="2" fillId="0" borderId="16" xfId="0" applyNumberFormat="1" applyFont="1" applyFill="1" applyBorder="1"/>
    <xf numFmtId="4" fontId="2" fillId="0" borderId="11" xfId="0" applyNumberFormat="1" applyFont="1" applyFill="1" applyBorder="1"/>
    <xf numFmtId="1" fontId="2" fillId="9" borderId="12" xfId="0" applyNumberFormat="1" applyFont="1" applyFill="1" applyBorder="1" applyAlignment="1">
      <alignment readingOrder="1"/>
    </xf>
    <xf numFmtId="1" fontId="2" fillId="0" borderId="21" xfId="0" applyNumberFormat="1" applyFont="1" applyFill="1" applyBorder="1"/>
    <xf numFmtId="1" fontId="2" fillId="0" borderId="13" xfId="0" applyNumberFormat="1" applyFont="1" applyFill="1" applyBorder="1"/>
    <xf numFmtId="166" fontId="14" fillId="9" borderId="0" xfId="1" applyNumberFormat="1" applyFont="1" applyFill="1" applyBorder="1" applyAlignment="1">
      <alignment horizontal="right" wrapText="1" readingOrder="1"/>
    </xf>
    <xf numFmtId="166" fontId="14" fillId="9" borderId="0" xfId="1" applyNumberFormat="1" applyFont="1" applyFill="1" applyBorder="1" applyAlignment="1">
      <alignment wrapText="1" readingOrder="1"/>
    </xf>
    <xf numFmtId="0" fontId="12" fillId="9" borderId="0" xfId="0" applyFont="1" applyFill="1" applyBorder="1" applyAlignment="1"/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4" fontId="16" fillId="0" borderId="0" xfId="0" applyNumberFormat="1" applyFont="1"/>
    <xf numFmtId="0" fontId="17" fillId="12" borderId="0" xfId="0" applyFont="1" applyFill="1"/>
    <xf numFmtId="4" fontId="17" fillId="12" borderId="0" xfId="0" applyNumberFormat="1" applyFont="1" applyFill="1"/>
    <xf numFmtId="0" fontId="17" fillId="13" borderId="0" xfId="0" applyFont="1" applyFill="1"/>
    <xf numFmtId="4" fontId="17" fillId="13" borderId="0" xfId="0" applyNumberFormat="1" applyFont="1" applyFill="1"/>
    <xf numFmtId="0" fontId="16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/>
    <xf numFmtId="1" fontId="16" fillId="0" borderId="0" xfId="0" applyNumberFormat="1" applyFont="1"/>
    <xf numFmtId="1" fontId="17" fillId="12" borderId="0" xfId="0" applyNumberFormat="1" applyFont="1" applyFill="1"/>
    <xf numFmtId="1" fontId="17" fillId="13" borderId="0" xfId="0" applyNumberFormat="1" applyFont="1" applyFill="1"/>
    <xf numFmtId="1" fontId="16" fillId="0" borderId="0" xfId="0" applyNumberFormat="1" applyFont="1" applyAlignment="1">
      <alignment horizontal="center"/>
    </xf>
    <xf numFmtId="1" fontId="17" fillId="14" borderId="0" xfId="0" applyNumberFormat="1" applyFont="1" applyFill="1"/>
    <xf numFmtId="1" fontId="12" fillId="9" borderId="0" xfId="0" applyNumberFormat="1" applyFont="1" applyFill="1" applyBorder="1"/>
    <xf numFmtId="1" fontId="2" fillId="9" borderId="0" xfId="0" applyNumberFormat="1" applyFont="1" applyFill="1" applyBorder="1"/>
    <xf numFmtId="0" fontId="14" fillId="9" borderId="0" xfId="1" applyNumberFormat="1" applyFont="1" applyFill="1" applyBorder="1" applyAlignment="1">
      <alignment horizontal="center" wrapText="1" readingOrder="1"/>
    </xf>
    <xf numFmtId="1" fontId="13" fillId="9" borderId="0" xfId="0" applyNumberFormat="1" applyFont="1" applyFill="1" applyBorder="1"/>
    <xf numFmtId="3" fontId="2" fillId="9" borderId="0" xfId="0" applyNumberFormat="1" applyFont="1" applyFill="1" applyBorder="1"/>
    <xf numFmtId="0" fontId="13" fillId="0" borderId="0" xfId="0" applyFont="1" applyFill="1" applyBorder="1"/>
    <xf numFmtId="0" fontId="19" fillId="9" borderId="1" xfId="1" applyNumberFormat="1" applyFont="1" applyFill="1" applyBorder="1" applyAlignment="1">
      <alignment vertical="center" wrapText="1" readingOrder="1"/>
    </xf>
    <xf numFmtId="0" fontId="21" fillId="2" borderId="0" xfId="1" applyNumberFormat="1" applyFont="1" applyFill="1" applyBorder="1" applyAlignment="1">
      <alignment horizontal="left" vertical="center" wrapText="1" readingOrder="1"/>
    </xf>
    <xf numFmtId="166" fontId="21" fillId="2" borderId="0" xfId="1" applyNumberFormat="1" applyFont="1" applyFill="1" applyBorder="1" applyAlignment="1">
      <alignment horizontal="right" vertical="center" wrapText="1" readingOrder="1"/>
    </xf>
    <xf numFmtId="0" fontId="21" fillId="15" borderId="0" xfId="1" applyNumberFormat="1" applyFont="1" applyFill="1" applyBorder="1" applyAlignment="1">
      <alignment horizontal="left" vertical="center" wrapText="1" readingOrder="1"/>
    </xf>
    <xf numFmtId="166" fontId="21" fillId="15" borderId="0" xfId="1" applyNumberFormat="1" applyFont="1" applyFill="1" applyBorder="1" applyAlignment="1">
      <alignment horizontal="right" vertical="center" wrapText="1" readingOrder="1"/>
    </xf>
    <xf numFmtId="0" fontId="21" fillId="16" borderId="0" xfId="1" applyNumberFormat="1" applyFont="1" applyFill="1" applyBorder="1" applyAlignment="1">
      <alignment horizontal="left" vertical="center" wrapText="1" readingOrder="1"/>
    </xf>
    <xf numFmtId="166" fontId="21" fillId="16" borderId="0" xfId="1" applyNumberFormat="1" applyFont="1" applyFill="1" applyBorder="1" applyAlignment="1">
      <alignment horizontal="right" vertical="center" wrapText="1" readingOrder="1"/>
    </xf>
    <xf numFmtId="3" fontId="13" fillId="9" borderId="0" xfId="0" applyNumberFormat="1" applyFont="1" applyFill="1" applyBorder="1"/>
    <xf numFmtId="0" fontId="22" fillId="9" borderId="0" xfId="0" applyFont="1" applyFill="1" applyBorder="1"/>
    <xf numFmtId="3" fontId="22" fillId="17" borderId="0" xfId="0" applyNumberFormat="1" applyFont="1" applyFill="1" applyBorder="1"/>
    <xf numFmtId="3" fontId="13" fillId="18" borderId="0" xfId="0" applyNumberFormat="1" applyFont="1" applyFill="1" applyBorder="1"/>
    <xf numFmtId="3" fontId="13" fillId="19" borderId="0" xfId="0" applyNumberFormat="1" applyFont="1" applyFill="1" applyBorder="1"/>
    <xf numFmtId="0" fontId="13" fillId="9" borderId="0" xfId="0" applyFont="1" applyFill="1" applyBorder="1" applyAlignment="1">
      <alignment horizontal="left"/>
    </xf>
    <xf numFmtId="0" fontId="21" fillId="3" borderId="0" xfId="1" applyNumberFormat="1" applyFont="1" applyFill="1" applyBorder="1" applyAlignment="1">
      <alignment horizontal="left" vertical="center" wrapText="1" readingOrder="1"/>
    </xf>
    <xf numFmtId="166" fontId="21" fillId="3" borderId="0" xfId="1" applyNumberFormat="1" applyFont="1" applyFill="1" applyBorder="1" applyAlignment="1">
      <alignment horizontal="right" vertical="center" wrapText="1" readingOrder="1"/>
    </xf>
    <xf numFmtId="0" fontId="21" fillId="4" borderId="0" xfId="1" applyNumberFormat="1" applyFont="1" applyFill="1" applyBorder="1" applyAlignment="1">
      <alignment horizontal="left" vertical="center" wrapText="1" readingOrder="1"/>
    </xf>
    <xf numFmtId="166" fontId="21" fillId="4" borderId="0" xfId="1" applyNumberFormat="1" applyFont="1" applyFill="1" applyBorder="1" applyAlignment="1">
      <alignment horizontal="right" vertical="center" wrapText="1" readingOrder="1"/>
    </xf>
    <xf numFmtId="0" fontId="24" fillId="9" borderId="0" xfId="0" applyFont="1" applyFill="1" applyBorder="1"/>
    <xf numFmtId="1" fontId="13" fillId="20" borderId="0" xfId="0" applyNumberFormat="1" applyFont="1" applyFill="1" applyBorder="1"/>
    <xf numFmtId="1" fontId="4" fillId="2" borderId="0" xfId="1" applyNumberFormat="1" applyFont="1" applyFill="1" applyBorder="1" applyAlignment="1">
      <alignment horizontal="right" vertical="center" wrapText="1" readingOrder="1"/>
    </xf>
    <xf numFmtId="1" fontId="4" fillId="3" borderId="0" xfId="1" applyNumberFormat="1" applyFont="1" applyFill="1" applyBorder="1" applyAlignment="1">
      <alignment horizontal="right" vertical="center" wrapText="1" readingOrder="1"/>
    </xf>
    <xf numFmtId="1" fontId="4" fillId="4" borderId="0" xfId="1" applyNumberFormat="1" applyFont="1" applyFill="1" applyBorder="1" applyAlignment="1">
      <alignment horizontal="right" vertical="center" wrapText="1" readingOrder="1"/>
    </xf>
    <xf numFmtId="1" fontId="5" fillId="5" borderId="0" xfId="1" applyNumberFormat="1" applyFont="1" applyFill="1" applyBorder="1" applyAlignment="1">
      <alignment horizontal="right" vertical="center" wrapText="1" readingOrder="1"/>
    </xf>
    <xf numFmtId="1" fontId="5" fillId="6" borderId="0" xfId="1" applyNumberFormat="1" applyFont="1" applyFill="1" applyBorder="1" applyAlignment="1">
      <alignment horizontal="right" vertical="center" wrapText="1" readingOrder="1"/>
    </xf>
    <xf numFmtId="1" fontId="5" fillId="7" borderId="0" xfId="1" applyNumberFormat="1" applyFont="1" applyFill="1" applyBorder="1" applyAlignment="1">
      <alignment horizontal="right" vertical="center" wrapText="1" readingOrder="1"/>
    </xf>
    <xf numFmtId="1" fontId="5" fillId="8" borderId="0" xfId="1" applyNumberFormat="1" applyFont="1" applyFill="1" applyBorder="1" applyAlignment="1">
      <alignment horizontal="right" vertical="center" wrapText="1" readingOrder="1"/>
    </xf>
    <xf numFmtId="1" fontId="5" fillId="9" borderId="0" xfId="1" applyNumberFormat="1" applyFont="1" applyFill="1" applyBorder="1" applyAlignment="1">
      <alignment horizontal="right" vertical="center" wrapText="1" readingOrder="1"/>
    </xf>
    <xf numFmtId="1" fontId="3" fillId="9" borderId="0" xfId="1" applyNumberFormat="1" applyFont="1" applyFill="1" applyBorder="1" applyAlignment="1">
      <alignment horizontal="right" vertical="center" wrapText="1" readingOrder="1"/>
    </xf>
    <xf numFmtId="1" fontId="19" fillId="0" borderId="1" xfId="1" applyNumberFormat="1" applyFont="1" applyFill="1" applyBorder="1" applyAlignment="1">
      <alignment horizontal="right" vertical="center" wrapText="1" readingOrder="1"/>
    </xf>
    <xf numFmtId="0" fontId="19" fillId="0" borderId="1" xfId="1" applyNumberFormat="1" applyFont="1" applyFill="1" applyBorder="1" applyAlignment="1">
      <alignment horizontal="right" vertical="center" wrapText="1" readingOrder="1"/>
    </xf>
    <xf numFmtId="0" fontId="27" fillId="0" borderId="0" xfId="0" applyFont="1" applyFill="1" applyBorder="1"/>
    <xf numFmtId="1" fontId="27" fillId="0" borderId="0" xfId="0" applyNumberFormat="1" applyFont="1" applyFill="1" applyBorder="1"/>
    <xf numFmtId="0" fontId="12" fillId="0" borderId="10" xfId="0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21" borderId="0" xfId="0" applyNumberFormat="1" applyFont="1" applyFill="1" applyBorder="1"/>
    <xf numFmtId="1" fontId="22" fillId="22" borderId="0" xfId="0" applyNumberFormat="1" applyFont="1" applyFill="1" applyBorder="1"/>
    <xf numFmtId="3" fontId="22" fillId="22" borderId="0" xfId="0" applyNumberFormat="1" applyFont="1" applyFill="1" applyBorder="1"/>
    <xf numFmtId="3" fontId="2" fillId="21" borderId="0" xfId="0" applyNumberFormat="1" applyFont="1" applyFill="1" applyBorder="1"/>
    <xf numFmtId="0" fontId="2" fillId="21" borderId="0" xfId="0" applyFont="1" applyFill="1" applyBorder="1"/>
    <xf numFmtId="3" fontId="13" fillId="9" borderId="2" xfId="0" applyNumberFormat="1" applyFont="1" applyFill="1" applyBorder="1" applyAlignment="1">
      <alignment horizontal="center"/>
    </xf>
    <xf numFmtId="0" fontId="19" fillId="9" borderId="2" xfId="1" applyNumberFormat="1" applyFont="1" applyFill="1" applyBorder="1" applyAlignment="1">
      <alignment vertical="center" wrapText="1" readingOrder="1"/>
    </xf>
    <xf numFmtId="0" fontId="19" fillId="9" borderId="2" xfId="1" applyNumberFormat="1" applyFont="1" applyFill="1" applyBorder="1" applyAlignment="1">
      <alignment horizontal="center" vertical="center" wrapText="1" readingOrder="1"/>
    </xf>
    <xf numFmtId="0" fontId="13" fillId="9" borderId="2" xfId="1" applyNumberFormat="1" applyFont="1" applyFill="1" applyBorder="1" applyAlignment="1">
      <alignment vertical="top" wrapText="1"/>
    </xf>
    <xf numFmtId="0" fontId="13" fillId="9" borderId="2" xfId="0" applyFont="1" applyFill="1" applyBorder="1"/>
    <xf numFmtId="0" fontId="19" fillId="9" borderId="2" xfId="1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left"/>
    </xf>
    <xf numFmtId="0" fontId="9" fillId="9" borderId="0" xfId="1" applyNumberFormat="1" applyFont="1" applyFill="1" applyBorder="1" applyAlignment="1">
      <alignment vertical="top" wrapText="1" readingOrder="1"/>
    </xf>
    <xf numFmtId="0" fontId="2" fillId="9" borderId="0" xfId="0" applyFont="1" applyFill="1" applyBorder="1"/>
    <xf numFmtId="166" fontId="9" fillId="9" borderId="0" xfId="1" applyNumberFormat="1" applyFont="1" applyFill="1" applyBorder="1" applyAlignment="1">
      <alignment horizontal="right" vertical="top" wrapText="1" readingOrder="1"/>
    </xf>
    <xf numFmtId="0" fontId="8" fillId="9" borderId="0" xfId="1" applyNumberFormat="1" applyFont="1" applyFill="1" applyBorder="1" applyAlignment="1">
      <alignment vertical="top" wrapText="1" readingOrder="1"/>
    </xf>
    <xf numFmtId="166" fontId="8" fillId="9" borderId="0" xfId="1" applyNumberFormat="1" applyFont="1" applyFill="1" applyBorder="1" applyAlignment="1">
      <alignment horizontal="right" vertical="top" wrapText="1" readingOrder="1"/>
    </xf>
    <xf numFmtId="0" fontId="14" fillId="9" borderId="0" xfId="1" applyNumberFormat="1" applyFont="1" applyFill="1" applyBorder="1" applyAlignment="1">
      <alignment horizontal="center" wrapText="1" readingOrder="1"/>
    </xf>
    <xf numFmtId="0" fontId="10" fillId="10" borderId="0" xfId="1" applyNumberFormat="1" applyFont="1" applyFill="1" applyBorder="1" applyAlignment="1">
      <alignment vertical="top" wrapText="1" readingOrder="1"/>
    </xf>
    <xf numFmtId="0" fontId="11" fillId="11" borderId="0" xfId="1" applyNumberFormat="1" applyFont="1" applyFill="1" applyBorder="1" applyAlignment="1">
      <alignment vertical="top" wrapText="1" readingOrder="1"/>
    </xf>
    <xf numFmtId="166" fontId="11" fillId="11" borderId="0" xfId="1" applyNumberFormat="1" applyFont="1" applyFill="1" applyBorder="1" applyAlignment="1">
      <alignment horizontal="right" vertical="top" wrapText="1" readingOrder="1"/>
    </xf>
    <xf numFmtId="0" fontId="8" fillId="9" borderId="0" xfId="1" applyNumberFormat="1" applyFont="1" applyFill="1" applyBorder="1" applyAlignment="1">
      <alignment horizontal="left" wrapText="1" readingOrder="1"/>
    </xf>
    <xf numFmtId="0" fontId="12" fillId="9" borderId="0" xfId="0" applyFont="1" applyFill="1" applyBorder="1" applyAlignment="1">
      <alignment horizontal="center"/>
    </xf>
    <xf numFmtId="0" fontId="7" fillId="9" borderId="0" xfId="1" applyNumberFormat="1" applyFont="1" applyFill="1" applyBorder="1" applyAlignment="1">
      <alignment vertical="top" wrapText="1" readingOrder="1"/>
    </xf>
    <xf numFmtId="43" fontId="8" fillId="9" borderId="0" xfId="2" applyFont="1" applyFill="1" applyBorder="1" applyAlignment="1">
      <alignment horizontal="right" vertical="top" wrapText="1" readingOrder="1"/>
    </xf>
    <xf numFmtId="43" fontId="2" fillId="9" borderId="0" xfId="2" applyFont="1" applyFill="1" applyBorder="1"/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13" fillId="9" borderId="0" xfId="0" applyFont="1" applyFill="1" applyBorder="1" applyAlignment="1">
      <alignment horizontal="left"/>
    </xf>
    <xf numFmtId="0" fontId="21" fillId="2" borderId="0" xfId="1" applyNumberFormat="1" applyFont="1" applyFill="1" applyBorder="1" applyAlignment="1">
      <alignment vertical="center" wrapText="1" readingOrder="1"/>
    </xf>
    <xf numFmtId="0" fontId="13" fillId="9" borderId="0" xfId="0" applyFont="1" applyFill="1" applyBorder="1"/>
    <xf numFmtId="166" fontId="21" fillId="2" borderId="0" xfId="1" applyNumberFormat="1" applyFont="1" applyFill="1" applyBorder="1" applyAlignment="1">
      <alignment horizontal="right" vertical="center" wrapText="1" readingOrder="1"/>
    </xf>
    <xf numFmtId="0" fontId="21" fillId="15" borderId="0" xfId="1" applyNumberFormat="1" applyFont="1" applyFill="1" applyBorder="1" applyAlignment="1">
      <alignment vertical="center" wrapText="1" readingOrder="1"/>
    </xf>
    <xf numFmtId="166" fontId="21" fillId="15" borderId="0" xfId="1" applyNumberFormat="1" applyFont="1" applyFill="1" applyBorder="1" applyAlignment="1">
      <alignment horizontal="right" vertical="center" wrapText="1" readingOrder="1"/>
    </xf>
    <xf numFmtId="0" fontId="19" fillId="9" borderId="2" xfId="1" applyNumberFormat="1" applyFont="1" applyFill="1" applyBorder="1" applyAlignment="1">
      <alignment vertical="center" wrapText="1" readingOrder="1"/>
    </xf>
    <xf numFmtId="0" fontId="13" fillId="9" borderId="2" xfId="1" applyNumberFormat="1" applyFont="1" applyFill="1" applyBorder="1" applyAlignment="1">
      <alignment vertical="top" wrapText="1"/>
    </xf>
    <xf numFmtId="0" fontId="19" fillId="9" borderId="2" xfId="1" applyNumberFormat="1" applyFont="1" applyFill="1" applyBorder="1" applyAlignment="1">
      <alignment horizontal="center" vertical="center" wrapText="1" readingOrder="1"/>
    </xf>
    <xf numFmtId="0" fontId="13" fillId="9" borderId="2" xfId="1" applyNumberFormat="1" applyFont="1" applyFill="1" applyBorder="1" applyAlignment="1">
      <alignment horizontal="center" vertical="top" wrapText="1"/>
    </xf>
    <xf numFmtId="0" fontId="21" fillId="16" borderId="0" xfId="1" applyNumberFormat="1" applyFont="1" applyFill="1" applyBorder="1" applyAlignment="1">
      <alignment vertical="center" wrapText="1" readingOrder="1"/>
    </xf>
    <xf numFmtId="166" fontId="21" fillId="16" borderId="0" xfId="1" applyNumberFormat="1" applyFont="1" applyFill="1" applyBorder="1" applyAlignment="1">
      <alignment horizontal="right" vertical="center" wrapText="1" readingOrder="1"/>
    </xf>
    <xf numFmtId="0" fontId="21" fillId="3" borderId="0" xfId="1" applyNumberFormat="1" applyFont="1" applyFill="1" applyBorder="1" applyAlignment="1">
      <alignment vertical="center" wrapText="1" readingOrder="1"/>
    </xf>
    <xf numFmtId="166" fontId="21" fillId="3" borderId="0" xfId="1" applyNumberFormat="1" applyFont="1" applyFill="1" applyBorder="1" applyAlignment="1">
      <alignment horizontal="right" vertical="center" wrapText="1" readingOrder="1"/>
    </xf>
    <xf numFmtId="0" fontId="25" fillId="9" borderId="0" xfId="1" applyNumberFormat="1" applyFont="1" applyFill="1" applyBorder="1" applyAlignment="1">
      <alignment horizontal="left" vertical="top" wrapText="1" readingOrder="1"/>
    </xf>
    <xf numFmtId="0" fontId="20" fillId="9" borderId="0" xfId="1" applyNumberFormat="1" applyFont="1" applyFill="1" applyBorder="1" applyAlignment="1">
      <alignment horizontal="center" vertical="top" wrapText="1" readingOrder="1"/>
    </xf>
    <xf numFmtId="0" fontId="12" fillId="9" borderId="0" xfId="0" applyFont="1" applyFill="1" applyBorder="1"/>
    <xf numFmtId="0" fontId="19" fillId="9" borderId="2" xfId="1" applyNumberFormat="1" applyFont="1" applyFill="1" applyBorder="1" applyAlignment="1">
      <alignment horizontal="right" vertical="center" wrapText="1" readingOrder="1"/>
    </xf>
    <xf numFmtId="0" fontId="23" fillId="9" borderId="0" xfId="0" applyFont="1" applyFill="1" applyBorder="1" applyAlignment="1">
      <alignment horizontal="center"/>
    </xf>
    <xf numFmtId="0" fontId="21" fillId="4" borderId="0" xfId="1" applyNumberFormat="1" applyFont="1" applyFill="1" applyBorder="1" applyAlignment="1">
      <alignment vertical="center" wrapText="1" readingOrder="1"/>
    </xf>
    <xf numFmtId="166" fontId="21" fillId="4" borderId="0" xfId="1" applyNumberFormat="1" applyFont="1" applyFill="1" applyBorder="1" applyAlignment="1">
      <alignment horizontal="right" vertical="center" wrapText="1" readingOrder="1"/>
    </xf>
    <xf numFmtId="0" fontId="26" fillId="0" borderId="0" xfId="1" applyNumberFormat="1" applyFont="1" applyFill="1" applyBorder="1" applyAlignment="1">
      <alignment horizontal="center" vertical="top" wrapText="1" readingOrder="1"/>
    </xf>
    <xf numFmtId="0" fontId="20" fillId="0" borderId="0" xfId="1" applyNumberFormat="1" applyFont="1" applyFill="1" applyBorder="1" applyAlignment="1">
      <alignment vertical="top" wrapText="1" readingOrder="1"/>
    </xf>
    <xf numFmtId="0" fontId="27" fillId="0" borderId="0" xfId="0" applyFont="1" applyFill="1" applyBorder="1"/>
    <xf numFmtId="164" fontId="20" fillId="0" borderId="0" xfId="1" applyNumberFormat="1" applyFont="1" applyFill="1" applyBorder="1" applyAlignment="1">
      <alignment horizontal="left" vertical="top" wrapText="1" readingOrder="1"/>
    </xf>
    <xf numFmtId="165" fontId="20" fillId="0" borderId="0" xfId="1" applyNumberFormat="1" applyFont="1" applyFill="1" applyBorder="1" applyAlignment="1">
      <alignment horizontal="left" vertical="top" wrapText="1" readingOrder="1"/>
    </xf>
    <xf numFmtId="0" fontId="5" fillId="9" borderId="0" xfId="1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166" fontId="5" fillId="9" borderId="0" xfId="1" applyNumberFormat="1" applyFont="1" applyFill="1" applyBorder="1" applyAlignment="1">
      <alignment horizontal="right" vertical="center" wrapText="1" readingOrder="1"/>
    </xf>
    <xf numFmtId="0" fontId="3" fillId="9" borderId="0" xfId="1" applyNumberFormat="1" applyFont="1" applyFill="1" applyBorder="1" applyAlignment="1">
      <alignment vertical="center" wrapText="1" readingOrder="1"/>
    </xf>
    <xf numFmtId="166" fontId="3" fillId="9" borderId="0" xfId="1" applyNumberFormat="1" applyFont="1" applyFill="1" applyBorder="1" applyAlignment="1">
      <alignment horizontal="right" vertical="center" wrapText="1" readingOrder="1"/>
    </xf>
    <xf numFmtId="0" fontId="5" fillId="7" borderId="0" xfId="1" applyNumberFormat="1" applyFont="1" applyFill="1" applyBorder="1" applyAlignment="1">
      <alignment vertical="center" wrapText="1" readingOrder="1"/>
    </xf>
    <xf numFmtId="166" fontId="5" fillId="7" borderId="0" xfId="1" applyNumberFormat="1" applyFont="1" applyFill="1" applyBorder="1" applyAlignment="1">
      <alignment horizontal="right" vertical="center" wrapText="1" readingOrder="1"/>
    </xf>
    <xf numFmtId="0" fontId="5" fillId="8" borderId="0" xfId="1" applyNumberFormat="1" applyFont="1" applyFill="1" applyBorder="1" applyAlignment="1">
      <alignment vertical="center" wrapText="1" readingOrder="1"/>
    </xf>
    <xf numFmtId="166" fontId="5" fillId="8" borderId="0" xfId="1" applyNumberFormat="1" applyFont="1" applyFill="1" applyBorder="1" applyAlignment="1">
      <alignment horizontal="right" vertical="center" wrapText="1" readingOrder="1"/>
    </xf>
    <xf numFmtId="0" fontId="5" fillId="5" borderId="0" xfId="1" applyNumberFormat="1" applyFont="1" applyFill="1" applyBorder="1" applyAlignment="1">
      <alignment vertical="center" wrapText="1" readingOrder="1"/>
    </xf>
    <xf numFmtId="166" fontId="5" fillId="5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vertical="center" wrapText="1" readingOrder="1"/>
    </xf>
    <xf numFmtId="166" fontId="5" fillId="6" borderId="0" xfId="1" applyNumberFormat="1" applyFont="1" applyFill="1" applyBorder="1" applyAlignment="1">
      <alignment horizontal="right" vertical="center" wrapText="1" readingOrder="1"/>
    </xf>
    <xf numFmtId="0" fontId="4" fillId="3" borderId="0" xfId="1" applyNumberFormat="1" applyFont="1" applyFill="1" applyBorder="1" applyAlignment="1">
      <alignment vertical="center" wrapText="1" readingOrder="1"/>
    </xf>
    <xf numFmtId="166" fontId="4" fillId="3" borderId="0" xfId="1" applyNumberFormat="1" applyFont="1" applyFill="1" applyBorder="1" applyAlignment="1">
      <alignment horizontal="right" vertical="center" wrapText="1" readingOrder="1"/>
    </xf>
    <xf numFmtId="0" fontId="4" fillId="4" borderId="0" xfId="1" applyNumberFormat="1" applyFont="1" applyFill="1" applyBorder="1" applyAlignment="1">
      <alignment vertical="center" wrapText="1" readingOrder="1"/>
    </xf>
    <xf numFmtId="166" fontId="4" fillId="4" borderId="0" xfId="1" applyNumberFormat="1" applyFont="1" applyFill="1" applyBorder="1" applyAlignment="1">
      <alignment horizontal="right"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19" fillId="0" borderId="1" xfId="1" applyNumberFormat="1" applyFont="1" applyFill="1" applyBorder="1" applyAlignment="1">
      <alignment horizontal="right" vertical="center" wrapText="1" readingOrder="1"/>
    </xf>
    <xf numFmtId="0" fontId="4" fillId="2" borderId="0" xfId="1" applyNumberFormat="1" applyFont="1" applyFill="1" applyBorder="1" applyAlignment="1">
      <alignment vertical="center" wrapText="1" readingOrder="1"/>
    </xf>
    <xf numFmtId="166" fontId="4" fillId="2" borderId="0" xfId="1" applyNumberFormat="1" applyFont="1" applyFill="1" applyBorder="1" applyAlignment="1">
      <alignment horizontal="right" vertical="center" wrapText="1" readingOrder="1"/>
    </xf>
    <xf numFmtId="0" fontId="1" fillId="9" borderId="0" xfId="4"/>
    <xf numFmtId="0" fontId="30" fillId="9" borderId="0" xfId="4" applyFont="1" applyAlignment="1"/>
    <xf numFmtId="0" fontId="30" fillId="9" borderId="0" xfId="4" applyFont="1" applyAlignment="1">
      <alignment horizontal="center"/>
    </xf>
    <xf numFmtId="0" fontId="31" fillId="9" borderId="0" xfId="4" applyFont="1"/>
    <xf numFmtId="0" fontId="1" fillId="9" borderId="2" xfId="4" applyBorder="1"/>
    <xf numFmtId="4" fontId="1" fillId="9" borderId="2" xfId="4" applyNumberFormat="1" applyBorder="1"/>
    <xf numFmtId="0" fontId="29" fillId="9" borderId="2" xfId="4" applyFont="1" applyBorder="1" applyAlignment="1">
      <alignment horizontal="center" vertical="center"/>
    </xf>
    <xf numFmtId="0" fontId="1" fillId="9" borderId="0" xfId="4" applyFont="1" applyAlignment="1">
      <alignment horizontal="center" vertical="center"/>
    </xf>
    <xf numFmtId="0" fontId="1" fillId="9" borderId="0" xfId="4" applyAlignment="1">
      <alignment horizontal="center" vertical="center"/>
    </xf>
    <xf numFmtId="4" fontId="1" fillId="9" borderId="0" xfId="4" applyNumberFormat="1"/>
    <xf numFmtId="0" fontId="29" fillId="9" borderId="0" xfId="4" applyFont="1" applyAlignment="1">
      <alignment horizontal="center" vertical="center"/>
    </xf>
    <xf numFmtId="4" fontId="32" fillId="9" borderId="2" xfId="4" applyNumberFormat="1" applyFont="1" applyBorder="1"/>
    <xf numFmtId="0" fontId="32" fillId="9" borderId="22" xfId="4" applyFont="1" applyBorder="1" applyAlignment="1">
      <alignment horizontal="center"/>
    </xf>
    <xf numFmtId="0" fontId="32" fillId="9" borderId="23" xfId="4" applyFont="1" applyBorder="1" applyAlignment="1">
      <alignment horizontal="center"/>
    </xf>
    <xf numFmtId="0" fontId="32" fillId="14" borderId="24" xfId="4" applyFont="1" applyFill="1" applyBorder="1" applyAlignment="1">
      <alignment horizontal="center" vertical="center"/>
    </xf>
    <xf numFmtId="0" fontId="29" fillId="24" borderId="25" xfId="4" applyFont="1" applyFill="1" applyBorder="1" applyAlignment="1">
      <alignment horizontal="center" vertical="center"/>
    </xf>
    <xf numFmtId="0" fontId="33" fillId="14" borderId="2" xfId="4" applyFont="1" applyFill="1" applyBorder="1" applyAlignment="1">
      <alignment vertical="center" wrapText="1"/>
    </xf>
    <xf numFmtId="49" fontId="34" fillId="14" borderId="2" xfId="4" applyNumberFormat="1" applyFont="1" applyFill="1" applyBorder="1" applyAlignment="1">
      <alignment horizontal="center" vertical="center"/>
    </xf>
    <xf numFmtId="0" fontId="34" fillId="14" borderId="2" xfId="4" applyFont="1" applyFill="1" applyBorder="1" applyAlignment="1">
      <alignment horizontal="center" vertical="center"/>
    </xf>
    <xf numFmtId="0" fontId="35" fillId="14" borderId="22" xfId="4" applyFont="1" applyFill="1" applyBorder="1" applyAlignment="1">
      <alignment horizontal="center" vertical="center"/>
    </xf>
    <xf numFmtId="0" fontId="34" fillId="14" borderId="24" xfId="4" applyFont="1" applyFill="1" applyBorder="1" applyAlignment="1">
      <alignment horizontal="center" vertical="center" wrapText="1"/>
    </xf>
    <xf numFmtId="4" fontId="34" fillId="14" borderId="2" xfId="4" applyNumberFormat="1" applyFont="1" applyFill="1" applyBorder="1" applyAlignment="1">
      <alignment horizontal="center" vertical="center"/>
    </xf>
    <xf numFmtId="0" fontId="34" fillId="14" borderId="2" xfId="4" applyFont="1" applyFill="1" applyBorder="1" applyAlignment="1">
      <alignment horizontal="center" vertical="center" wrapText="1"/>
    </xf>
    <xf numFmtId="0" fontId="33" fillId="14" borderId="2" xfId="4" applyFont="1" applyFill="1" applyBorder="1" applyAlignment="1">
      <alignment horizontal="left" vertical="center"/>
    </xf>
    <xf numFmtId="0" fontId="36" fillId="25" borderId="3" xfId="4" applyFont="1" applyFill="1" applyBorder="1" applyAlignment="1">
      <alignment horizontal="center" vertical="center" textRotation="90" wrapText="1"/>
    </xf>
    <xf numFmtId="0" fontId="29" fillId="24" borderId="26" xfId="4" applyFont="1" applyFill="1" applyBorder="1" applyAlignment="1">
      <alignment horizontal="center" vertical="center"/>
    </xf>
    <xf numFmtId="0" fontId="36" fillId="25" borderId="17" xfId="4" applyFont="1" applyFill="1" applyBorder="1" applyAlignment="1">
      <alignment horizontal="center" vertical="center" textRotation="90" wrapText="1"/>
    </xf>
    <xf numFmtId="0" fontId="34" fillId="14" borderId="22" xfId="4" applyFont="1" applyFill="1" applyBorder="1" applyAlignment="1">
      <alignment horizontal="center" vertical="center" wrapText="1"/>
    </xf>
    <xf numFmtId="0" fontId="36" fillId="25" borderId="27" xfId="4" applyFont="1" applyFill="1" applyBorder="1" applyAlignment="1">
      <alignment horizontal="center" vertical="center" textRotation="90" wrapText="1"/>
    </xf>
    <xf numFmtId="3" fontId="34" fillId="14" borderId="2" xfId="4" applyNumberFormat="1" applyFont="1" applyFill="1" applyBorder="1" applyAlignment="1">
      <alignment horizontal="center" vertical="center"/>
    </xf>
    <xf numFmtId="0" fontId="29" fillId="24" borderId="28" xfId="4" applyFont="1" applyFill="1" applyBorder="1" applyAlignment="1">
      <alignment horizontal="center" vertical="center"/>
    </xf>
    <xf numFmtId="0" fontId="37" fillId="9" borderId="2" xfId="4" applyFont="1" applyBorder="1" applyAlignment="1">
      <alignment horizontal="center" vertical="center"/>
    </xf>
    <xf numFmtId="49" fontId="33" fillId="14" borderId="2" xfId="4" applyNumberFormat="1" applyFont="1" applyFill="1" applyBorder="1" applyAlignment="1">
      <alignment horizontal="center" vertical="center" wrapText="1"/>
    </xf>
    <xf numFmtId="3" fontId="33" fillId="14" borderId="2" xfId="4" applyNumberFormat="1" applyFont="1" applyFill="1" applyBorder="1" applyAlignment="1">
      <alignment vertical="center" wrapText="1"/>
    </xf>
    <xf numFmtId="0" fontId="1" fillId="14" borderId="22" xfId="4" applyFill="1" applyBorder="1" applyAlignment="1">
      <alignment horizontal="center" vertical="center" wrapText="1"/>
    </xf>
    <xf numFmtId="0" fontId="33" fillId="14" borderId="24" xfId="4" applyFont="1" applyFill="1" applyBorder="1" applyAlignment="1">
      <alignment horizontal="center" vertical="center" wrapText="1"/>
    </xf>
    <xf numFmtId="4" fontId="33" fillId="14" borderId="2" xfId="4" applyNumberFormat="1" applyFont="1" applyFill="1" applyBorder="1" applyAlignment="1">
      <alignment vertical="center" wrapText="1"/>
    </xf>
    <xf numFmtId="0" fontId="33" fillId="14" borderId="2" xfId="4" applyFont="1" applyFill="1" applyBorder="1" applyAlignment="1">
      <alignment horizontal="left" vertical="center" wrapText="1"/>
    </xf>
    <xf numFmtId="0" fontId="1" fillId="9" borderId="17" xfId="4" applyBorder="1" applyAlignment="1">
      <alignment horizontal="center" vertical="center" wrapText="1"/>
    </xf>
    <xf numFmtId="4" fontId="33" fillId="14" borderId="2" xfId="4" applyNumberFormat="1" applyFont="1" applyFill="1" applyBorder="1" applyAlignment="1">
      <alignment horizontal="right" vertical="center" wrapText="1"/>
    </xf>
    <xf numFmtId="0" fontId="32" fillId="26" borderId="27" xfId="4" applyFont="1" applyFill="1" applyBorder="1" applyAlignment="1">
      <alignment horizontal="center" vertical="center" textRotation="90" wrapText="1"/>
    </xf>
    <xf numFmtId="0" fontId="1" fillId="14" borderId="0" xfId="4" applyFill="1"/>
    <xf numFmtId="0" fontId="32" fillId="26" borderId="17" xfId="4" applyFont="1" applyFill="1" applyBorder="1" applyAlignment="1">
      <alignment horizontal="center" vertical="center" textRotation="90" wrapText="1"/>
    </xf>
    <xf numFmtId="0" fontId="32" fillId="14" borderId="0" xfId="4" applyFont="1" applyFill="1" applyAlignment="1">
      <alignment horizontal="center" vertical="center" textRotation="90" wrapText="1"/>
    </xf>
    <xf numFmtId="49" fontId="34" fillId="14" borderId="2" xfId="4" applyNumberFormat="1" applyFont="1" applyFill="1" applyBorder="1" applyAlignment="1">
      <alignment horizontal="center" vertical="center" wrapText="1"/>
    </xf>
    <xf numFmtId="0" fontId="34" fillId="14" borderId="2" xfId="4" applyFont="1" applyFill="1" applyBorder="1" applyAlignment="1">
      <alignment vertical="center" wrapText="1"/>
    </xf>
    <xf numFmtId="4" fontId="34" fillId="14" borderId="2" xfId="4" applyNumberFormat="1" applyFont="1" applyFill="1" applyBorder="1" applyAlignment="1">
      <alignment horizontal="right" vertical="center" wrapText="1"/>
    </xf>
    <xf numFmtId="0" fontId="34" fillId="14" borderId="2" xfId="4" applyFont="1" applyFill="1" applyBorder="1" applyAlignment="1">
      <alignment horizontal="right" vertical="center" wrapText="1"/>
    </xf>
    <xf numFmtId="0" fontId="34" fillId="14" borderId="2" xfId="4" applyFont="1" applyFill="1" applyBorder="1" applyAlignment="1">
      <alignment horizontal="left" vertical="center" wrapText="1"/>
    </xf>
    <xf numFmtId="0" fontId="32" fillId="25" borderId="17" xfId="4" applyFont="1" applyFill="1" applyBorder="1" applyAlignment="1">
      <alignment horizontal="center" vertical="center" textRotation="90" wrapText="1"/>
    </xf>
    <xf numFmtId="0" fontId="32" fillId="26" borderId="2" xfId="4" applyFont="1" applyFill="1" applyBorder="1" applyAlignment="1">
      <alignment horizontal="center" vertical="center" textRotation="90" wrapText="1"/>
    </xf>
    <xf numFmtId="0" fontId="1" fillId="9" borderId="3" xfId="4" applyBorder="1" applyAlignment="1">
      <alignment horizontal="center" vertical="center" wrapText="1"/>
    </xf>
    <xf numFmtId="0" fontId="32" fillId="26" borderId="17" xfId="4" applyFont="1" applyFill="1" applyBorder="1" applyAlignment="1">
      <alignment horizontal="center" vertical="center" wrapText="1"/>
    </xf>
    <xf numFmtId="0" fontId="37" fillId="24" borderId="2" xfId="4" applyFont="1" applyFill="1" applyBorder="1" applyAlignment="1">
      <alignment horizontal="center" vertical="center" textRotation="90"/>
    </xf>
    <xf numFmtId="0" fontId="32" fillId="26" borderId="27" xfId="4" applyFont="1" applyFill="1" applyBorder="1" applyAlignment="1">
      <alignment horizontal="center" vertical="center" wrapText="1"/>
    </xf>
    <xf numFmtId="0" fontId="1" fillId="9" borderId="0" xfId="4" applyAlignment="1">
      <alignment horizontal="center"/>
    </xf>
    <xf numFmtId="0" fontId="38" fillId="9" borderId="2" xfId="4" applyFont="1" applyBorder="1" applyAlignment="1">
      <alignment horizontal="center" vertical="center" wrapText="1"/>
    </xf>
    <xf numFmtId="0" fontId="38" fillId="24" borderId="2" xfId="3" applyFont="1" applyFill="1" applyBorder="1" applyAlignment="1">
      <alignment horizontal="center" vertical="center" wrapText="1"/>
    </xf>
    <xf numFmtId="0" fontId="38" fillId="24" borderId="2" xfId="3" applyFont="1" applyFill="1" applyBorder="1" applyAlignment="1">
      <alignment horizontal="center" vertical="center" wrapText="1"/>
    </xf>
    <xf numFmtId="0" fontId="38" fillId="24" borderId="22" xfId="3" applyFont="1" applyFill="1" applyBorder="1" applyAlignment="1">
      <alignment horizontal="center" vertical="center" wrapText="1"/>
    </xf>
    <xf numFmtId="0" fontId="38" fillId="24" borderId="24" xfId="3" applyFont="1" applyFill="1" applyBorder="1" applyAlignment="1">
      <alignment horizontal="center" vertical="center" wrapText="1"/>
    </xf>
    <xf numFmtId="4" fontId="38" fillId="24" borderId="2" xfId="3" applyNumberFormat="1" applyFont="1" applyFill="1" applyBorder="1" applyAlignment="1">
      <alignment horizontal="center" vertical="center" wrapText="1"/>
    </xf>
    <xf numFmtId="0" fontId="1" fillId="9" borderId="0" xfId="4"/>
    <xf numFmtId="0" fontId="39" fillId="9" borderId="2" xfId="4" applyFont="1" applyBorder="1" applyAlignment="1">
      <alignment horizontal="center" vertical="center"/>
    </xf>
    <xf numFmtId="0" fontId="1" fillId="24" borderId="2" xfId="4" applyFill="1" applyBorder="1" applyAlignment="1">
      <alignment horizontal="center" vertical="center"/>
    </xf>
    <xf numFmtId="0" fontId="39" fillId="9" borderId="0" xfId="4" applyFont="1" applyAlignment="1">
      <alignment horizontal="center" vertical="center"/>
    </xf>
    <xf numFmtId="0" fontId="1" fillId="14" borderId="0" xfId="4" applyFill="1" applyAlignment="1">
      <alignment horizontal="center" vertical="center"/>
    </xf>
    <xf numFmtId="4" fontId="29" fillId="9" borderId="2" xfId="4" applyNumberFormat="1" applyFont="1" applyBorder="1"/>
    <xf numFmtId="0" fontId="1" fillId="9" borderId="23" xfId="4" applyBorder="1" applyAlignment="1">
      <alignment horizontal="center"/>
    </xf>
    <xf numFmtId="0" fontId="29" fillId="9" borderId="24" xfId="4" applyFont="1" applyBorder="1" applyAlignment="1">
      <alignment horizontal="center"/>
    </xf>
    <xf numFmtId="0" fontId="33" fillId="9" borderId="2" xfId="4" applyFont="1" applyBorder="1" applyAlignment="1">
      <alignment vertical="center"/>
    </xf>
    <xf numFmtId="49" fontId="33" fillId="9" borderId="27" xfId="4" applyNumberFormat="1" applyFont="1" applyBorder="1" applyAlignment="1">
      <alignment vertical="center"/>
    </xf>
    <xf numFmtId="3" fontId="33" fillId="9" borderId="27" xfId="4" applyNumberFormat="1" applyFont="1" applyBorder="1" applyAlignment="1">
      <alignment vertical="center"/>
    </xf>
    <xf numFmtId="0" fontId="33" fillId="9" borderId="2" xfId="4" applyFont="1" applyBorder="1" applyAlignment="1">
      <alignment vertical="center" wrapText="1"/>
    </xf>
    <xf numFmtId="4" fontId="33" fillId="9" borderId="27" xfId="4" applyNumberFormat="1" applyFont="1" applyBorder="1" applyAlignment="1">
      <alignment vertical="center"/>
    </xf>
    <xf numFmtId="0" fontId="33" fillId="9" borderId="27" xfId="4" applyFont="1" applyBorder="1" applyAlignment="1">
      <alignment vertical="center" wrapText="1"/>
    </xf>
    <xf numFmtId="0" fontId="33" fillId="25" borderId="27" xfId="4" applyFont="1" applyFill="1" applyBorder="1"/>
    <xf numFmtId="0" fontId="40" fillId="26" borderId="3" xfId="4" applyFont="1" applyFill="1" applyBorder="1" applyAlignment="1">
      <alignment horizontal="center" vertical="center" textRotation="90" wrapText="1"/>
    </xf>
    <xf numFmtId="0" fontId="1" fillId="24" borderId="0" xfId="4" applyFill="1" applyAlignment="1">
      <alignment horizontal="center" vertical="center"/>
    </xf>
    <xf numFmtId="0" fontId="40" fillId="26" borderId="27" xfId="4" applyFont="1" applyFill="1" applyBorder="1" applyAlignment="1">
      <alignment horizontal="center" vertical="center" textRotation="90" wrapText="1"/>
    </xf>
    <xf numFmtId="49" fontId="33" fillId="9" borderId="2" xfId="4" applyNumberFormat="1" applyFont="1" applyBorder="1" applyAlignment="1">
      <alignment vertical="center"/>
    </xf>
    <xf numFmtId="3" fontId="33" fillId="9" borderId="2" xfId="4" applyNumberFormat="1" applyFont="1" applyBorder="1" applyAlignment="1">
      <alignment vertical="center"/>
    </xf>
    <xf numFmtId="4" fontId="33" fillId="9" borderId="2" xfId="4" applyNumberFormat="1" applyFont="1" applyBorder="1"/>
    <xf numFmtId="0" fontId="33" fillId="25" borderId="2" xfId="4" applyFont="1" applyFill="1" applyBorder="1"/>
    <xf numFmtId="0" fontId="40" fillId="26" borderId="2" xfId="4" applyFont="1" applyFill="1" applyBorder="1" applyAlignment="1">
      <alignment horizontal="left" vertical="center" textRotation="90" wrapText="1"/>
    </xf>
    <xf numFmtId="4" fontId="33" fillId="9" borderId="2" xfId="4" applyNumberFormat="1" applyFont="1" applyBorder="1" applyAlignment="1">
      <alignment vertical="center"/>
    </xf>
    <xf numFmtId="0" fontId="38" fillId="25" borderId="2" xfId="4" applyFont="1" applyFill="1" applyBorder="1"/>
    <xf numFmtId="0" fontId="40" fillId="26" borderId="17" xfId="4" applyFont="1" applyFill="1" applyBorder="1" applyAlignment="1">
      <alignment horizontal="center" vertical="center" textRotation="90" wrapText="1"/>
    </xf>
    <xf numFmtId="0" fontId="33" fillId="14" borderId="2" xfId="4" applyFont="1" applyFill="1" applyBorder="1" applyAlignment="1">
      <alignment horizontal="center" vertical="center" wrapText="1"/>
    </xf>
    <xf numFmtId="49" fontId="33" fillId="14" borderId="2" xfId="4" applyNumberFormat="1" applyFont="1" applyFill="1" applyBorder="1" applyAlignment="1">
      <alignment vertical="center"/>
    </xf>
    <xf numFmtId="3" fontId="33" fillId="14" borderId="2" xfId="4" applyNumberFormat="1" applyFont="1" applyFill="1" applyBorder="1" applyAlignment="1">
      <alignment vertical="center"/>
    </xf>
    <xf numFmtId="4" fontId="33" fillId="14" borderId="2" xfId="4" applyNumberFormat="1" applyFont="1" applyFill="1" applyBorder="1" applyAlignment="1">
      <alignment vertical="center"/>
    </xf>
    <xf numFmtId="0" fontId="37" fillId="24" borderId="0" xfId="4" applyFont="1" applyFill="1" applyAlignment="1">
      <alignment vertical="center"/>
    </xf>
    <xf numFmtId="0" fontId="33" fillId="9" borderId="2" xfId="4" applyFont="1" applyBorder="1"/>
    <xf numFmtId="49" fontId="33" fillId="9" borderId="2" xfId="4" applyNumberFormat="1" applyFont="1" applyBorder="1"/>
    <xf numFmtId="3" fontId="33" fillId="9" borderId="2" xfId="4" applyNumberFormat="1" applyFont="1" applyBorder="1"/>
    <xf numFmtId="0" fontId="33" fillId="9" borderId="27" xfId="4" applyFont="1" applyBorder="1" applyAlignment="1">
      <alignment vertical="center"/>
    </xf>
    <xf numFmtId="0" fontId="33" fillId="9" borderId="28" xfId="4" applyFont="1" applyBorder="1" applyAlignment="1">
      <alignment vertical="center" wrapText="1"/>
    </xf>
    <xf numFmtId="4" fontId="33" fillId="14" borderId="27" xfId="4" applyNumberFormat="1" applyFont="1" applyFill="1" applyBorder="1" applyAlignment="1">
      <alignment horizontal="right" vertical="center" wrapText="1"/>
    </xf>
    <xf numFmtId="0" fontId="33" fillId="9" borderId="27" xfId="4" applyFont="1" applyBorder="1" applyAlignment="1">
      <alignment horizontal="left" vertical="center" wrapText="1"/>
    </xf>
    <xf numFmtId="0" fontId="41" fillId="25" borderId="2" xfId="4" applyFont="1" applyFill="1" applyBorder="1" applyAlignment="1">
      <alignment horizontal="left" vertical="center"/>
    </xf>
    <xf numFmtId="0" fontId="33" fillId="9" borderId="22" xfId="4" applyFont="1" applyBorder="1" applyAlignment="1">
      <alignment vertical="center" wrapText="1"/>
    </xf>
    <xf numFmtId="4" fontId="33" fillId="9" borderId="2" xfId="4" applyNumberFormat="1" applyFont="1" applyBorder="1" applyAlignment="1">
      <alignment horizontal="right" vertical="center"/>
    </xf>
    <xf numFmtId="0" fontId="33" fillId="9" borderId="2" xfId="4" applyFont="1" applyBorder="1" applyAlignment="1">
      <alignment horizontal="left" vertical="center" wrapText="1" shrinkToFit="1"/>
    </xf>
    <xf numFmtId="0" fontId="1" fillId="24" borderId="3" xfId="4" applyFill="1" applyBorder="1"/>
    <xf numFmtId="0" fontId="1" fillId="24" borderId="17" xfId="4" applyFill="1" applyBorder="1"/>
    <xf numFmtId="0" fontId="33" fillId="9" borderId="2" xfId="4" applyFont="1" applyBorder="1" applyAlignment="1">
      <alignment wrapText="1"/>
    </xf>
    <xf numFmtId="0" fontId="33" fillId="9" borderId="22" xfId="4" applyFont="1" applyBorder="1" applyAlignment="1">
      <alignment wrapText="1"/>
    </xf>
    <xf numFmtId="0" fontId="33" fillId="9" borderId="2" xfId="4" applyFont="1" applyBorder="1" applyAlignment="1">
      <alignment horizontal="left"/>
    </xf>
    <xf numFmtId="0" fontId="1" fillId="9" borderId="0" xfId="4" applyAlignment="1">
      <alignment wrapText="1"/>
    </xf>
    <xf numFmtId="0" fontId="33" fillId="9" borderId="2" xfId="4" applyFont="1" applyBorder="1" applyAlignment="1">
      <alignment horizontal="left" vertical="center" wrapText="1"/>
    </xf>
    <xf numFmtId="49" fontId="38" fillId="9" borderId="2" xfId="4" applyNumberFormat="1" applyFont="1" applyBorder="1"/>
    <xf numFmtId="0" fontId="33" fillId="25" borderId="2" xfId="4" applyFont="1" applyFill="1" applyBorder="1" applyAlignment="1">
      <alignment horizontal="left" vertical="center"/>
    </xf>
    <xf numFmtId="0" fontId="33" fillId="14" borderId="2" xfId="3" applyFont="1" applyFill="1" applyBorder="1" applyAlignment="1">
      <alignment horizontal="center" vertical="center" wrapText="1"/>
    </xf>
    <xf numFmtId="49" fontId="38" fillId="14" borderId="2" xfId="4" applyNumberFormat="1" applyFont="1" applyFill="1" applyBorder="1"/>
    <xf numFmtId="0" fontId="33" fillId="14" borderId="22" xfId="3" applyFont="1" applyFill="1" applyBorder="1" applyAlignment="1">
      <alignment horizontal="center" vertical="center" wrapText="1"/>
    </xf>
    <xf numFmtId="4" fontId="33" fillId="14" borderId="2" xfId="3" applyNumberFormat="1" applyFont="1" applyFill="1" applyBorder="1" applyAlignment="1">
      <alignment horizontal="right" vertical="center" wrapText="1"/>
    </xf>
    <xf numFmtId="0" fontId="38" fillId="14" borderId="2" xfId="4" applyFont="1" applyFill="1" applyBorder="1" applyAlignment="1">
      <alignment horizontal="left" vertical="center" wrapText="1"/>
    </xf>
    <xf numFmtId="0" fontId="38" fillId="25" borderId="2" xfId="4" applyFont="1" applyFill="1" applyBorder="1" applyAlignment="1">
      <alignment horizontal="left" vertical="center"/>
    </xf>
    <xf numFmtId="0" fontId="38" fillId="9" borderId="2" xfId="4" applyFont="1" applyBorder="1"/>
    <xf numFmtId="0" fontId="38" fillId="9" borderId="22" xfId="4" applyFont="1" applyBorder="1"/>
    <xf numFmtId="0" fontId="38" fillId="9" borderId="2" xfId="4" applyFont="1" applyBorder="1" applyAlignment="1">
      <alignment vertical="justify"/>
    </xf>
    <xf numFmtId="4" fontId="38" fillId="14" borderId="2" xfId="4" applyNumberFormat="1" applyFont="1" applyFill="1" applyBorder="1" applyAlignment="1">
      <alignment horizontal="right" vertical="center" wrapText="1"/>
    </xf>
    <xf numFmtId="0" fontId="38" fillId="9" borderId="2" xfId="4" applyFont="1" applyBorder="1" applyAlignment="1">
      <alignment horizontal="left" vertical="center" wrapText="1"/>
    </xf>
    <xf numFmtId="0" fontId="38" fillId="9" borderId="2" xfId="4" applyFont="1" applyBorder="1" applyAlignment="1">
      <alignment horizontal="left" vertical="center"/>
    </xf>
    <xf numFmtId="0" fontId="38" fillId="9" borderId="28" xfId="4" applyFont="1" applyBorder="1"/>
    <xf numFmtId="4" fontId="38" fillId="14" borderId="2" xfId="4" applyNumberFormat="1" applyFont="1" applyFill="1" applyBorder="1" applyAlignment="1">
      <alignment horizontal="right" vertical="center"/>
    </xf>
    <xf numFmtId="0" fontId="38" fillId="9" borderId="2" xfId="4" applyFont="1" applyBorder="1" applyAlignment="1">
      <alignment vertical="center" wrapText="1"/>
    </xf>
    <xf numFmtId="0" fontId="42" fillId="9" borderId="2" xfId="4" applyFont="1" applyBorder="1" applyAlignment="1">
      <alignment vertical="center" wrapText="1"/>
    </xf>
    <xf numFmtId="3" fontId="33" fillId="14" borderId="2" xfId="4" applyNumberFormat="1" applyFont="1" applyFill="1" applyBorder="1" applyAlignment="1">
      <alignment horizontal="right" vertical="center" wrapText="1"/>
    </xf>
    <xf numFmtId="0" fontId="38" fillId="9" borderId="22" xfId="4" applyFont="1" applyBorder="1" applyAlignment="1">
      <alignment vertical="justify"/>
    </xf>
    <xf numFmtId="3" fontId="38" fillId="9" borderId="2" xfId="4" applyNumberFormat="1" applyFont="1" applyBorder="1"/>
    <xf numFmtId="0" fontId="38" fillId="9" borderId="22" xfId="4" applyFont="1" applyBorder="1" applyAlignment="1">
      <alignment vertical="justify" wrapText="1"/>
    </xf>
    <xf numFmtId="4" fontId="33" fillId="14" borderId="2" xfId="4" applyNumberFormat="1" applyFont="1" applyFill="1" applyBorder="1" applyAlignment="1">
      <alignment horizontal="right" vertical="center"/>
    </xf>
    <xf numFmtId="0" fontId="40" fillId="25" borderId="3" xfId="4" applyFont="1" applyFill="1" applyBorder="1" applyAlignment="1">
      <alignment horizontal="center" textRotation="90" wrapText="1"/>
    </xf>
    <xf numFmtId="0" fontId="33" fillId="9" borderId="22" xfId="4" applyFont="1" applyBorder="1" applyAlignment="1">
      <alignment vertical="center"/>
    </xf>
    <xf numFmtId="0" fontId="40" fillId="25" borderId="27" xfId="4" applyFont="1" applyFill="1" applyBorder="1" applyAlignment="1">
      <alignment horizontal="center" textRotation="90" wrapText="1"/>
    </xf>
    <xf numFmtId="0" fontId="1" fillId="9" borderId="17" xfId="4" applyBorder="1" applyAlignment="1">
      <alignment textRotation="90"/>
    </xf>
    <xf numFmtId="3" fontId="33" fillId="9" borderId="2" xfId="4" applyNumberFormat="1" applyFont="1" applyBorder="1" applyAlignment="1">
      <alignment vertical="center" wrapText="1"/>
    </xf>
    <xf numFmtId="4" fontId="33" fillId="14" borderId="2" xfId="4" applyNumberFormat="1" applyFont="1" applyFill="1" applyBorder="1" applyAlignment="1">
      <alignment horizontal="left" vertical="center" wrapText="1"/>
    </xf>
    <xf numFmtId="0" fontId="40" fillId="26" borderId="27" xfId="4" applyFont="1" applyFill="1" applyBorder="1" applyAlignment="1">
      <alignment horizontal="left" vertical="center" textRotation="90" wrapText="1"/>
    </xf>
    <xf numFmtId="49" fontId="33" fillId="14" borderId="2" xfId="3" applyNumberFormat="1" applyFont="1" applyFill="1" applyBorder="1" applyAlignment="1">
      <alignment horizontal="center" vertical="center" wrapText="1"/>
    </xf>
    <xf numFmtId="0" fontId="33" fillId="14" borderId="2" xfId="3" applyFont="1" applyFill="1" applyBorder="1" applyAlignment="1">
      <alignment horizontal="left" vertical="center" wrapText="1"/>
    </xf>
    <xf numFmtId="0" fontId="32" fillId="25" borderId="17" xfId="4" applyFont="1" applyFill="1" applyBorder="1" applyAlignment="1">
      <alignment horizontal="center" vertical="center" textRotation="90" wrapText="1"/>
    </xf>
    <xf numFmtId="0" fontId="32" fillId="25" borderId="27" xfId="4" applyFont="1" applyFill="1" applyBorder="1" applyAlignment="1">
      <alignment horizontal="center" vertical="center" textRotation="90" wrapText="1"/>
    </xf>
    <xf numFmtId="0" fontId="32" fillId="25" borderId="3" xfId="4" applyFont="1" applyFill="1" applyBorder="1" applyAlignment="1">
      <alignment horizontal="center" vertical="center" textRotation="90" wrapText="1"/>
    </xf>
    <xf numFmtId="0" fontId="32" fillId="26" borderId="3" xfId="3" applyFont="1" applyFill="1" applyBorder="1" applyAlignment="1">
      <alignment horizontal="center" vertical="center" textRotation="90" wrapText="1"/>
    </xf>
    <xf numFmtId="0" fontId="32" fillId="26" borderId="17" xfId="3" applyFont="1" applyFill="1" applyBorder="1" applyAlignment="1">
      <alignment horizontal="center" vertical="center" textRotation="90" wrapText="1"/>
    </xf>
    <xf numFmtId="0" fontId="38" fillId="14" borderId="2" xfId="3" applyFont="1" applyFill="1" applyBorder="1" applyAlignment="1">
      <alignment horizontal="left" vertical="center" wrapText="1"/>
    </xf>
    <xf numFmtId="9" fontId="33" fillId="14" borderId="2" xfId="3" applyNumberFormat="1" applyFont="1" applyFill="1" applyBorder="1" applyAlignment="1">
      <alignment horizontal="center" vertical="center" wrapText="1"/>
    </xf>
    <xf numFmtId="0" fontId="38" fillId="14" borderId="2" xfId="4" applyFont="1" applyFill="1" applyBorder="1" applyAlignment="1">
      <alignment horizontal="center" vertical="center" wrapText="1"/>
    </xf>
    <xf numFmtId="0" fontId="38" fillId="14" borderId="2" xfId="3" applyFont="1" applyFill="1" applyBorder="1" applyAlignment="1">
      <alignment horizontal="center" vertical="center" wrapText="1"/>
    </xf>
    <xf numFmtId="0" fontId="38" fillId="14" borderId="22" xfId="3" applyFont="1" applyFill="1" applyBorder="1" applyAlignment="1">
      <alignment horizontal="center" vertical="center" wrapText="1"/>
    </xf>
    <xf numFmtId="4" fontId="38" fillId="14" borderId="2" xfId="3" applyNumberFormat="1" applyFont="1" applyFill="1" applyBorder="1" applyAlignment="1">
      <alignment horizontal="right" vertical="center" wrapText="1"/>
    </xf>
    <xf numFmtId="0" fontId="32" fillId="26" borderId="27" xfId="3" applyFont="1" applyFill="1" applyBorder="1" applyAlignment="1">
      <alignment horizontal="center" vertical="center" textRotation="90" wrapText="1"/>
    </xf>
    <xf numFmtId="0" fontId="37" fillId="24" borderId="27" xfId="4" applyFont="1" applyFill="1" applyBorder="1" applyAlignment="1">
      <alignment horizontal="center" vertical="center" textRotation="90" wrapText="1"/>
    </xf>
    <xf numFmtId="0" fontId="38" fillId="24" borderId="22" xfId="3" applyFont="1" applyFill="1" applyBorder="1" applyAlignment="1">
      <alignment horizontal="center" vertical="center" wrapText="1"/>
    </xf>
    <xf numFmtId="0" fontId="1" fillId="9" borderId="29" xfId="4" applyBorder="1" applyAlignment="1">
      <alignment horizontal="left"/>
    </xf>
    <xf numFmtId="0" fontId="39" fillId="9" borderId="0" xfId="4" applyFont="1" applyAlignment="1">
      <alignment horizontal="left"/>
    </xf>
    <xf numFmtId="0" fontId="38" fillId="9" borderId="24" xfId="4" applyFont="1" applyBorder="1"/>
    <xf numFmtId="0" fontId="32" fillId="9" borderId="22" xfId="4" applyFont="1" applyBorder="1"/>
    <xf numFmtId="0" fontId="32" fillId="9" borderId="23" xfId="4" applyFont="1" applyBorder="1"/>
    <xf numFmtId="0" fontId="32" fillId="9" borderId="24" xfId="4" applyFont="1" applyBorder="1" applyAlignment="1">
      <alignment horizontal="center" vertical="center"/>
    </xf>
    <xf numFmtId="0" fontId="1" fillId="9" borderId="3" xfId="4" applyBorder="1" applyAlignment="1">
      <alignment horizontal="center" vertical="center"/>
    </xf>
    <xf numFmtId="49" fontId="33" fillId="14" borderId="2" xfId="4" applyNumberFormat="1" applyFont="1" applyFill="1" applyBorder="1" applyAlignment="1">
      <alignment horizontal="center" vertical="center"/>
    </xf>
    <xf numFmtId="0" fontId="33" fillId="14" borderId="2" xfId="4" applyFont="1" applyFill="1" applyBorder="1" applyAlignment="1">
      <alignment horizontal="center" vertical="center"/>
    </xf>
    <xf numFmtId="0" fontId="33" fillId="14" borderId="22" xfId="4" applyFont="1" applyFill="1" applyBorder="1" applyAlignment="1">
      <alignment horizontal="center" vertical="center" wrapText="1"/>
    </xf>
    <xf numFmtId="4" fontId="33" fillId="14" borderId="2" xfId="4" applyNumberFormat="1" applyFont="1" applyFill="1" applyBorder="1" applyAlignment="1">
      <alignment horizontal="center" vertical="center" wrapText="1"/>
    </xf>
    <xf numFmtId="0" fontId="32" fillId="26" borderId="17" xfId="4" applyFont="1" applyFill="1" applyBorder="1" applyAlignment="1">
      <alignment horizontal="center" vertical="center" textRotation="90" wrapText="1" readingOrder="2"/>
    </xf>
    <xf numFmtId="0" fontId="1" fillId="9" borderId="17" xfId="4" applyBorder="1" applyAlignment="1">
      <alignment horizontal="center" vertical="center"/>
    </xf>
    <xf numFmtId="0" fontId="33" fillId="14" borderId="22" xfId="4" applyFont="1" applyFill="1" applyBorder="1" applyAlignment="1">
      <alignment horizontal="center" wrapText="1"/>
    </xf>
    <xf numFmtId="0" fontId="33" fillId="14" borderId="24" xfId="4" applyFont="1" applyFill="1" applyBorder="1" applyAlignment="1">
      <alignment horizontal="center" wrapText="1"/>
    </xf>
    <xf numFmtId="0" fontId="33" fillId="14" borderId="22" xfId="4" applyFont="1" applyFill="1" applyBorder="1" applyAlignment="1">
      <alignment horizontal="center" vertical="center"/>
    </xf>
    <xf numFmtId="0" fontId="33" fillId="14" borderId="24" xfId="4" applyFont="1" applyFill="1" applyBorder="1" applyAlignment="1">
      <alignment horizontal="center" vertical="center"/>
    </xf>
    <xf numFmtId="0" fontId="32" fillId="26" borderId="27" xfId="4" applyFont="1" applyFill="1" applyBorder="1" applyAlignment="1">
      <alignment horizontal="center" vertical="center" textRotation="90" wrapText="1" readingOrder="2"/>
    </xf>
    <xf numFmtId="49" fontId="33" fillId="14" borderId="2" xfId="4" applyNumberFormat="1" applyFont="1" applyFill="1" applyBorder="1" applyAlignment="1">
      <alignment horizontal="left" vertical="center"/>
    </xf>
    <xf numFmtId="0" fontId="33" fillId="14" borderId="22" xfId="4" applyFont="1" applyFill="1" applyBorder="1" applyAlignment="1">
      <alignment horizontal="left" vertical="center"/>
    </xf>
    <xf numFmtId="0" fontId="33" fillId="14" borderId="24" xfId="4" applyFont="1" applyFill="1" applyBorder="1" applyAlignment="1">
      <alignment horizontal="left" vertical="center"/>
    </xf>
    <xf numFmtId="0" fontId="32" fillId="26" borderId="2" xfId="4" applyFont="1" applyFill="1" applyBorder="1" applyAlignment="1">
      <alignment horizontal="left" vertical="center" textRotation="90" wrapText="1" readingOrder="2"/>
    </xf>
    <xf numFmtId="0" fontId="35" fillId="14" borderId="22" xfId="4" applyFont="1" applyFill="1" applyBorder="1" applyAlignment="1">
      <alignment horizontal="left" vertical="center"/>
    </xf>
    <xf numFmtId="0" fontId="33" fillId="14" borderId="24" xfId="4" applyFont="1" applyFill="1" applyBorder="1" applyAlignment="1">
      <alignment horizontal="left" vertical="center" wrapText="1"/>
    </xf>
    <xf numFmtId="0" fontId="32" fillId="26" borderId="3" xfId="4" applyFont="1" applyFill="1" applyBorder="1" applyAlignment="1">
      <alignment horizontal="center" vertical="center" textRotation="90" wrapText="1" readingOrder="2"/>
    </xf>
    <xf numFmtId="0" fontId="35" fillId="9" borderId="22" xfId="4" applyFont="1" applyBorder="1"/>
    <xf numFmtId="0" fontId="33" fillId="9" borderId="24" xfId="4" applyFont="1" applyBorder="1"/>
    <xf numFmtId="0" fontId="1" fillId="9" borderId="22" xfId="4" applyBorder="1" applyAlignment="1">
      <alignment horizontal="left" vertical="center" wrapText="1"/>
    </xf>
    <xf numFmtId="0" fontId="33" fillId="14" borderId="2" xfId="4" applyFont="1" applyFill="1" applyBorder="1" applyAlignment="1">
      <alignment vertical="center"/>
    </xf>
    <xf numFmtId="0" fontId="32" fillId="26" borderId="2" xfId="4" applyFont="1" applyFill="1" applyBorder="1" applyAlignment="1">
      <alignment horizontal="center" vertical="center" textRotation="90" wrapText="1" readingOrder="2"/>
    </xf>
    <xf numFmtId="49" fontId="33" fillId="14" borderId="2" xfId="4" applyNumberFormat="1" applyFont="1" applyFill="1" applyBorder="1"/>
    <xf numFmtId="0" fontId="33" fillId="14" borderId="2" xfId="4" applyFont="1" applyFill="1" applyBorder="1"/>
    <xf numFmtId="0" fontId="33" fillId="14" borderId="22" xfId="4" applyFont="1" applyFill="1" applyBorder="1"/>
    <xf numFmtId="0" fontId="33" fillId="14" borderId="24" xfId="4" applyFont="1" applyFill="1" applyBorder="1"/>
    <xf numFmtId="0" fontId="33" fillId="14" borderId="22" xfId="3" applyFont="1" applyFill="1" applyBorder="1" applyAlignment="1">
      <alignment horizontal="center" vertical="center" wrapText="1"/>
    </xf>
    <xf numFmtId="0" fontId="33" fillId="14" borderId="24" xfId="3" applyFont="1" applyFill="1" applyBorder="1" applyAlignment="1">
      <alignment horizontal="center" vertical="center" wrapText="1"/>
    </xf>
    <xf numFmtId="49" fontId="32" fillId="26" borderId="17" xfId="4" applyNumberFormat="1" applyFont="1" applyFill="1" applyBorder="1" applyAlignment="1">
      <alignment horizontal="center" vertical="center" textRotation="90" wrapText="1" readingOrder="2"/>
    </xf>
    <xf numFmtId="0" fontId="33" fillId="14" borderId="24" xfId="3" applyFont="1" applyFill="1" applyBorder="1" applyAlignment="1">
      <alignment horizontal="center" vertical="center" wrapText="1"/>
    </xf>
    <xf numFmtId="0" fontId="37" fillId="24" borderId="27" xfId="4" applyFont="1" applyFill="1" applyBorder="1" applyAlignment="1">
      <alignment horizontal="center" vertical="center" textRotation="90"/>
    </xf>
    <xf numFmtId="0" fontId="38" fillId="24" borderId="27" xfId="3" applyFont="1" applyFill="1" applyBorder="1" applyAlignment="1">
      <alignment horizontal="center" vertical="center" wrapText="1"/>
    </xf>
    <xf numFmtId="0" fontId="15" fillId="9" borderId="0" xfId="5"/>
    <xf numFmtId="0" fontId="43" fillId="9" borderId="0" xfId="5" applyFont="1"/>
    <xf numFmtId="167" fontId="44" fillId="9" borderId="0" xfId="5" applyNumberFormat="1" applyFont="1"/>
    <xf numFmtId="0" fontId="44" fillId="9" borderId="0" xfId="5" applyFont="1"/>
    <xf numFmtId="167" fontId="45" fillId="9" borderId="0" xfId="6" applyNumberFormat="1"/>
    <xf numFmtId="0" fontId="33" fillId="9" borderId="0" xfId="5" applyFont="1"/>
    <xf numFmtId="4" fontId="46" fillId="27" borderId="30" xfId="5" applyNumberFormat="1" applyFont="1" applyFill="1" applyBorder="1" applyAlignment="1">
      <alignment horizontal="right" vertical="center"/>
    </xf>
    <xf numFmtId="4" fontId="46" fillId="27" borderId="31" xfId="5" applyNumberFormat="1" applyFont="1" applyFill="1" applyBorder="1" applyAlignment="1">
      <alignment horizontal="right" vertical="center"/>
    </xf>
    <xf numFmtId="3" fontId="46" fillId="27" borderId="32" xfId="5" applyNumberFormat="1" applyFont="1" applyFill="1" applyBorder="1" applyAlignment="1">
      <alignment horizontal="right" vertical="center"/>
    </xf>
    <xf numFmtId="3" fontId="46" fillId="27" borderId="30" xfId="5" applyNumberFormat="1" applyFont="1" applyFill="1" applyBorder="1" applyAlignment="1">
      <alignment horizontal="right" vertical="center"/>
    </xf>
    <xf numFmtId="0" fontId="34" fillId="9" borderId="33" xfId="5" applyFont="1" applyBorder="1" applyAlignment="1"/>
    <xf numFmtId="0" fontId="34" fillId="9" borderId="34" xfId="5" applyFont="1" applyBorder="1" applyAlignment="1"/>
    <xf numFmtId="0" fontId="46" fillId="27" borderId="35" xfId="5" applyFont="1" applyFill="1" applyBorder="1" applyAlignment="1">
      <alignment vertical="center"/>
    </xf>
    <xf numFmtId="4" fontId="46" fillId="28" borderId="36" xfId="5" applyNumberFormat="1" applyFont="1" applyFill="1" applyBorder="1" applyAlignment="1">
      <alignment horizontal="right" vertical="center"/>
    </xf>
    <xf numFmtId="4" fontId="46" fillId="28" borderId="37" xfId="5" applyNumberFormat="1" applyFont="1" applyFill="1" applyBorder="1" applyAlignment="1">
      <alignment horizontal="right" vertical="center"/>
    </xf>
    <xf numFmtId="3" fontId="46" fillId="28" borderId="38" xfId="5" applyNumberFormat="1" applyFont="1" applyFill="1" applyBorder="1" applyAlignment="1">
      <alignment horizontal="right" vertical="center"/>
    </xf>
    <xf numFmtId="3" fontId="46" fillId="28" borderId="39" xfId="5" applyNumberFormat="1" applyFont="1" applyFill="1" applyBorder="1" applyAlignment="1">
      <alignment horizontal="right" vertical="center"/>
    </xf>
    <xf numFmtId="0" fontId="34" fillId="29" borderId="40" xfId="5" applyFont="1" applyFill="1" applyBorder="1" applyAlignment="1"/>
    <xf numFmtId="0" fontId="34" fillId="29" borderId="41" xfId="5" applyFont="1" applyFill="1" applyBorder="1" applyAlignment="1"/>
    <xf numFmtId="0" fontId="46" fillId="28" borderId="38" xfId="5" applyFont="1" applyFill="1" applyBorder="1" applyAlignment="1">
      <alignment vertical="center"/>
    </xf>
    <xf numFmtId="4" fontId="34" fillId="9" borderId="42" xfId="5" applyNumberFormat="1" applyFont="1" applyBorder="1" applyAlignment="1">
      <alignment horizontal="right" vertical="center"/>
    </xf>
    <xf numFmtId="4" fontId="34" fillId="9" borderId="43" xfId="5" applyNumberFormat="1" applyFont="1" applyBorder="1" applyAlignment="1">
      <alignment horizontal="right" vertical="center"/>
    </xf>
    <xf numFmtId="3" fontId="34" fillId="9" borderId="44" xfId="5" applyNumberFormat="1" applyFont="1" applyBorder="1" applyAlignment="1">
      <alignment horizontal="right" vertical="center"/>
    </xf>
    <xf numFmtId="3" fontId="34" fillId="9" borderId="45" xfId="5" applyNumberFormat="1" applyFont="1" applyBorder="1" applyAlignment="1">
      <alignment horizontal="right" vertical="center"/>
    </xf>
    <xf numFmtId="49" fontId="34" fillId="9" borderId="46" xfId="5" applyNumberFormat="1" applyFont="1" applyBorder="1" applyAlignment="1">
      <alignment vertical="center"/>
    </xf>
    <xf numFmtId="0" fontId="34" fillId="9" borderId="47" xfId="5" applyFont="1" applyBorder="1" applyAlignment="1">
      <alignment horizontal="center" vertical="center"/>
    </xf>
    <xf numFmtId="4" fontId="34" fillId="9" borderId="48" xfId="5" applyNumberFormat="1" applyFont="1" applyBorder="1" applyAlignment="1">
      <alignment horizontal="right" vertical="center"/>
    </xf>
    <xf numFmtId="4" fontId="34" fillId="9" borderId="49" xfId="5" applyNumberFormat="1" applyFont="1" applyBorder="1" applyAlignment="1">
      <alignment horizontal="right" vertical="center"/>
    </xf>
    <xf numFmtId="3" fontId="34" fillId="9" borderId="50" xfId="5" applyNumberFormat="1" applyFont="1" applyBorder="1" applyAlignment="1">
      <alignment horizontal="right" vertical="center"/>
    </xf>
    <xf numFmtId="3" fontId="34" fillId="9" borderId="51" xfId="5" applyNumberFormat="1" applyFont="1" applyBorder="1" applyAlignment="1">
      <alignment horizontal="right" vertical="center"/>
    </xf>
    <xf numFmtId="49" fontId="34" fillId="9" borderId="52" xfId="5" applyNumberFormat="1" applyFont="1" applyBorder="1" applyAlignment="1">
      <alignment vertical="center"/>
    </xf>
    <xf numFmtId="4" fontId="46" fillId="9" borderId="48" xfId="5" applyNumberFormat="1" applyFont="1" applyBorder="1" applyAlignment="1">
      <alignment horizontal="right" vertical="center"/>
    </xf>
    <xf numFmtId="4" fontId="46" fillId="9" borderId="49" xfId="5" applyNumberFormat="1" applyFont="1" applyBorder="1" applyAlignment="1">
      <alignment horizontal="right" vertical="center"/>
    </xf>
    <xf numFmtId="3" fontId="46" fillId="9" borderId="50" xfId="5" applyNumberFormat="1" applyFont="1" applyBorder="1" applyAlignment="1">
      <alignment horizontal="right" vertical="center"/>
    </xf>
    <xf numFmtId="3" fontId="46" fillId="9" borderId="51" xfId="5" applyNumberFormat="1" applyFont="1" applyBorder="1" applyAlignment="1">
      <alignment horizontal="right" vertical="center"/>
    </xf>
    <xf numFmtId="0" fontId="34" fillId="9" borderId="52" xfId="5" applyFont="1" applyBorder="1" applyAlignment="1">
      <alignment vertical="center"/>
    </xf>
    <xf numFmtId="0" fontId="34" fillId="9" borderId="46" xfId="5" applyFont="1" applyBorder="1" applyAlignment="1">
      <alignment horizontal="center" vertical="center"/>
    </xf>
    <xf numFmtId="4" fontId="34" fillId="14" borderId="48" xfId="5" applyNumberFormat="1" applyFont="1" applyFill="1" applyBorder="1" applyAlignment="1">
      <alignment horizontal="right" vertical="center"/>
    </xf>
    <xf numFmtId="4" fontId="34" fillId="14" borderId="49" xfId="5" applyNumberFormat="1" applyFont="1" applyFill="1" applyBorder="1" applyAlignment="1">
      <alignment horizontal="right" vertical="center"/>
    </xf>
    <xf numFmtId="3" fontId="34" fillId="14" borderId="50" xfId="5" applyNumberFormat="1" applyFont="1" applyFill="1" applyBorder="1" applyAlignment="1">
      <alignment horizontal="right" vertical="center"/>
    </xf>
    <xf numFmtId="3" fontId="34" fillId="14" borderId="51" xfId="5" applyNumberFormat="1" applyFont="1" applyFill="1" applyBorder="1" applyAlignment="1">
      <alignment horizontal="right" vertical="center"/>
    </xf>
    <xf numFmtId="49" fontId="34" fillId="9" borderId="53" xfId="5" applyNumberFormat="1" applyFont="1" applyBorder="1" applyAlignment="1"/>
    <xf numFmtId="49" fontId="34" fillId="9" borderId="54" xfId="5" applyNumberFormat="1" applyFont="1" applyBorder="1" applyAlignment="1"/>
    <xf numFmtId="49" fontId="34" fillId="9" borderId="50" xfId="5" applyNumberFormat="1" applyFont="1" applyBorder="1" applyAlignment="1"/>
    <xf numFmtId="0" fontId="34" fillId="9" borderId="55" xfId="5" applyFont="1" applyBorder="1" applyAlignment="1">
      <alignment horizontal="center" vertical="center"/>
    </xf>
    <xf numFmtId="49" fontId="34" fillId="9" borderId="52" xfId="5" applyNumberFormat="1" applyFont="1" applyBorder="1" applyAlignment="1"/>
    <xf numFmtId="49" fontId="34" fillId="9" borderId="53" xfId="5" applyNumberFormat="1" applyFont="1" applyBorder="1" applyAlignment="1">
      <alignment vertical="center"/>
    </xf>
    <xf numFmtId="49" fontId="34" fillId="9" borderId="54" xfId="5" applyNumberFormat="1" applyFont="1" applyBorder="1" applyAlignment="1">
      <alignment vertical="center"/>
    </xf>
    <xf numFmtId="49" fontId="34" fillId="9" borderId="50" xfId="5" applyNumberFormat="1" applyFont="1" applyBorder="1" applyAlignment="1">
      <alignment vertical="center"/>
    </xf>
    <xf numFmtId="4" fontId="34" fillId="14" borderId="56" xfId="5" applyNumberFormat="1" applyFont="1" applyFill="1" applyBorder="1" applyAlignment="1">
      <alignment horizontal="right" vertical="center"/>
    </xf>
    <xf numFmtId="0" fontId="34" fillId="9" borderId="0" xfId="5" applyFont="1"/>
    <xf numFmtId="4" fontId="34" fillId="14" borderId="57" xfId="5" applyNumberFormat="1" applyFont="1" applyFill="1" applyBorder="1" applyAlignment="1">
      <alignment horizontal="right" vertical="center"/>
    </xf>
    <xf numFmtId="3" fontId="34" fillId="14" borderId="0" xfId="5" applyNumberFormat="1" applyFont="1" applyFill="1" applyBorder="1" applyAlignment="1">
      <alignment horizontal="right" vertical="center"/>
    </xf>
    <xf numFmtId="3" fontId="34" fillId="9" borderId="0" xfId="5" applyNumberFormat="1" applyFont="1" applyBorder="1" applyAlignment="1">
      <alignment horizontal="right" vertical="center"/>
    </xf>
    <xf numFmtId="4" fontId="46" fillId="14" borderId="48" xfId="5" applyNumberFormat="1" applyFont="1" applyFill="1" applyBorder="1" applyAlignment="1">
      <alignment horizontal="right" vertical="center"/>
    </xf>
    <xf numFmtId="4" fontId="46" fillId="14" borderId="49" xfId="5" applyNumberFormat="1" applyFont="1" applyFill="1" applyBorder="1" applyAlignment="1">
      <alignment horizontal="right" vertical="center"/>
    </xf>
    <xf numFmtId="3" fontId="46" fillId="14" borderId="50" xfId="5" applyNumberFormat="1" applyFont="1" applyFill="1" applyBorder="1" applyAlignment="1">
      <alignment horizontal="right" vertical="center"/>
    </xf>
    <xf numFmtId="0" fontId="34" fillId="9" borderId="52" xfId="5" applyFont="1" applyBorder="1" applyAlignment="1">
      <alignment horizontal="center" vertical="center"/>
    </xf>
    <xf numFmtId="0" fontId="15" fillId="9" borderId="0" xfId="5" applyAlignment="1">
      <alignment vertical="center"/>
    </xf>
    <xf numFmtId="4" fontId="46" fillId="9" borderId="58" xfId="5" applyNumberFormat="1" applyFont="1" applyBorder="1" applyAlignment="1">
      <alignment horizontal="right" vertical="center"/>
    </xf>
    <xf numFmtId="4" fontId="46" fillId="9" borderId="59" xfId="5" applyNumberFormat="1" applyFont="1" applyBorder="1" applyAlignment="1">
      <alignment horizontal="right" vertical="center"/>
    </xf>
    <xf numFmtId="3" fontId="46" fillId="9" borderId="35" xfId="5" applyNumberFormat="1" applyFont="1" applyBorder="1" applyAlignment="1">
      <alignment horizontal="right" vertical="center"/>
    </xf>
    <xf numFmtId="3" fontId="46" fillId="9" borderId="60" xfId="5" applyNumberFormat="1" applyFont="1" applyBorder="1" applyAlignment="1">
      <alignment horizontal="right" vertical="center"/>
    </xf>
    <xf numFmtId="0" fontId="34" fillId="9" borderId="61" xfId="5" applyFont="1" applyBorder="1" applyAlignment="1">
      <alignment vertical="center"/>
    </xf>
    <xf numFmtId="0" fontId="34" fillId="9" borderId="62" xfId="5" applyFont="1" applyBorder="1" applyAlignment="1">
      <alignment horizontal="center" vertical="center"/>
    </xf>
    <xf numFmtId="0" fontId="46" fillId="27" borderId="27" xfId="5" applyFont="1" applyFill="1" applyBorder="1" applyAlignment="1">
      <alignment horizontal="center" vertical="center" wrapText="1"/>
    </xf>
    <xf numFmtId="0" fontId="46" fillId="27" borderId="63" xfId="5" applyFont="1" applyFill="1" applyBorder="1" applyAlignment="1">
      <alignment horizontal="center" vertical="center" wrapText="1"/>
    </xf>
    <xf numFmtId="0" fontId="46" fillId="27" borderId="64" xfId="5" applyFont="1" applyFill="1" applyBorder="1" applyAlignment="1">
      <alignment horizontal="center" vertical="center"/>
    </xf>
    <xf numFmtId="0" fontId="46" fillId="27" borderId="28" xfId="5" applyFont="1" applyFill="1" applyBorder="1" applyAlignment="1">
      <alignment horizontal="center" vertical="center"/>
    </xf>
    <xf numFmtId="0" fontId="46" fillId="27" borderId="28" xfId="5" applyFont="1" applyFill="1" applyBorder="1" applyAlignment="1">
      <alignment horizontal="center" vertical="center"/>
    </xf>
    <xf numFmtId="0" fontId="46" fillId="27" borderId="64" xfId="5" applyFont="1" applyFill="1" applyBorder="1" applyAlignment="1">
      <alignment horizontal="center" vertical="center"/>
    </xf>
    <xf numFmtId="0" fontId="46" fillId="27" borderId="65" xfId="5" applyFont="1" applyFill="1" applyBorder="1" applyAlignment="1">
      <alignment horizontal="center" vertical="center"/>
    </xf>
    <xf numFmtId="0" fontId="47" fillId="9" borderId="0" xfId="5" applyFont="1" applyBorder="1" applyAlignment="1">
      <alignment horizontal="center"/>
    </xf>
    <xf numFmtId="0" fontId="46" fillId="9" borderId="0" xfId="5" applyFont="1" applyBorder="1" applyAlignment="1">
      <alignment horizontal="center"/>
    </xf>
    <xf numFmtId="0" fontId="48" fillId="9" borderId="0" xfId="5" applyFont="1"/>
    <xf numFmtId="0" fontId="48" fillId="14" borderId="0" xfId="5" applyFont="1" applyFill="1"/>
    <xf numFmtId="4" fontId="47" fillId="27" borderId="30" xfId="5" applyNumberFormat="1" applyFont="1" applyFill="1" applyBorder="1" applyAlignment="1">
      <alignment horizontal="right" vertical="center"/>
    </xf>
    <xf numFmtId="4" fontId="47" fillId="27" borderId="31" xfId="5" applyNumberFormat="1" applyFont="1" applyFill="1" applyBorder="1" applyAlignment="1">
      <alignment horizontal="right" vertical="center"/>
    </xf>
    <xf numFmtId="3" fontId="47" fillId="27" borderId="32" xfId="5" applyNumberFormat="1" applyFont="1" applyFill="1" applyBorder="1" applyAlignment="1">
      <alignment horizontal="right" vertical="center"/>
    </xf>
    <xf numFmtId="3" fontId="47" fillId="27" borderId="30" xfId="5" applyNumberFormat="1" applyFont="1" applyFill="1" applyBorder="1" applyAlignment="1">
      <alignment horizontal="right" vertical="center"/>
    </xf>
    <xf numFmtId="0" fontId="47" fillId="27" borderId="66" xfId="5" applyFont="1" applyFill="1" applyBorder="1" applyAlignment="1">
      <alignment vertical="center"/>
    </xf>
    <xf numFmtId="0" fontId="33" fillId="30" borderId="34" xfId="5" applyFont="1" applyFill="1" applyBorder="1" applyAlignment="1">
      <alignment vertical="center"/>
    </xf>
    <xf numFmtId="49" fontId="47" fillId="27" borderId="35" xfId="5" applyNumberFormat="1" applyFont="1" applyFill="1" applyBorder="1" applyAlignment="1">
      <alignment horizontal="justify" vertical="center"/>
    </xf>
    <xf numFmtId="4" fontId="47" fillId="28" borderId="39" xfId="5" applyNumberFormat="1" applyFont="1" applyFill="1" applyBorder="1" applyAlignment="1">
      <alignment horizontal="right" vertical="center"/>
    </xf>
    <xf numFmtId="4" fontId="47" fillId="28" borderId="37" xfId="5" applyNumberFormat="1" applyFont="1" applyFill="1" applyBorder="1" applyAlignment="1">
      <alignment horizontal="right" vertical="center"/>
    </xf>
    <xf numFmtId="49" fontId="49" fillId="28" borderId="38" xfId="5" applyNumberFormat="1" applyFont="1" applyFill="1" applyBorder="1" applyAlignment="1">
      <alignment vertical="center"/>
    </xf>
    <xf numFmtId="49" fontId="47" fillId="28" borderId="67" xfId="5" applyNumberFormat="1" applyFont="1" applyFill="1" applyBorder="1" applyAlignment="1">
      <alignment vertical="center"/>
    </xf>
    <xf numFmtId="0" fontId="33" fillId="29" borderId="40" xfId="5" applyFont="1" applyFill="1" applyBorder="1" applyAlignment="1">
      <alignment vertical="center"/>
    </xf>
    <xf numFmtId="0" fontId="33" fillId="29" borderId="41" xfId="5" applyFont="1" applyFill="1" applyBorder="1" applyAlignment="1">
      <alignment vertical="center"/>
    </xf>
    <xf numFmtId="49" fontId="47" fillId="28" borderId="38" xfId="5" applyNumberFormat="1" applyFont="1" applyFill="1" applyBorder="1" applyAlignment="1">
      <alignment vertical="center"/>
    </xf>
    <xf numFmtId="4" fontId="47" fillId="31" borderId="39" xfId="6" applyNumberFormat="1" applyFont="1" applyFill="1" applyBorder="1" applyAlignment="1">
      <alignment horizontal="right" vertical="distributed"/>
    </xf>
    <xf numFmtId="4" fontId="47" fillId="31" borderId="37" xfId="6" applyNumberFormat="1" applyFont="1" applyFill="1" applyBorder="1" applyAlignment="1">
      <alignment horizontal="right" vertical="distributed"/>
    </xf>
    <xf numFmtId="43" fontId="33" fillId="31" borderId="38" xfId="6" applyFont="1" applyFill="1" applyBorder="1" applyAlignment="1">
      <alignment horizontal="right" vertical="distributed"/>
    </xf>
    <xf numFmtId="0" fontId="33" fillId="32" borderId="40" xfId="5" applyFont="1" applyFill="1" applyBorder="1" applyAlignment="1">
      <alignment vertical="center"/>
    </xf>
    <xf numFmtId="0" fontId="33" fillId="32" borderId="41" xfId="5" applyFont="1" applyFill="1" applyBorder="1" applyAlignment="1">
      <alignment vertical="center"/>
    </xf>
    <xf numFmtId="49" fontId="47" fillId="31" borderId="38" xfId="5" applyNumberFormat="1" applyFont="1" applyFill="1" applyBorder="1" applyAlignment="1">
      <alignment vertical="center"/>
    </xf>
    <xf numFmtId="4" fontId="33" fillId="9" borderId="45" xfId="6" applyNumberFormat="1" applyFont="1" applyBorder="1" applyAlignment="1">
      <alignment horizontal="right" vertical="center"/>
    </xf>
    <xf numFmtId="4" fontId="33" fillId="9" borderId="43" xfId="6" applyNumberFormat="1" applyFont="1" applyBorder="1" applyAlignment="1">
      <alignment horizontal="right" vertical="distributed"/>
    </xf>
    <xf numFmtId="43" fontId="33" fillId="9" borderId="44" xfId="6" applyFont="1" applyBorder="1" applyAlignment="1">
      <alignment horizontal="right" vertical="distributed"/>
    </xf>
    <xf numFmtId="49" fontId="33" fillId="9" borderId="68" xfId="5" applyNumberFormat="1" applyFont="1" applyBorder="1" applyAlignment="1">
      <alignment vertical="center"/>
    </xf>
    <xf numFmtId="49" fontId="33" fillId="9" borderId="69" xfId="5" applyNumberFormat="1" applyFont="1" applyBorder="1" applyAlignment="1">
      <alignment vertical="center"/>
    </xf>
    <xf numFmtId="49" fontId="33" fillId="9" borderId="70" xfId="5" applyNumberFormat="1" applyFont="1" applyBorder="1" applyAlignment="1">
      <alignment vertical="center"/>
    </xf>
    <xf numFmtId="0" fontId="15" fillId="9" borderId="71" xfId="5" applyBorder="1" applyAlignment="1">
      <alignment horizontal="center" vertical="center"/>
    </xf>
    <xf numFmtId="4" fontId="47" fillId="9" borderId="45" xfId="6" applyNumberFormat="1" applyFont="1" applyBorder="1" applyAlignment="1">
      <alignment horizontal="right" vertical="center"/>
    </xf>
    <xf numFmtId="4" fontId="47" fillId="9" borderId="43" xfId="6" applyNumberFormat="1" applyFont="1" applyBorder="1" applyAlignment="1">
      <alignment horizontal="right" vertical="distributed"/>
    </xf>
    <xf numFmtId="43" fontId="47" fillId="9" borderId="44" xfId="6" applyFont="1" applyBorder="1" applyAlignment="1">
      <alignment horizontal="right" vertical="distributed"/>
    </xf>
    <xf numFmtId="0" fontId="33" fillId="9" borderId="46" xfId="5" applyFont="1" applyBorder="1" applyAlignment="1">
      <alignment vertical="center"/>
    </xf>
    <xf numFmtId="0" fontId="15" fillId="9" borderId="53" xfId="5" applyBorder="1" applyAlignment="1">
      <alignment vertical="center"/>
    </xf>
    <xf numFmtId="0" fontId="15" fillId="9" borderId="54" xfId="5" applyBorder="1" applyAlignment="1">
      <alignment vertical="center"/>
    </xf>
    <xf numFmtId="0" fontId="33" fillId="9" borderId="50" xfId="5" applyFont="1" applyBorder="1" applyAlignment="1">
      <alignment vertical="center"/>
    </xf>
    <xf numFmtId="0" fontId="33" fillId="9" borderId="46" xfId="5" applyFont="1" applyBorder="1" applyAlignment="1">
      <alignment horizontal="center" vertical="center"/>
    </xf>
    <xf numFmtId="0" fontId="15" fillId="9" borderId="55" xfId="5" applyBorder="1" applyAlignment="1">
      <alignment horizontal="center" vertical="center"/>
    </xf>
    <xf numFmtId="4" fontId="47" fillId="9" borderId="51" xfId="6" applyNumberFormat="1" applyFont="1" applyBorder="1" applyAlignment="1">
      <alignment horizontal="right" vertical="center"/>
    </xf>
    <xf numFmtId="4" fontId="47" fillId="9" borderId="49" xfId="6" applyNumberFormat="1" applyFont="1" applyBorder="1" applyAlignment="1">
      <alignment horizontal="right" vertical="distributed"/>
    </xf>
    <xf numFmtId="43" fontId="47" fillId="9" borderId="50" xfId="6" applyFont="1" applyBorder="1" applyAlignment="1">
      <alignment horizontal="right" vertical="distributed"/>
    </xf>
    <xf numFmtId="0" fontId="33" fillId="9" borderId="52" xfId="5" applyFont="1" applyBorder="1" applyAlignment="1">
      <alignment vertical="center"/>
    </xf>
    <xf numFmtId="4" fontId="33" fillId="9" borderId="51" xfId="6" applyNumberFormat="1" applyFont="1" applyBorder="1" applyAlignment="1">
      <alignment horizontal="right" vertical="center"/>
    </xf>
    <xf numFmtId="4" fontId="33" fillId="9" borderId="49" xfId="6" applyNumberFormat="1" applyFont="1" applyBorder="1" applyAlignment="1">
      <alignment horizontal="right" vertical="distributed"/>
    </xf>
    <xf numFmtId="43" fontId="33" fillId="9" borderId="50" xfId="6" applyFont="1" applyBorder="1" applyAlignment="1">
      <alignment horizontal="right" vertical="distributed"/>
    </xf>
    <xf numFmtId="49" fontId="33" fillId="9" borderId="52" xfId="5" applyNumberFormat="1" applyFont="1" applyBorder="1" applyAlignment="1">
      <alignment vertical="center"/>
    </xf>
    <xf numFmtId="49" fontId="33" fillId="9" borderId="50" xfId="5" applyNumberFormat="1" applyFont="1" applyBorder="1" applyAlignment="1">
      <alignment vertical="center"/>
    </xf>
    <xf numFmtId="0" fontId="15" fillId="9" borderId="46" xfId="5" applyBorder="1" applyAlignment="1">
      <alignment horizontal="center" vertical="center"/>
    </xf>
    <xf numFmtId="49" fontId="33" fillId="9" borderId="52" xfId="5" applyNumberFormat="1" applyFont="1" applyBorder="1" applyAlignment="1">
      <alignment vertical="center"/>
    </xf>
    <xf numFmtId="0" fontId="33" fillId="9" borderId="47" xfId="5" applyFont="1" applyBorder="1" applyAlignment="1">
      <alignment horizontal="center" vertical="center"/>
    </xf>
    <xf numFmtId="4" fontId="47" fillId="9" borderId="51" xfId="6" applyNumberFormat="1" applyFont="1" applyBorder="1" applyAlignment="1">
      <alignment horizontal="right" vertical="distributed"/>
    </xf>
    <xf numFmtId="0" fontId="33" fillId="9" borderId="53" xfId="5" applyFont="1" applyBorder="1" applyAlignment="1">
      <alignment horizontal="justify" vertical="center"/>
    </xf>
    <xf numFmtId="0" fontId="33" fillId="9" borderId="54" xfId="5" applyFont="1" applyBorder="1" applyAlignment="1">
      <alignment horizontal="justify" vertical="center"/>
    </xf>
    <xf numFmtId="0" fontId="33" fillId="9" borderId="50" xfId="5" applyFont="1" applyBorder="1" applyAlignment="1">
      <alignment horizontal="justify" vertical="center"/>
    </xf>
    <xf numFmtId="0" fontId="33" fillId="9" borderId="52" xfId="5" applyFont="1" applyBorder="1" applyAlignment="1">
      <alignment horizontal="center" vertical="center"/>
    </xf>
    <xf numFmtId="4" fontId="33" fillId="9" borderId="51" xfId="6" applyNumberFormat="1" applyFont="1" applyBorder="1" applyAlignment="1">
      <alignment horizontal="right" vertical="distributed"/>
    </xf>
    <xf numFmtId="0" fontId="33" fillId="9" borderId="53" xfId="5" applyFont="1" applyBorder="1" applyAlignment="1">
      <alignment horizontal="justify" vertical="center"/>
    </xf>
    <xf numFmtId="0" fontId="15" fillId="9" borderId="54" xfId="5" applyBorder="1" applyAlignment="1">
      <alignment horizontal="justify" vertical="center"/>
    </xf>
    <xf numFmtId="0" fontId="47" fillId="33" borderId="28" xfId="5" applyFont="1" applyFill="1" applyBorder="1" applyAlignment="1">
      <alignment horizontal="center" vertical="justify"/>
    </xf>
    <xf numFmtId="0" fontId="47" fillId="33" borderId="72" xfId="5" applyFont="1" applyFill="1" applyBorder="1" applyAlignment="1">
      <alignment horizontal="center" vertical="justify"/>
    </xf>
    <xf numFmtId="0" fontId="47" fillId="33" borderId="64" xfId="5" applyFont="1" applyFill="1" applyBorder="1" applyAlignment="1">
      <alignment horizontal="center" vertical="justify"/>
    </xf>
    <xf numFmtId="0" fontId="47" fillId="33" borderId="27" xfId="5" applyFont="1" applyFill="1" applyBorder="1" applyAlignment="1">
      <alignment horizontal="center" vertical="center"/>
    </xf>
    <xf numFmtId="0" fontId="47" fillId="33" borderId="28" xfId="5" applyFont="1" applyFill="1" applyBorder="1" applyAlignment="1">
      <alignment horizontal="center" vertical="center"/>
    </xf>
    <xf numFmtId="0" fontId="47" fillId="33" borderId="64" xfId="5" applyFont="1" applyFill="1" applyBorder="1" applyAlignment="1">
      <alignment horizontal="center" vertical="center"/>
    </xf>
    <xf numFmtId="0" fontId="47" fillId="33" borderId="65" xfId="5" applyFont="1" applyFill="1" applyBorder="1" applyAlignment="1">
      <alignment horizontal="center" vertical="center"/>
    </xf>
    <xf numFmtId="0" fontId="47" fillId="33" borderId="27" xfId="5" applyFont="1" applyFill="1" applyBorder="1" applyAlignment="1">
      <alignment horizontal="center" vertical="center" wrapText="1"/>
    </xf>
    <xf numFmtId="0" fontId="47" fillId="9" borderId="0" xfId="5" applyFont="1" applyBorder="1" applyAlignment="1">
      <alignment horizontal="left"/>
    </xf>
    <xf numFmtId="43" fontId="15" fillId="9" borderId="0" xfId="5" applyNumberFormat="1"/>
    <xf numFmtId="4" fontId="47" fillId="27" borderId="3" xfId="6" applyNumberFormat="1" applyFont="1" applyFill="1" applyBorder="1" applyAlignment="1">
      <alignment horizontal="right" vertical="center"/>
    </xf>
    <xf numFmtId="4" fontId="47" fillId="27" borderId="73" xfId="6" applyNumberFormat="1" applyFont="1" applyFill="1" applyBorder="1" applyAlignment="1">
      <alignment horizontal="right" vertical="center"/>
    </xf>
    <xf numFmtId="43" fontId="47" fillId="27" borderId="74" xfId="6" applyFont="1" applyFill="1" applyBorder="1" applyAlignment="1">
      <alignment horizontal="center" vertical="center"/>
    </xf>
    <xf numFmtId="43" fontId="47" fillId="27" borderId="3" xfId="6" applyFont="1" applyFill="1" applyBorder="1" applyAlignment="1">
      <alignment horizontal="center" vertical="center"/>
    </xf>
    <xf numFmtId="0" fontId="47" fillId="27" borderId="3" xfId="5" applyFont="1" applyFill="1" applyBorder="1" applyAlignment="1">
      <alignment vertical="center"/>
    </xf>
    <xf numFmtId="4" fontId="47" fillId="9" borderId="75" xfId="6" applyNumberFormat="1" applyFont="1" applyBorder="1" applyAlignment="1">
      <alignment horizontal="right" vertical="center"/>
    </xf>
    <xf numFmtId="4" fontId="47" fillId="9" borderId="76" xfId="6" applyNumberFormat="1" applyFont="1" applyBorder="1" applyAlignment="1">
      <alignment horizontal="right" vertical="center"/>
    </xf>
    <xf numFmtId="43" fontId="47" fillId="9" borderId="77" xfId="6" applyFont="1" applyBorder="1" applyAlignment="1">
      <alignment horizontal="center" vertical="justify"/>
    </xf>
    <xf numFmtId="43" fontId="47" fillId="9" borderId="75" xfId="6" applyFont="1" applyBorder="1" applyAlignment="1">
      <alignment horizontal="center" vertical="justify"/>
    </xf>
    <xf numFmtId="0" fontId="33" fillId="9" borderId="75" xfId="5" applyFont="1" applyBorder="1" applyAlignment="1">
      <alignment vertical="center"/>
    </xf>
    <xf numFmtId="0" fontId="33" fillId="9" borderId="75" xfId="5" applyFont="1" applyBorder="1" applyAlignment="1">
      <alignment horizontal="center" vertical="center"/>
    </xf>
    <xf numFmtId="4" fontId="47" fillId="9" borderId="2" xfId="6" applyNumberFormat="1" applyFont="1" applyBorder="1" applyAlignment="1">
      <alignment horizontal="right" vertical="center"/>
    </xf>
    <xf numFmtId="4" fontId="47" fillId="9" borderId="78" xfId="6" applyNumberFormat="1" applyFont="1" applyBorder="1" applyAlignment="1">
      <alignment horizontal="right" vertical="center"/>
    </xf>
    <xf numFmtId="43" fontId="47" fillId="9" borderId="24" xfId="6" applyFont="1" applyBorder="1" applyAlignment="1">
      <alignment horizontal="center" vertical="justify"/>
    </xf>
    <xf numFmtId="43" fontId="47" fillId="9" borderId="2" xfId="6" applyFont="1" applyBorder="1" applyAlignment="1">
      <alignment horizontal="center" vertical="justify"/>
    </xf>
    <xf numFmtId="0" fontId="33" fillId="9" borderId="2" xfId="5" applyFont="1" applyBorder="1" applyAlignment="1">
      <alignment vertical="center"/>
    </xf>
    <xf numFmtId="0" fontId="33" fillId="9" borderId="2" xfId="5" applyFont="1" applyBorder="1" applyAlignment="1">
      <alignment horizontal="center" vertical="center"/>
    </xf>
    <xf numFmtId="4" fontId="47" fillId="9" borderId="2" xfId="6" applyNumberFormat="1" applyFont="1" applyBorder="1" applyAlignment="1">
      <alignment horizontal="right" vertical="center"/>
    </xf>
    <xf numFmtId="4" fontId="49" fillId="9" borderId="78" xfId="6" applyNumberFormat="1" applyFont="1" applyBorder="1" applyAlignment="1">
      <alignment horizontal="right" vertical="center"/>
    </xf>
    <xf numFmtId="43" fontId="49" fillId="9" borderId="24" xfId="6" applyFont="1" applyBorder="1" applyAlignment="1">
      <alignment horizontal="center" vertical="justify"/>
    </xf>
    <xf numFmtId="43" fontId="47" fillId="9" borderId="2" xfId="6" applyFont="1" applyBorder="1" applyAlignment="1">
      <alignment horizontal="center" vertical="justify"/>
    </xf>
    <xf numFmtId="0" fontId="33" fillId="9" borderId="2" xfId="5" applyFont="1" applyBorder="1" applyAlignment="1">
      <alignment vertical="distributed"/>
    </xf>
    <xf numFmtId="0" fontId="33" fillId="9" borderId="2" xfId="5" applyFont="1" applyBorder="1" applyAlignment="1">
      <alignment horizontal="center" vertical="center"/>
    </xf>
    <xf numFmtId="4" fontId="33" fillId="9" borderId="78" xfId="5" applyNumberFormat="1" applyFont="1" applyBorder="1" applyAlignment="1">
      <alignment horizontal="right" vertical="center"/>
    </xf>
    <xf numFmtId="4" fontId="50" fillId="9" borderId="78" xfId="5" applyNumberFormat="1" applyFont="1" applyBorder="1" applyAlignment="1">
      <alignment horizontal="right" vertical="justify"/>
    </xf>
    <xf numFmtId="0" fontId="50" fillId="9" borderId="24" xfId="5" applyFont="1" applyBorder="1" applyAlignment="1">
      <alignment horizontal="center" vertical="justify"/>
    </xf>
    <xf numFmtId="4" fontId="33" fillId="9" borderId="78" xfId="5" applyNumberFormat="1" applyFont="1" applyBorder="1" applyAlignment="1">
      <alignment horizontal="right" vertical="center"/>
    </xf>
    <xf numFmtId="43" fontId="47" fillId="9" borderId="24" xfId="6" applyFont="1" applyBorder="1" applyAlignment="1">
      <alignment horizontal="center" vertical="justify"/>
    </xf>
    <xf numFmtId="4" fontId="47" fillId="9" borderId="78" xfId="6" applyNumberFormat="1" applyFont="1" applyBorder="1" applyAlignment="1">
      <alignment horizontal="right" vertical="center"/>
    </xf>
    <xf numFmtId="0" fontId="15" fillId="9" borderId="22" xfId="5" applyBorder="1" applyAlignment="1">
      <alignment vertical="distributed"/>
    </xf>
    <xf numFmtId="0" fontId="15" fillId="9" borderId="23" xfId="5" applyBorder="1" applyAlignment="1">
      <alignment vertical="distributed"/>
    </xf>
    <xf numFmtId="0" fontId="33" fillId="9" borderId="24" xfId="5" applyFont="1" applyBorder="1" applyAlignment="1">
      <alignment vertical="distributed"/>
    </xf>
    <xf numFmtId="4" fontId="47" fillId="9" borderId="79" xfId="6" applyNumberFormat="1" applyFont="1" applyBorder="1" applyAlignment="1">
      <alignment horizontal="right" vertical="center"/>
    </xf>
    <xf numFmtId="4" fontId="47" fillId="9" borderId="80" xfId="6" applyNumberFormat="1" applyFont="1" applyBorder="1" applyAlignment="1">
      <alignment horizontal="right" vertical="center"/>
    </xf>
    <xf numFmtId="43" fontId="47" fillId="9" borderId="81" xfId="6" applyFont="1" applyBorder="1" applyAlignment="1">
      <alignment horizontal="center" vertical="justify"/>
    </xf>
    <xf numFmtId="43" fontId="47" fillId="9" borderId="79" xfId="6" applyFont="1" applyBorder="1" applyAlignment="1">
      <alignment horizontal="center" vertical="justify"/>
    </xf>
    <xf numFmtId="0" fontId="33" fillId="9" borderId="79" xfId="5" applyFont="1" applyBorder="1" applyAlignment="1">
      <alignment vertical="distributed"/>
    </xf>
    <xf numFmtId="0" fontId="33" fillId="9" borderId="79" xfId="5" applyFont="1" applyBorder="1" applyAlignment="1">
      <alignment horizontal="center" vertical="center"/>
    </xf>
    <xf numFmtId="0" fontId="33" fillId="30" borderId="82" xfId="5" applyFont="1" applyFill="1" applyBorder="1" applyAlignment="1">
      <alignment horizontal="center" vertical="center" wrapText="1"/>
    </xf>
    <xf numFmtId="0" fontId="15" fillId="9" borderId="83" xfId="5" applyBorder="1" applyAlignment="1">
      <alignment horizontal="center" vertical="center"/>
    </xf>
    <xf numFmtId="0" fontId="47" fillId="27" borderId="0" xfId="5" applyFont="1" applyFill="1" applyBorder="1" applyAlignment="1">
      <alignment horizontal="center" vertical="center"/>
    </xf>
    <xf numFmtId="0" fontId="47" fillId="27" borderId="28" xfId="5" applyFont="1" applyFill="1" applyBorder="1" applyAlignment="1">
      <alignment horizontal="center" vertical="center"/>
    </xf>
    <xf numFmtId="0" fontId="15" fillId="9" borderId="84" xfId="5" applyBorder="1" applyAlignment="1"/>
    <xf numFmtId="0" fontId="15" fillId="9" borderId="85" xfId="5" applyBorder="1" applyAlignment="1"/>
    <xf numFmtId="0" fontId="15" fillId="9" borderId="86" xfId="5" applyBorder="1" applyAlignment="1"/>
    <xf numFmtId="0" fontId="47" fillId="27" borderId="17" xfId="5" applyFont="1" applyFill="1" applyBorder="1" applyAlignment="1">
      <alignment horizontal="center" vertical="center" wrapText="1"/>
    </xf>
    <xf numFmtId="0" fontId="47" fillId="27" borderId="27" xfId="5" applyFont="1" applyFill="1" applyBorder="1" applyAlignment="1">
      <alignment horizontal="center" vertical="center" wrapText="1"/>
    </xf>
    <xf numFmtId="0" fontId="47" fillId="27" borderId="72" xfId="5" applyFont="1" applyFill="1" applyBorder="1" applyAlignment="1">
      <alignment horizontal="center" vertical="center"/>
    </xf>
    <xf numFmtId="0" fontId="47" fillId="27" borderId="64" xfId="5" applyFont="1" applyFill="1" applyBorder="1" applyAlignment="1">
      <alignment horizontal="center" vertical="center"/>
    </xf>
    <xf numFmtId="0" fontId="47" fillId="27" borderId="28" xfId="5" applyFont="1" applyFill="1" applyBorder="1" applyAlignment="1">
      <alignment horizontal="center" vertical="center"/>
    </xf>
    <xf numFmtId="0" fontId="47" fillId="27" borderId="64" xfId="5" applyFont="1" applyFill="1" applyBorder="1" applyAlignment="1">
      <alignment horizontal="center" vertical="center"/>
    </xf>
    <xf numFmtId="0" fontId="47" fillId="27" borderId="65" xfId="5" applyFont="1" applyFill="1" applyBorder="1" applyAlignment="1">
      <alignment horizontal="center" vertical="center"/>
    </xf>
    <xf numFmtId="0" fontId="47" fillId="27" borderId="27" xfId="5" applyFont="1" applyFill="1" applyBorder="1" applyAlignment="1">
      <alignment horizontal="center" vertical="center" wrapText="1"/>
    </xf>
    <xf numFmtId="0" fontId="50" fillId="9" borderId="0" xfId="5" applyFont="1"/>
    <xf numFmtId="3" fontId="50" fillId="9" borderId="0" xfId="5" applyNumberFormat="1" applyFont="1"/>
    <xf numFmtId="4" fontId="47" fillId="27" borderId="51" xfId="5" applyNumberFormat="1" applyFont="1" applyFill="1" applyBorder="1" applyAlignment="1">
      <alignment horizontal="right" vertical="center"/>
    </xf>
    <xf numFmtId="4" fontId="47" fillId="27" borderId="87" xfId="5" applyNumberFormat="1" applyFont="1" applyFill="1" applyBorder="1" applyAlignment="1">
      <alignment horizontal="right" vertical="center"/>
    </xf>
    <xf numFmtId="167" fontId="47" fillId="27" borderId="50" xfId="6" applyNumberFormat="1" applyFont="1" applyFill="1" applyBorder="1" applyAlignment="1">
      <alignment horizontal="right" vertical="justify"/>
    </xf>
    <xf numFmtId="0" fontId="47" fillId="27" borderId="52" xfId="5" applyFont="1" applyFill="1" applyBorder="1" applyAlignment="1">
      <alignment vertical="center"/>
    </xf>
    <xf numFmtId="4" fontId="47" fillId="34" borderId="88" xfId="5" applyNumberFormat="1" applyFont="1" applyFill="1" applyBorder="1" applyAlignment="1">
      <alignment vertical="center"/>
    </xf>
    <xf numFmtId="4" fontId="33" fillId="9" borderId="56" xfId="5" applyNumberFormat="1" applyFont="1" applyBorder="1" applyAlignment="1">
      <alignment horizontal="right" vertical="center"/>
    </xf>
    <xf numFmtId="0" fontId="33" fillId="9" borderId="0" xfId="5" applyFont="1" applyBorder="1" applyAlignment="1">
      <alignment horizontal="right" vertical="center"/>
    </xf>
    <xf numFmtId="49" fontId="33" fillId="34" borderId="32" xfId="5" applyNumberFormat="1" applyFont="1" applyFill="1" applyBorder="1" applyAlignment="1">
      <alignment vertical="center"/>
    </xf>
    <xf numFmtId="49" fontId="33" fillId="34" borderId="55" xfId="5" applyNumberFormat="1" applyFont="1" applyFill="1" applyBorder="1" applyAlignment="1">
      <alignment vertical="center"/>
    </xf>
    <xf numFmtId="0" fontId="33" fillId="34" borderId="55" xfId="5" applyFont="1" applyFill="1" applyBorder="1" applyAlignment="1">
      <alignment horizontal="center" vertical="center"/>
    </xf>
    <xf numFmtId="4" fontId="47" fillId="9" borderId="89" xfId="5" applyNumberFormat="1" applyFont="1" applyBorder="1" applyAlignment="1">
      <alignment horizontal="right" vertical="center"/>
    </xf>
    <xf numFmtId="4" fontId="47" fillId="9" borderId="90" xfId="5" applyNumberFormat="1" applyFont="1" applyBorder="1" applyAlignment="1">
      <alignment horizontal="right" vertical="center"/>
    </xf>
    <xf numFmtId="0" fontId="33" fillId="9" borderId="91" xfId="5" applyFont="1" applyBorder="1" applyAlignment="1">
      <alignment horizontal="right" vertical="center"/>
    </xf>
    <xf numFmtId="0" fontId="33" fillId="9" borderId="68" xfId="5" applyFont="1" applyBorder="1" applyAlignment="1">
      <alignment vertical="distributed"/>
    </xf>
    <xf numFmtId="0" fontId="33" fillId="9" borderId="69" xfId="5" applyFont="1" applyBorder="1" applyAlignment="1">
      <alignment vertical="distributed"/>
    </xf>
    <xf numFmtId="0" fontId="33" fillId="9" borderId="70" xfId="5" applyFont="1" applyBorder="1" applyAlignment="1">
      <alignment vertical="distributed"/>
    </xf>
    <xf numFmtId="0" fontId="33" fillId="9" borderId="89" xfId="5" applyFont="1" applyBorder="1" applyAlignment="1">
      <alignment horizontal="center" vertical="center"/>
    </xf>
    <xf numFmtId="4" fontId="47" fillId="9" borderId="46" xfId="5" applyNumberFormat="1" applyFont="1" applyBorder="1" applyAlignment="1">
      <alignment horizontal="right" vertical="center"/>
    </xf>
    <xf numFmtId="4" fontId="47" fillId="9" borderId="92" xfId="5" applyNumberFormat="1" applyFont="1" applyBorder="1" applyAlignment="1">
      <alignment horizontal="right" vertical="center"/>
    </xf>
    <xf numFmtId="0" fontId="33" fillId="9" borderId="93" xfId="5" applyFont="1" applyBorder="1" applyAlignment="1">
      <alignment horizontal="right" vertical="center"/>
    </xf>
    <xf numFmtId="0" fontId="33" fillId="9" borderId="94" xfId="5" applyFont="1" applyBorder="1" applyAlignment="1">
      <alignment vertical="distributed"/>
    </xf>
    <xf numFmtId="0" fontId="33" fillId="9" borderId="95" xfId="5" applyFont="1" applyBorder="1" applyAlignment="1">
      <alignment vertical="distributed"/>
    </xf>
    <xf numFmtId="0" fontId="33" fillId="9" borderId="44" xfId="5" applyFont="1" applyBorder="1" applyAlignment="1">
      <alignment vertical="distributed"/>
    </xf>
    <xf numFmtId="0" fontId="33" fillId="9" borderId="46" xfId="5" applyFont="1" applyBorder="1" applyAlignment="1">
      <alignment horizontal="center" vertical="center"/>
    </xf>
    <xf numFmtId="4" fontId="47" fillId="9" borderId="52" xfId="5" applyNumberFormat="1" applyFont="1" applyBorder="1" applyAlignment="1">
      <alignment horizontal="right" vertical="center"/>
    </xf>
    <xf numFmtId="4" fontId="47" fillId="9" borderId="43" xfId="5" applyNumberFormat="1" applyFont="1" applyBorder="1" applyAlignment="1">
      <alignment horizontal="right" vertical="center"/>
    </xf>
    <xf numFmtId="3" fontId="47" fillId="9" borderId="44" xfId="5" applyNumberFormat="1" applyFont="1" applyBorder="1" applyAlignment="1">
      <alignment horizontal="right" vertical="center"/>
    </xf>
    <xf numFmtId="0" fontId="33" fillId="9" borderId="52" xfId="5" applyFont="1" applyBorder="1" applyAlignment="1">
      <alignment horizontal="center" vertical="center"/>
    </xf>
    <xf numFmtId="4" fontId="33" fillId="9" borderId="52" xfId="5" applyNumberFormat="1" applyFont="1" applyBorder="1" applyAlignment="1">
      <alignment horizontal="right"/>
    </xf>
    <xf numFmtId="4" fontId="33" fillId="9" borderId="96" xfId="5" applyNumberFormat="1" applyFont="1" applyBorder="1" applyAlignment="1">
      <alignment horizontal="right"/>
    </xf>
    <xf numFmtId="0" fontId="33" fillId="9" borderId="32" xfId="5" applyFont="1" applyBorder="1" applyAlignment="1">
      <alignment horizontal="right"/>
    </xf>
    <xf numFmtId="0" fontId="33" fillId="9" borderId="66" xfId="5" applyFont="1" applyBorder="1" applyAlignment="1">
      <alignment vertical="distributed"/>
    </xf>
    <xf numFmtId="0" fontId="33" fillId="9" borderId="97" xfId="5" applyFont="1" applyBorder="1" applyAlignment="1">
      <alignment vertical="distributed"/>
    </xf>
    <xf numFmtId="0" fontId="33" fillId="9" borderId="32" xfId="5" applyFont="1" applyBorder="1" applyAlignment="1">
      <alignment vertical="distributed"/>
    </xf>
    <xf numFmtId="4" fontId="33" fillId="9" borderId="56" xfId="5" applyNumberFormat="1" applyFont="1" applyBorder="1" applyAlignment="1">
      <alignment horizontal="right"/>
    </xf>
    <xf numFmtId="0" fontId="33" fillId="9" borderId="93" xfId="5" applyFont="1" applyBorder="1" applyAlignment="1">
      <alignment horizontal="right"/>
    </xf>
    <xf numFmtId="0" fontId="33" fillId="9" borderId="98" xfId="5" applyFont="1" applyBorder="1" applyAlignment="1">
      <alignment vertical="distributed"/>
    </xf>
    <xf numFmtId="0" fontId="33" fillId="9" borderId="0" xfId="5" applyFont="1" applyBorder="1" applyAlignment="1">
      <alignment vertical="distributed"/>
    </xf>
    <xf numFmtId="0" fontId="33" fillId="9" borderId="93" xfId="5" applyFont="1" applyBorder="1" applyAlignment="1">
      <alignment vertical="distributed"/>
    </xf>
    <xf numFmtId="4" fontId="47" fillId="9" borderId="52" xfId="5" applyNumberFormat="1" applyFont="1" applyBorder="1" applyAlignment="1">
      <alignment horizontal="right" vertical="center"/>
    </xf>
    <xf numFmtId="4" fontId="47" fillId="9" borderId="43" xfId="5" applyNumberFormat="1" applyFont="1" applyBorder="1" applyAlignment="1">
      <alignment horizontal="right" vertical="center"/>
    </xf>
    <xf numFmtId="3" fontId="47" fillId="9" borderId="44" xfId="5" applyNumberFormat="1" applyFont="1" applyBorder="1" applyAlignment="1">
      <alignment horizontal="right" vertical="center"/>
    </xf>
    <xf numFmtId="4" fontId="33" fillId="9" borderId="52" xfId="5" applyNumberFormat="1" applyFont="1" applyBorder="1" applyAlignment="1">
      <alignment horizontal="right" vertical="center"/>
    </xf>
    <xf numFmtId="4" fontId="33" fillId="9" borderId="96" xfId="5" applyNumberFormat="1" applyFont="1" applyBorder="1" applyAlignment="1">
      <alignment horizontal="right" vertical="center"/>
    </xf>
    <xf numFmtId="0" fontId="33" fillId="9" borderId="32" xfId="5" applyFont="1" applyBorder="1" applyAlignment="1">
      <alignment horizontal="right" vertical="center"/>
    </xf>
    <xf numFmtId="4" fontId="47" fillId="9" borderId="61" xfId="5" applyNumberFormat="1" applyFont="1" applyBorder="1" applyAlignment="1">
      <alignment horizontal="right" vertical="center"/>
    </xf>
    <xf numFmtId="4" fontId="47" fillId="9" borderId="99" xfId="5" applyNumberFormat="1" applyFont="1" applyBorder="1" applyAlignment="1">
      <alignment horizontal="right" vertical="center"/>
    </xf>
    <xf numFmtId="3" fontId="47" fillId="9" borderId="100" xfId="5" applyNumberFormat="1" applyFont="1" applyBorder="1" applyAlignment="1">
      <alignment horizontal="right" vertical="center"/>
    </xf>
    <xf numFmtId="0" fontId="33" fillId="9" borderId="101" xfId="5" applyFont="1" applyBorder="1" applyAlignment="1">
      <alignment vertical="distributed"/>
    </xf>
    <xf numFmtId="0" fontId="33" fillId="9" borderId="102" xfId="5" applyFont="1" applyBorder="1" applyAlignment="1">
      <alignment vertical="distributed"/>
    </xf>
    <xf numFmtId="0" fontId="33" fillId="9" borderId="100" xfId="5" applyFont="1" applyBorder="1" applyAlignment="1">
      <alignment vertical="distributed"/>
    </xf>
    <xf numFmtId="0" fontId="33" fillId="9" borderId="61" xfId="5" applyFont="1" applyBorder="1" applyAlignment="1">
      <alignment horizontal="center" vertical="center"/>
    </xf>
    <xf numFmtId="0" fontId="15" fillId="9" borderId="103" xfId="5" applyBorder="1" applyAlignment="1">
      <alignment horizontal="center" vertical="center"/>
    </xf>
    <xf numFmtId="0" fontId="15" fillId="9" borderId="104" xfId="5" applyBorder="1" applyAlignment="1"/>
    <xf numFmtId="0" fontId="15" fillId="9" borderId="105" xfId="5" applyBorder="1" applyAlignment="1"/>
    <xf numFmtId="0" fontId="15" fillId="9" borderId="106" xfId="5" applyBorder="1" applyAlignment="1"/>
    <xf numFmtId="0" fontId="49" fillId="9" borderId="0" xfId="5" applyFont="1" applyAlignment="1"/>
    <xf numFmtId="4" fontId="47" fillId="27" borderId="34" xfId="6" applyNumberFormat="1" applyFont="1" applyFill="1" applyBorder="1" applyAlignment="1">
      <alignment horizontal="right" vertical="center"/>
    </xf>
    <xf numFmtId="4" fontId="47" fillId="27" borderId="59" xfId="6" applyNumberFormat="1" applyFont="1" applyFill="1" applyBorder="1" applyAlignment="1">
      <alignment horizontal="right" vertical="center"/>
    </xf>
    <xf numFmtId="167" fontId="47" fillId="27" borderId="34" xfId="6" applyNumberFormat="1" applyFont="1" applyFill="1" applyBorder="1" applyAlignment="1">
      <alignment vertical="center"/>
    </xf>
    <xf numFmtId="0" fontId="47" fillId="27" borderId="33" xfId="5" applyFont="1" applyFill="1" applyBorder="1" applyAlignment="1">
      <alignment vertical="center"/>
    </xf>
    <xf numFmtId="0" fontId="47" fillId="27" borderId="34" xfId="5" applyFont="1" applyFill="1" applyBorder="1" applyAlignment="1">
      <alignment vertical="center"/>
    </xf>
    <xf numFmtId="0" fontId="47" fillId="27" borderId="35" xfId="5" applyFont="1" applyFill="1" applyBorder="1" applyAlignment="1">
      <alignment vertical="center"/>
    </xf>
    <xf numFmtId="4" fontId="47" fillId="9" borderId="107" xfId="5" applyNumberFormat="1" applyFont="1" applyBorder="1" applyAlignment="1">
      <alignment horizontal="right" vertical="center"/>
    </xf>
    <xf numFmtId="3" fontId="47" fillId="9" borderId="108" xfId="5" applyNumberFormat="1" applyFont="1" applyBorder="1" applyAlignment="1">
      <alignment vertical="center"/>
    </xf>
    <xf numFmtId="3" fontId="47" fillId="9" borderId="89" xfId="5" applyNumberFormat="1" applyFont="1" applyBorder="1" applyAlignment="1">
      <alignment vertical="center"/>
    </xf>
    <xf numFmtId="0" fontId="15" fillId="9" borderId="68" xfId="5" applyBorder="1" applyAlignment="1">
      <alignment vertical="center"/>
    </xf>
    <xf numFmtId="0" fontId="15" fillId="9" borderId="69" xfId="5" applyBorder="1" applyAlignment="1">
      <alignment vertical="center"/>
    </xf>
    <xf numFmtId="0" fontId="33" fillId="9" borderId="70" xfId="5" applyFont="1" applyBorder="1" applyAlignment="1">
      <alignment vertical="center"/>
    </xf>
    <xf numFmtId="4" fontId="47" fillId="9" borderId="109" xfId="5" applyNumberFormat="1" applyFont="1" applyBorder="1" applyAlignment="1">
      <alignment horizontal="right" vertical="center"/>
    </xf>
    <xf numFmtId="3" fontId="47" fillId="9" borderId="50" xfId="5" applyNumberFormat="1" applyFont="1" applyBorder="1" applyAlignment="1">
      <alignment vertical="center"/>
    </xf>
    <xf numFmtId="3" fontId="47" fillId="9" borderId="52" xfId="5" applyNumberFormat="1" applyFont="1" applyBorder="1" applyAlignment="1">
      <alignment vertical="center"/>
    </xf>
    <xf numFmtId="0" fontId="33" fillId="9" borderId="66" xfId="5" applyFont="1" applyBorder="1" applyAlignment="1">
      <alignment vertical="center"/>
    </xf>
    <xf numFmtId="0" fontId="33" fillId="9" borderId="97" xfId="5" applyFont="1" applyBorder="1" applyAlignment="1">
      <alignment vertical="center"/>
    </xf>
    <xf numFmtId="0" fontId="33" fillId="9" borderId="32" xfId="5" applyFont="1" applyBorder="1" applyAlignment="1">
      <alignment vertical="center"/>
    </xf>
    <xf numFmtId="0" fontId="33" fillId="9" borderId="55" xfId="5" applyFont="1" applyBorder="1" applyAlignment="1">
      <alignment horizontal="center" vertical="center"/>
    </xf>
    <xf numFmtId="0" fontId="33" fillId="9" borderId="94" xfId="5" applyFont="1" applyBorder="1" applyAlignment="1">
      <alignment vertical="center"/>
    </xf>
    <xf numFmtId="0" fontId="33" fillId="9" borderId="95" xfId="5" applyFont="1" applyBorder="1" applyAlignment="1">
      <alignment vertical="center"/>
    </xf>
    <xf numFmtId="0" fontId="33" fillId="9" borderId="44" xfId="5" applyFont="1" applyBorder="1" applyAlignment="1">
      <alignment vertical="center"/>
    </xf>
    <xf numFmtId="4" fontId="47" fillId="9" borderId="52" xfId="6" applyNumberFormat="1" applyFont="1" applyBorder="1" applyAlignment="1">
      <alignment horizontal="right" vertical="center"/>
    </xf>
    <xf numFmtId="4" fontId="33" fillId="9" borderId="110" xfId="5" applyNumberFormat="1" applyFont="1" applyBorder="1" applyAlignment="1">
      <alignment horizontal="right" vertical="center"/>
    </xf>
    <xf numFmtId="3" fontId="47" fillId="9" borderId="50" xfId="5" applyNumberFormat="1" applyFont="1" applyBorder="1" applyAlignment="1">
      <alignment vertical="center"/>
    </xf>
    <xf numFmtId="0" fontId="47" fillId="9" borderId="52" xfId="5" applyFont="1" applyBorder="1" applyAlignment="1">
      <alignment horizontal="left" vertical="center"/>
    </xf>
    <xf numFmtId="4" fontId="47" fillId="9" borderId="111" xfId="6" applyNumberFormat="1" applyFont="1" applyBorder="1" applyAlignment="1">
      <alignment horizontal="right" vertical="center"/>
    </xf>
    <xf numFmtId="0" fontId="33" fillId="9" borderId="50" xfId="5" applyFont="1" applyBorder="1" applyAlignment="1">
      <alignment vertical="center"/>
    </xf>
    <xf numFmtId="0" fontId="33" fillId="9" borderId="98" xfId="5" applyFont="1" applyBorder="1" applyAlignment="1">
      <alignment vertical="center"/>
    </xf>
    <xf numFmtId="0" fontId="33" fillId="9" borderId="0" xfId="5" applyFont="1" applyBorder="1" applyAlignment="1">
      <alignment vertical="center"/>
    </xf>
    <xf numFmtId="0" fontId="33" fillId="9" borderId="93" xfId="5" applyFont="1" applyBorder="1" applyAlignment="1">
      <alignment vertical="center"/>
    </xf>
    <xf numFmtId="0" fontId="33" fillId="9" borderId="32" xfId="5" applyFont="1" applyBorder="1" applyAlignment="1">
      <alignment horizontal="left" vertical="center"/>
    </xf>
    <xf numFmtId="0" fontId="33" fillId="9" borderId="55" xfId="5" applyFont="1" applyBorder="1" applyAlignment="1">
      <alignment horizontal="left" vertical="center"/>
    </xf>
    <xf numFmtId="167" fontId="47" fillId="9" borderId="44" xfId="6" applyNumberFormat="1" applyFont="1" applyBorder="1" applyAlignment="1">
      <alignment horizontal="left" vertical="center"/>
    </xf>
    <xf numFmtId="167" fontId="47" fillId="9" borderId="46" xfId="6" applyNumberFormat="1" applyFont="1" applyBorder="1" applyAlignment="1">
      <alignment horizontal="left" vertical="center"/>
    </xf>
    <xf numFmtId="4" fontId="47" fillId="9" borderId="112" xfId="5" applyNumberFormat="1" applyFont="1" applyBorder="1" applyAlignment="1">
      <alignment horizontal="right" vertical="center"/>
    </xf>
    <xf numFmtId="3" fontId="47" fillId="9" borderId="35" xfId="5" applyNumberFormat="1" applyFont="1" applyBorder="1" applyAlignment="1">
      <alignment vertical="center"/>
    </xf>
    <xf numFmtId="3" fontId="47" fillId="9" borderId="61" xfId="5" applyNumberFormat="1" applyFont="1" applyBorder="1" applyAlignment="1">
      <alignment vertical="center"/>
    </xf>
    <xf numFmtId="0" fontId="33" fillId="9" borderId="101" xfId="5" applyFont="1" applyBorder="1" applyAlignment="1">
      <alignment vertical="center"/>
    </xf>
    <xf numFmtId="0" fontId="33" fillId="9" borderId="102" xfId="5" applyFont="1" applyBorder="1" applyAlignment="1">
      <alignment vertical="center"/>
    </xf>
    <xf numFmtId="0" fontId="33" fillId="9" borderId="100" xfId="5" applyFont="1" applyBorder="1" applyAlignment="1">
      <alignment vertical="center"/>
    </xf>
    <xf numFmtId="0" fontId="33" fillId="9" borderId="62" xfId="5" applyFont="1" applyBorder="1" applyAlignment="1">
      <alignment horizontal="center" vertical="center"/>
    </xf>
    <xf numFmtId="0" fontId="47" fillId="27" borderId="26" xfId="5" applyFont="1" applyFill="1" applyBorder="1" applyAlignment="1">
      <alignment horizontal="center" vertical="center"/>
    </xf>
    <xf numFmtId="0" fontId="15" fillId="9" borderId="104" xfId="5" applyBorder="1" applyAlignment="1">
      <alignment horizontal="center" vertical="center"/>
    </xf>
    <xf numFmtId="0" fontId="15" fillId="9" borderId="105" xfId="5" applyBorder="1" applyAlignment="1">
      <alignment horizontal="center" vertical="center"/>
    </xf>
    <xf numFmtId="0" fontId="15" fillId="9" borderId="106" xfId="5" applyBorder="1" applyAlignment="1">
      <alignment horizontal="center" vertical="center"/>
    </xf>
    <xf numFmtId="0" fontId="47" fillId="9" borderId="0" xfId="5" applyFont="1"/>
    <xf numFmtId="0" fontId="33" fillId="9" borderId="0" xfId="5" applyFont="1" applyAlignment="1"/>
    <xf numFmtId="0" fontId="51" fillId="9" borderId="0" xfId="5" applyFont="1"/>
  </cellXfs>
  <cellStyles count="7">
    <cellStyle name="20% - Isticanje6" xfId="3" builtinId="50"/>
    <cellStyle name="Normal" xfId="1"/>
    <cellStyle name="Normalno" xfId="0" builtinId="0"/>
    <cellStyle name="Normalno 2" xfId="4"/>
    <cellStyle name="Normalno 3" xfId="5"/>
    <cellStyle name="Zarez" xfId="2" builtinId="3"/>
    <cellStyle name="Zarez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A0"/>
      <rgbColor rgb="000000BF"/>
      <rgbColor rgb="0064B1FF"/>
      <rgbColor rgb="009BCDFF"/>
      <rgbColor rgb="00E8E8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Plan%20razvojnih%20progra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aJ\Desktop\plan%20razvojnih%20programa%202016-2018\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topLeftCell="A25" zoomScale="130" zoomScaleNormal="100" zoomScaleSheetLayoutView="130" workbookViewId="0">
      <selection activeCell="B9" sqref="B9"/>
    </sheetView>
  </sheetViews>
  <sheetFormatPr defaultRowHeight="15" x14ac:dyDescent="0.25"/>
  <cols>
    <col min="2" max="2" width="57.140625" customWidth="1"/>
    <col min="3" max="3" width="21.85546875" customWidth="1"/>
    <col min="4" max="4" width="19.5703125" customWidth="1"/>
    <col min="5" max="5" width="9.140625" style="62"/>
  </cols>
  <sheetData>
    <row r="1" spans="1:5" s="34" customFormat="1" x14ac:dyDescent="0.25">
      <c r="A1" s="158" t="s">
        <v>476</v>
      </c>
      <c r="B1" s="158"/>
      <c r="E1" s="61"/>
    </row>
    <row r="2" spans="1:5" s="34" customFormat="1" x14ac:dyDescent="0.25">
      <c r="A2" s="158" t="s">
        <v>477</v>
      </c>
      <c r="B2" s="158"/>
      <c r="E2" s="61"/>
    </row>
    <row r="3" spans="1:5" s="34" customFormat="1" x14ac:dyDescent="0.25">
      <c r="A3" s="158" t="s">
        <v>38</v>
      </c>
      <c r="B3" s="158"/>
      <c r="E3" s="61"/>
    </row>
    <row r="6" spans="1:5" x14ac:dyDescent="0.25">
      <c r="A6" s="156" t="s">
        <v>607</v>
      </c>
      <c r="B6" s="157"/>
    </row>
    <row r="7" spans="1:5" x14ac:dyDescent="0.25">
      <c r="A7" s="156" t="s">
        <v>608</v>
      </c>
      <c r="B7" s="157"/>
    </row>
    <row r="8" spans="1:5" x14ac:dyDescent="0.25">
      <c r="A8" s="156" t="s">
        <v>598</v>
      </c>
      <c r="B8" s="157"/>
    </row>
    <row r="10" spans="1:5" x14ac:dyDescent="0.25">
      <c r="A10" s="156" t="s">
        <v>599</v>
      </c>
      <c r="B10" s="157"/>
      <c r="C10" s="157"/>
      <c r="D10" s="157"/>
      <c r="E10" s="157"/>
    </row>
    <row r="11" spans="1:5" x14ac:dyDescent="0.25">
      <c r="A11" s="156" t="s">
        <v>600</v>
      </c>
      <c r="B11" s="157"/>
      <c r="C11" s="157"/>
      <c r="D11" s="157"/>
      <c r="E11" s="157"/>
    </row>
    <row r="12" spans="1:5" x14ac:dyDescent="0.25">
      <c r="A12" s="156" t="s">
        <v>601</v>
      </c>
      <c r="B12" s="157"/>
      <c r="C12" s="157"/>
      <c r="D12" s="157"/>
      <c r="E12" s="157"/>
    </row>
    <row r="14" spans="1:5" ht="15.75" x14ac:dyDescent="0.25">
      <c r="A14" s="160" t="s">
        <v>602</v>
      </c>
      <c r="B14" s="160"/>
      <c r="C14" s="160"/>
      <c r="D14" s="160"/>
      <c r="E14" s="160"/>
    </row>
    <row r="15" spans="1:5" x14ac:dyDescent="0.25">
      <c r="A15" s="161"/>
      <c r="B15" s="161"/>
      <c r="C15" s="161"/>
      <c r="D15" s="161"/>
      <c r="E15" s="161"/>
    </row>
    <row r="16" spans="1:5" x14ac:dyDescent="0.25">
      <c r="A16" s="158" t="s">
        <v>603</v>
      </c>
      <c r="B16" s="158"/>
    </row>
    <row r="17" spans="1:7" x14ac:dyDescent="0.25">
      <c r="A17" s="159" t="s">
        <v>478</v>
      </c>
      <c r="B17" s="159"/>
      <c r="C17" s="159"/>
      <c r="D17" s="159"/>
      <c r="E17" s="159"/>
    </row>
    <row r="18" spans="1:7" x14ac:dyDescent="0.25">
      <c r="A18" s="35"/>
      <c r="B18" s="35"/>
      <c r="C18" s="35"/>
      <c r="D18" s="35"/>
      <c r="E18" s="63"/>
    </row>
    <row r="19" spans="1:7" x14ac:dyDescent="0.25">
      <c r="A19" s="156" t="s">
        <v>606</v>
      </c>
      <c r="B19" s="156"/>
      <c r="C19" s="156"/>
      <c r="D19" s="156"/>
      <c r="E19" s="156"/>
    </row>
    <row r="20" spans="1:7" x14ac:dyDescent="0.25">
      <c r="A20" s="35"/>
      <c r="B20" s="35"/>
      <c r="C20" s="35"/>
      <c r="D20" s="35"/>
      <c r="E20" s="63"/>
    </row>
    <row r="21" spans="1:7" ht="15.75" thickBot="1" x14ac:dyDescent="0.3">
      <c r="A21" s="35"/>
      <c r="B21" s="35"/>
      <c r="C21" s="35"/>
      <c r="D21" s="35"/>
      <c r="E21" s="63"/>
    </row>
    <row r="22" spans="1:7" x14ac:dyDescent="0.25">
      <c r="A22" s="42"/>
      <c r="B22" s="44"/>
      <c r="C22" s="142" t="s">
        <v>479</v>
      </c>
      <c r="D22" s="142" t="s">
        <v>604</v>
      </c>
      <c r="E22" s="143" t="s">
        <v>480</v>
      </c>
    </row>
    <row r="23" spans="1:7" s="20" customFormat="1" ht="15" customHeight="1" thickBot="1" x14ac:dyDescent="0.3">
      <c r="A23" s="43"/>
      <c r="B23" s="45" t="s">
        <v>0</v>
      </c>
      <c r="C23" s="46" t="s">
        <v>0</v>
      </c>
      <c r="D23" s="46" t="s">
        <v>0</v>
      </c>
      <c r="E23" s="64"/>
      <c r="F23" s="29"/>
      <c r="G23" s="29"/>
    </row>
    <row r="24" spans="1:7" s="20" customFormat="1" ht="15" customHeight="1" x14ac:dyDescent="0.25">
      <c r="A24" s="48" t="s">
        <v>474</v>
      </c>
      <c r="B24" s="49" t="s">
        <v>369</v>
      </c>
      <c r="C24" s="53" t="s">
        <v>0</v>
      </c>
      <c r="D24" s="53" t="s">
        <v>0</v>
      </c>
      <c r="E24" s="65"/>
      <c r="F24" s="29"/>
      <c r="G24" s="29"/>
    </row>
    <row r="25" spans="1:7" s="20" customFormat="1" ht="15" customHeight="1" x14ac:dyDescent="0.25">
      <c r="A25" s="50">
        <v>6</v>
      </c>
      <c r="B25" s="51" t="s">
        <v>370</v>
      </c>
      <c r="C25" s="54">
        <v>916317651.95000005</v>
      </c>
      <c r="D25" s="56">
        <v>926901871.39999998</v>
      </c>
      <c r="E25" s="66">
        <f>SUM(D25/C25)*100</f>
        <v>101.15508191154845</v>
      </c>
      <c r="F25" s="29"/>
      <c r="G25" s="29"/>
    </row>
    <row r="26" spans="1:7" s="20" customFormat="1" ht="15" customHeight="1" x14ac:dyDescent="0.25">
      <c r="A26" s="50">
        <v>7</v>
      </c>
      <c r="B26" s="51" t="s">
        <v>371</v>
      </c>
      <c r="C26" s="54">
        <v>221222</v>
      </c>
      <c r="D26" s="56">
        <v>228222</v>
      </c>
      <c r="E26" s="66">
        <f t="shared" ref="E26:E28" si="0">SUM(D26/C26)*100</f>
        <v>103.16424225438701</v>
      </c>
      <c r="F26" s="29"/>
      <c r="G26" s="29"/>
    </row>
    <row r="27" spans="1:7" s="20" customFormat="1" ht="15" customHeight="1" x14ac:dyDescent="0.25">
      <c r="A27" s="50">
        <v>3</v>
      </c>
      <c r="B27" s="51" t="s">
        <v>372</v>
      </c>
      <c r="C27" s="54">
        <v>835587241.44000006</v>
      </c>
      <c r="D27" s="56">
        <v>827801926.57000005</v>
      </c>
      <c r="E27" s="66">
        <f t="shared" si="0"/>
        <v>99.068282223100582</v>
      </c>
      <c r="F27" s="29"/>
      <c r="G27" s="29"/>
    </row>
    <row r="28" spans="1:7" s="20" customFormat="1" ht="15" customHeight="1" x14ac:dyDescent="0.25">
      <c r="A28" s="50">
        <v>4</v>
      </c>
      <c r="B28" s="51" t="s">
        <v>373</v>
      </c>
      <c r="C28" s="54">
        <v>100570350.51000001</v>
      </c>
      <c r="D28" s="56">
        <v>118017412.38</v>
      </c>
      <c r="E28" s="66">
        <f t="shared" si="0"/>
        <v>117.34811679737078</v>
      </c>
      <c r="F28" s="29"/>
      <c r="G28" s="29"/>
    </row>
    <row r="29" spans="1:7" s="20" customFormat="1" ht="15.75" thickBot="1" x14ac:dyDescent="0.3">
      <c r="A29" s="43"/>
      <c r="B29" s="52" t="s">
        <v>374</v>
      </c>
      <c r="C29" s="55">
        <v>-19618718</v>
      </c>
      <c r="D29" s="57">
        <v>-18689245.550000001</v>
      </c>
      <c r="E29" s="67"/>
      <c r="F29" s="29"/>
      <c r="G29" s="29"/>
    </row>
    <row r="30" spans="1:7" s="20" customFormat="1" ht="15" customHeight="1" thickBot="1" x14ac:dyDescent="0.3">
      <c r="A30" s="58"/>
      <c r="B30" s="59" t="s">
        <v>0</v>
      </c>
      <c r="C30" s="60" t="s">
        <v>0</v>
      </c>
      <c r="D30" s="60" t="s">
        <v>0</v>
      </c>
      <c r="E30" s="68"/>
      <c r="F30" s="29"/>
      <c r="G30" s="29"/>
    </row>
    <row r="31" spans="1:7" s="20" customFormat="1" ht="15" customHeight="1" x14ac:dyDescent="0.25">
      <c r="A31" s="48" t="s">
        <v>475</v>
      </c>
      <c r="B31" s="49" t="s">
        <v>375</v>
      </c>
      <c r="C31" s="53" t="s">
        <v>0</v>
      </c>
      <c r="D31" s="53" t="s">
        <v>0</v>
      </c>
      <c r="E31" s="65"/>
      <c r="F31" s="29"/>
      <c r="G31" s="29"/>
    </row>
    <row r="32" spans="1:7" s="20" customFormat="1" ht="15" customHeight="1" x14ac:dyDescent="0.25">
      <c r="A32" s="50">
        <v>8</v>
      </c>
      <c r="B32" s="51" t="s">
        <v>376</v>
      </c>
      <c r="C32" s="54">
        <v>37639218</v>
      </c>
      <c r="D32" s="56">
        <v>24716589.73</v>
      </c>
      <c r="E32" s="66">
        <f>SUM(D32/C32)*100</f>
        <v>65.667118084121725</v>
      </c>
      <c r="F32" s="29"/>
      <c r="G32" s="29"/>
    </row>
    <row r="33" spans="1:7" s="20" customFormat="1" ht="15" customHeight="1" x14ac:dyDescent="0.25">
      <c r="A33" s="50">
        <v>5</v>
      </c>
      <c r="B33" s="51" t="s">
        <v>377</v>
      </c>
      <c r="C33" s="54">
        <v>33574421</v>
      </c>
      <c r="D33" s="56">
        <v>32038921</v>
      </c>
      <c r="E33" s="66">
        <f>SUM(D33/C33)*100</f>
        <v>95.426577870099379</v>
      </c>
      <c r="F33" s="29"/>
      <c r="G33" s="29"/>
    </row>
    <row r="34" spans="1:7" s="20" customFormat="1" ht="15" customHeight="1" thickBot="1" x14ac:dyDescent="0.3">
      <c r="A34" s="43"/>
      <c r="B34" s="52" t="s">
        <v>378</v>
      </c>
      <c r="C34" s="55">
        <v>4064797</v>
      </c>
      <c r="D34" s="57">
        <v>-7322331.2699999996</v>
      </c>
      <c r="E34" s="67"/>
      <c r="F34" s="29"/>
      <c r="G34" s="29"/>
    </row>
    <row r="35" spans="1:7" s="20" customFormat="1" ht="15" customHeight="1" x14ac:dyDescent="0.25">
      <c r="A35" s="47"/>
      <c r="B35" s="40" t="s">
        <v>0</v>
      </c>
      <c r="C35" s="41" t="s">
        <v>0</v>
      </c>
      <c r="D35" s="41" t="s">
        <v>0</v>
      </c>
      <c r="E35" s="69"/>
      <c r="F35" s="29"/>
      <c r="G35" s="29"/>
    </row>
    <row r="36" spans="1:7" s="20" customFormat="1" ht="27.75" customHeight="1" x14ac:dyDescent="0.25">
      <c r="A36" s="36"/>
      <c r="B36" s="39" t="s">
        <v>481</v>
      </c>
      <c r="C36" s="37">
        <v>15553921</v>
      </c>
      <c r="D36" s="38">
        <v>26011576.82</v>
      </c>
      <c r="E36" s="70"/>
      <c r="F36" s="29"/>
      <c r="G36" s="29"/>
    </row>
    <row r="37" spans="1:7" s="20" customFormat="1" ht="15" customHeight="1" thickBot="1" x14ac:dyDescent="0.3">
      <c r="B37" s="24" t="s">
        <v>0</v>
      </c>
      <c r="C37" s="22" t="s">
        <v>0</v>
      </c>
      <c r="D37" s="22" t="s">
        <v>0</v>
      </c>
      <c r="E37" s="71"/>
      <c r="F37" s="29"/>
      <c r="G37" s="29"/>
    </row>
    <row r="38" spans="1:7" s="20" customFormat="1" x14ac:dyDescent="0.25">
      <c r="A38" s="72"/>
      <c r="B38" s="75" t="s">
        <v>482</v>
      </c>
      <c r="C38" s="78"/>
      <c r="D38" s="78" t="s">
        <v>0</v>
      </c>
      <c r="E38" s="81"/>
      <c r="F38" s="30"/>
      <c r="G38" s="30"/>
    </row>
    <row r="39" spans="1:7" x14ac:dyDescent="0.25">
      <c r="A39" s="73"/>
      <c r="B39" s="76" t="s">
        <v>483</v>
      </c>
      <c r="C39" s="79">
        <v>969732012.95000005</v>
      </c>
      <c r="D39" s="79">
        <v>977858259.95000005</v>
      </c>
      <c r="E39" s="82">
        <f>SUM(D39/C39)*100</f>
        <v>100.83798893833351</v>
      </c>
    </row>
    <row r="40" spans="1:7" ht="15.75" thickBot="1" x14ac:dyDescent="0.3">
      <c r="A40" s="74"/>
      <c r="B40" s="77" t="s">
        <v>484</v>
      </c>
      <c r="C40" s="80">
        <v>969732012.95000005</v>
      </c>
      <c r="D40" s="80">
        <v>977858259.95000005</v>
      </c>
      <c r="E40" s="83">
        <f>SUM(D40/C40)*100</f>
        <v>100.83798893833351</v>
      </c>
    </row>
  </sheetData>
  <mergeCells count="14">
    <mergeCell ref="A16:B16"/>
    <mergeCell ref="A17:E17"/>
    <mergeCell ref="A19:E19"/>
    <mergeCell ref="A14:E14"/>
    <mergeCell ref="A15:E15"/>
    <mergeCell ref="A12:E12"/>
    <mergeCell ref="A1:B1"/>
    <mergeCell ref="A2:B2"/>
    <mergeCell ref="A3:B3"/>
    <mergeCell ref="A6:B6"/>
    <mergeCell ref="A7:B7"/>
    <mergeCell ref="A8:B8"/>
    <mergeCell ref="A10:E10"/>
    <mergeCell ref="A11:E1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867"/>
  <sheetViews>
    <sheetView view="pageBreakPreview" zoomScale="25" zoomScaleNormal="100" zoomScaleSheetLayoutView="25" workbookViewId="0">
      <selection activeCell="C9" sqref="C9"/>
    </sheetView>
  </sheetViews>
  <sheetFormatPr defaultColWidth="9.140625" defaultRowHeight="15" x14ac:dyDescent="0.25"/>
  <cols>
    <col min="1" max="1" width="6" style="238" bestFit="1" customWidth="1"/>
    <col min="2" max="2" width="17.42578125" style="238" customWidth="1"/>
    <col min="3" max="3" width="9.42578125" style="236" customWidth="1"/>
    <col min="4" max="4" width="18.85546875" style="236" customWidth="1"/>
    <col min="5" max="6" width="15" style="237" customWidth="1"/>
    <col min="7" max="8" width="14.85546875" style="237" bestFit="1" customWidth="1"/>
    <col min="9" max="9" width="5.42578125" style="236" customWidth="1"/>
    <col min="10" max="10" width="13.5703125" style="236" customWidth="1"/>
    <col min="11" max="14" width="10" style="236" customWidth="1"/>
    <col min="15" max="15" width="6.7109375" style="236" customWidth="1"/>
    <col min="16" max="16" width="17.28515625" style="236" customWidth="1"/>
    <col min="17" max="16384" width="9.140625" style="232"/>
  </cols>
  <sheetData>
    <row r="1" spans="1:21" ht="67.5" customHeight="1" x14ac:dyDescent="0.25">
      <c r="A1" s="242"/>
      <c r="B1" s="242"/>
      <c r="C1" s="294" t="s">
        <v>683</v>
      </c>
      <c r="D1" s="294"/>
      <c r="E1" s="294"/>
      <c r="F1" s="294"/>
      <c r="G1" s="294"/>
      <c r="H1" s="294"/>
      <c r="I1" s="232"/>
      <c r="J1" s="232"/>
      <c r="K1" s="232"/>
      <c r="L1" s="232"/>
      <c r="M1" s="232"/>
      <c r="N1" s="232"/>
      <c r="O1" s="232"/>
      <c r="P1" s="232"/>
    </row>
    <row r="2" spans="1:21" s="287" customFormat="1" ht="62.25" customHeight="1" x14ac:dyDescent="0.25">
      <c r="A2" s="290" t="s">
        <v>682</v>
      </c>
      <c r="B2" s="290" t="s">
        <v>681</v>
      </c>
      <c r="C2" s="290" t="s">
        <v>680</v>
      </c>
      <c r="D2" s="290" t="s">
        <v>679</v>
      </c>
      <c r="E2" s="293" t="s">
        <v>678</v>
      </c>
      <c r="F2" s="293" t="s">
        <v>677</v>
      </c>
      <c r="G2" s="293" t="s">
        <v>676</v>
      </c>
      <c r="H2" s="293" t="s">
        <v>675</v>
      </c>
      <c r="I2" s="292" t="s">
        <v>674</v>
      </c>
      <c r="J2" s="291"/>
      <c r="K2" s="290" t="s">
        <v>673</v>
      </c>
      <c r="L2" s="290" t="s">
        <v>672</v>
      </c>
      <c r="M2" s="290" t="s">
        <v>671</v>
      </c>
      <c r="N2" s="290" t="s">
        <v>670</v>
      </c>
      <c r="O2" s="289" t="s">
        <v>669</v>
      </c>
      <c r="P2" s="288"/>
    </row>
    <row r="3" spans="1:21" ht="65.25" customHeight="1" x14ac:dyDescent="0.25">
      <c r="A3" s="285" t="s">
        <v>668</v>
      </c>
      <c r="B3" s="286" t="s">
        <v>667</v>
      </c>
      <c r="C3" s="269" t="s">
        <v>620</v>
      </c>
      <c r="D3" s="269" t="s">
        <v>666</v>
      </c>
      <c r="E3" s="271">
        <v>719070</v>
      </c>
      <c r="F3" s="271">
        <v>619000</v>
      </c>
      <c r="G3" s="271">
        <v>754209</v>
      </c>
      <c r="H3" s="271">
        <v>751438</v>
      </c>
      <c r="I3" s="267" t="s">
        <v>665</v>
      </c>
      <c r="J3" s="266"/>
      <c r="K3" s="248">
        <v>90</v>
      </c>
      <c r="L3" s="248">
        <v>100</v>
      </c>
      <c r="M3" s="248">
        <v>110</v>
      </c>
      <c r="N3" s="248">
        <v>160</v>
      </c>
      <c r="O3" s="264" t="s">
        <v>617</v>
      </c>
      <c r="P3" s="248" t="s">
        <v>648</v>
      </c>
    </row>
    <row r="4" spans="1:21" ht="90" customHeight="1" x14ac:dyDescent="0.25">
      <c r="A4" s="285"/>
      <c r="B4" s="284"/>
      <c r="C4" s="269" t="s">
        <v>620</v>
      </c>
      <c r="D4" s="269" t="s">
        <v>664</v>
      </c>
      <c r="E4" s="271">
        <v>500000</v>
      </c>
      <c r="F4" s="271">
        <v>500000</v>
      </c>
      <c r="G4" s="271">
        <v>500000</v>
      </c>
      <c r="H4" s="271">
        <v>500000</v>
      </c>
      <c r="I4" s="267" t="s">
        <v>663</v>
      </c>
      <c r="J4" s="266"/>
      <c r="K4" s="248">
        <v>160</v>
      </c>
      <c r="L4" s="248">
        <v>170</v>
      </c>
      <c r="M4" s="248">
        <v>180</v>
      </c>
      <c r="N4" s="248">
        <v>190</v>
      </c>
      <c r="O4" s="264" t="s">
        <v>617</v>
      </c>
      <c r="P4" s="248" t="s">
        <v>648</v>
      </c>
    </row>
    <row r="5" spans="1:21" ht="83.25" customHeight="1" x14ac:dyDescent="0.25">
      <c r="A5" s="263"/>
      <c r="B5" s="283"/>
      <c r="C5" s="269" t="s">
        <v>620</v>
      </c>
      <c r="D5" s="269" t="s">
        <v>662</v>
      </c>
      <c r="E5" s="278">
        <v>13050000</v>
      </c>
      <c r="F5" s="278">
        <v>11130000</v>
      </c>
      <c r="G5" s="278">
        <v>0</v>
      </c>
      <c r="H5" s="278">
        <v>0</v>
      </c>
      <c r="I5" s="252" t="s">
        <v>661</v>
      </c>
      <c r="J5" s="266"/>
      <c r="K5" s="277">
        <v>0</v>
      </c>
      <c r="L5" s="277">
        <v>10</v>
      </c>
      <c r="M5" s="277">
        <v>18</v>
      </c>
      <c r="N5" s="277">
        <v>18</v>
      </c>
      <c r="O5" s="276" t="s">
        <v>617</v>
      </c>
      <c r="P5" s="248" t="s">
        <v>648</v>
      </c>
    </row>
    <row r="6" spans="1:21" ht="110.25" customHeight="1" x14ac:dyDescent="0.25">
      <c r="A6" s="263"/>
      <c r="B6" s="282" t="s">
        <v>660</v>
      </c>
      <c r="C6" s="269" t="s">
        <v>620</v>
      </c>
      <c r="D6" s="269" t="s">
        <v>659</v>
      </c>
      <c r="E6" s="278">
        <v>5529000</v>
      </c>
      <c r="F6" s="278">
        <v>5529000</v>
      </c>
      <c r="G6" s="278">
        <v>5414000</v>
      </c>
      <c r="H6" s="278">
        <v>5414000</v>
      </c>
      <c r="I6" s="252" t="s">
        <v>658</v>
      </c>
      <c r="J6" s="266"/>
      <c r="K6" s="277">
        <v>202</v>
      </c>
      <c r="L6" s="277">
        <v>230</v>
      </c>
      <c r="M6" s="277">
        <v>260</v>
      </c>
      <c r="N6" s="277">
        <v>290</v>
      </c>
      <c r="O6" s="276" t="s">
        <v>617</v>
      </c>
      <c r="P6" s="248" t="s">
        <v>648</v>
      </c>
    </row>
    <row r="7" spans="1:21" ht="118.5" customHeight="1" x14ac:dyDescent="0.25">
      <c r="A7" s="263"/>
      <c r="B7" s="281" t="s">
        <v>657</v>
      </c>
      <c r="C7" s="269" t="s">
        <v>620</v>
      </c>
      <c r="D7" s="280" t="s">
        <v>656</v>
      </c>
      <c r="E7" s="278">
        <v>700000</v>
      </c>
      <c r="F7" s="278">
        <v>700000</v>
      </c>
      <c r="G7" s="278">
        <v>700000</v>
      </c>
      <c r="H7" s="278">
        <v>700000</v>
      </c>
      <c r="I7" s="252" t="s">
        <v>655</v>
      </c>
      <c r="J7" s="266"/>
      <c r="K7" s="279">
        <v>90</v>
      </c>
      <c r="L7" s="279">
        <v>100</v>
      </c>
      <c r="M7" s="279">
        <v>110</v>
      </c>
      <c r="N7" s="279">
        <v>110</v>
      </c>
      <c r="O7" s="276" t="s">
        <v>617</v>
      </c>
      <c r="P7" s="248" t="s">
        <v>648</v>
      </c>
    </row>
    <row r="8" spans="1:21" ht="96.75" customHeight="1" x14ac:dyDescent="0.25">
      <c r="A8" s="263"/>
      <c r="B8" s="272" t="s">
        <v>654</v>
      </c>
      <c r="C8" s="269"/>
      <c r="D8" s="269"/>
      <c r="E8" s="278"/>
      <c r="F8" s="278"/>
      <c r="G8" s="278"/>
      <c r="H8" s="278"/>
      <c r="I8" s="252"/>
      <c r="J8" s="266"/>
      <c r="K8" s="277"/>
      <c r="L8" s="277"/>
      <c r="M8" s="277"/>
      <c r="N8" s="277"/>
      <c r="O8" s="276"/>
      <c r="P8" s="248"/>
      <c r="U8" s="275"/>
    </row>
    <row r="9" spans="1:21" ht="30" customHeight="1" x14ac:dyDescent="0.25">
      <c r="A9" s="263"/>
      <c r="B9" s="274"/>
      <c r="C9" s="269" t="s">
        <v>653</v>
      </c>
      <c r="D9" s="269" t="s">
        <v>652</v>
      </c>
      <c r="E9" s="271">
        <v>476800</v>
      </c>
      <c r="F9" s="271">
        <v>476800</v>
      </c>
      <c r="G9" s="271">
        <v>310000</v>
      </c>
      <c r="H9" s="271">
        <v>310000</v>
      </c>
      <c r="I9" s="267" t="s">
        <v>651</v>
      </c>
      <c r="J9" s="266"/>
      <c r="K9" s="248">
        <v>18</v>
      </c>
      <c r="L9" s="248">
        <v>21</v>
      </c>
      <c r="M9" s="248">
        <v>24</v>
      </c>
      <c r="N9" s="248">
        <v>27</v>
      </c>
      <c r="O9" s="264" t="s">
        <v>617</v>
      </c>
      <c r="P9" s="248" t="s">
        <v>648</v>
      </c>
      <c r="U9" s="273"/>
    </row>
    <row r="10" spans="1:21" ht="3" customHeight="1" x14ac:dyDescent="0.25">
      <c r="A10" s="263"/>
      <c r="B10" s="272" t="s">
        <v>650</v>
      </c>
      <c r="C10" s="269"/>
      <c r="D10" s="269"/>
      <c r="E10" s="271"/>
      <c r="F10" s="271"/>
      <c r="G10" s="271"/>
      <c r="H10" s="271"/>
      <c r="I10" s="267"/>
      <c r="J10" s="266"/>
      <c r="K10" s="248"/>
      <c r="L10" s="248"/>
      <c r="M10" s="248"/>
      <c r="N10" s="248"/>
      <c r="O10" s="264"/>
      <c r="P10" s="248"/>
    </row>
    <row r="11" spans="1:21" ht="108" customHeight="1" x14ac:dyDescent="0.25">
      <c r="A11" s="263"/>
      <c r="B11" s="270"/>
      <c r="C11" s="269" t="s">
        <v>620</v>
      </c>
      <c r="D11" s="248" t="s">
        <v>134</v>
      </c>
      <c r="E11" s="268">
        <v>2124000</v>
      </c>
      <c r="F11" s="268">
        <v>1496000</v>
      </c>
      <c r="G11" s="268">
        <v>2222000</v>
      </c>
      <c r="H11" s="268">
        <v>2222000</v>
      </c>
      <c r="I11" s="267" t="s">
        <v>649</v>
      </c>
      <c r="J11" s="266"/>
      <c r="K11" s="265">
        <v>350000</v>
      </c>
      <c r="L11" s="265">
        <v>450000</v>
      </c>
      <c r="M11" s="265">
        <v>550000</v>
      </c>
      <c r="N11" s="265">
        <v>650000</v>
      </c>
      <c r="O11" s="264" t="s">
        <v>617</v>
      </c>
      <c r="P11" s="248" t="s">
        <v>648</v>
      </c>
    </row>
    <row r="12" spans="1:21" ht="91.5" customHeight="1" x14ac:dyDescent="0.25">
      <c r="A12" s="263"/>
      <c r="B12" s="260" t="s">
        <v>647</v>
      </c>
      <c r="C12" s="255" t="s">
        <v>620</v>
      </c>
      <c r="D12" s="254" t="s">
        <v>646</v>
      </c>
      <c r="E12" s="253">
        <v>100000</v>
      </c>
      <c r="F12" s="253">
        <v>100000</v>
      </c>
      <c r="G12" s="253">
        <v>100000</v>
      </c>
      <c r="H12" s="253">
        <v>100000</v>
      </c>
      <c r="I12" s="252" t="s">
        <v>645</v>
      </c>
      <c r="J12" s="251"/>
      <c r="K12" s="250">
        <v>12</v>
      </c>
      <c r="L12" s="250">
        <v>15</v>
      </c>
      <c r="M12" s="250">
        <v>18</v>
      </c>
      <c r="N12" s="250">
        <v>20</v>
      </c>
      <c r="O12" s="249" t="s">
        <v>617</v>
      </c>
      <c r="P12" s="248" t="s">
        <v>621</v>
      </c>
    </row>
    <row r="13" spans="1:21" ht="153" customHeight="1" x14ac:dyDescent="0.25">
      <c r="A13" s="263"/>
      <c r="B13" s="258"/>
      <c r="C13" s="255" t="s">
        <v>620</v>
      </c>
      <c r="D13" s="254" t="s">
        <v>644</v>
      </c>
      <c r="E13" s="253">
        <v>1036500</v>
      </c>
      <c r="F13" s="253">
        <v>1036500</v>
      </c>
      <c r="G13" s="253">
        <v>800000</v>
      </c>
      <c r="H13" s="253">
        <v>800000</v>
      </c>
      <c r="I13" s="252" t="s">
        <v>643</v>
      </c>
      <c r="J13" s="251"/>
      <c r="K13" s="250">
        <v>35</v>
      </c>
      <c r="L13" s="249" t="s">
        <v>29</v>
      </c>
      <c r="M13" s="249" t="s">
        <v>642</v>
      </c>
      <c r="N13" s="249" t="s">
        <v>86</v>
      </c>
      <c r="O13" s="249" t="s">
        <v>617</v>
      </c>
      <c r="P13" s="248" t="s">
        <v>621</v>
      </c>
    </row>
    <row r="14" spans="1:21" ht="99" customHeight="1" x14ac:dyDescent="0.25">
      <c r="A14" s="263"/>
      <c r="B14" s="258"/>
      <c r="C14" s="255" t="s">
        <v>620</v>
      </c>
      <c r="D14" s="254" t="s">
        <v>641</v>
      </c>
      <c r="E14" s="253">
        <v>300000</v>
      </c>
      <c r="F14" s="253">
        <v>0</v>
      </c>
      <c r="G14" s="253">
        <v>300000</v>
      </c>
      <c r="H14" s="253">
        <v>300000</v>
      </c>
      <c r="I14" s="252" t="s">
        <v>640</v>
      </c>
      <c r="J14" s="259"/>
      <c r="K14" s="250">
        <v>20</v>
      </c>
      <c r="L14" s="249" t="s">
        <v>639</v>
      </c>
      <c r="M14" s="249" t="s">
        <v>638</v>
      </c>
      <c r="N14" s="249" t="s">
        <v>637</v>
      </c>
      <c r="O14" s="249" t="s">
        <v>617</v>
      </c>
      <c r="P14" s="248" t="s">
        <v>636</v>
      </c>
    </row>
    <row r="15" spans="1:21" ht="3.75" customHeight="1" x14ac:dyDescent="0.25">
      <c r="A15" s="262"/>
      <c r="B15" s="260" t="s">
        <v>635</v>
      </c>
      <c r="C15" s="255"/>
      <c r="D15" s="254"/>
      <c r="E15" s="253"/>
      <c r="F15" s="253"/>
      <c r="G15" s="253"/>
      <c r="H15" s="253"/>
      <c r="I15" s="252"/>
      <c r="J15" s="259"/>
      <c r="K15" s="250"/>
      <c r="L15" s="250"/>
      <c r="M15" s="250"/>
      <c r="N15" s="250"/>
      <c r="O15" s="249"/>
      <c r="P15" s="248"/>
    </row>
    <row r="16" spans="1:21" ht="4.5" customHeight="1" x14ac:dyDescent="0.25">
      <c r="A16" s="257"/>
      <c r="B16" s="258"/>
      <c r="C16" s="255"/>
      <c r="D16" s="254"/>
      <c r="E16" s="253"/>
      <c r="F16" s="253"/>
      <c r="G16" s="253"/>
      <c r="H16" s="253"/>
      <c r="I16" s="252"/>
      <c r="J16" s="251"/>
      <c r="K16" s="250"/>
      <c r="L16" s="250"/>
      <c r="M16" s="250"/>
      <c r="N16" s="250"/>
      <c r="O16" s="249"/>
      <c r="P16" s="248"/>
    </row>
    <row r="17" spans="1:16" ht="109.5" customHeight="1" x14ac:dyDescent="0.25">
      <c r="A17" s="257"/>
      <c r="B17" s="256"/>
      <c r="C17" s="255" t="s">
        <v>620</v>
      </c>
      <c r="D17" s="254" t="s">
        <v>634</v>
      </c>
      <c r="E17" s="253">
        <v>855000</v>
      </c>
      <c r="F17" s="253">
        <v>500000</v>
      </c>
      <c r="G17" s="253">
        <v>900000</v>
      </c>
      <c r="H17" s="253">
        <v>900000</v>
      </c>
      <c r="I17" s="252" t="s">
        <v>633</v>
      </c>
      <c r="J17" s="251"/>
      <c r="K17" s="250">
        <v>380</v>
      </c>
      <c r="L17" s="250">
        <v>385</v>
      </c>
      <c r="M17" s="250">
        <v>390</v>
      </c>
      <c r="N17" s="250">
        <v>395</v>
      </c>
      <c r="O17" s="249" t="s">
        <v>617</v>
      </c>
      <c r="P17" s="248" t="s">
        <v>621</v>
      </c>
    </row>
    <row r="18" spans="1:16" ht="63.75" customHeight="1" x14ac:dyDescent="0.25">
      <c r="A18" s="257"/>
      <c r="B18" s="260" t="s">
        <v>632</v>
      </c>
      <c r="C18" s="255" t="s">
        <v>620</v>
      </c>
      <c r="D18" s="254" t="s">
        <v>631</v>
      </c>
      <c r="E18" s="253">
        <v>75000</v>
      </c>
      <c r="F18" s="253">
        <v>75000</v>
      </c>
      <c r="G18" s="253">
        <v>75000</v>
      </c>
      <c r="H18" s="253">
        <v>75000</v>
      </c>
      <c r="I18" s="252" t="s">
        <v>630</v>
      </c>
      <c r="J18" s="251"/>
      <c r="K18" s="250">
        <v>5</v>
      </c>
      <c r="L18" s="250">
        <v>8</v>
      </c>
      <c r="M18" s="250">
        <v>10</v>
      </c>
      <c r="N18" s="250">
        <v>12</v>
      </c>
      <c r="O18" s="249" t="s">
        <v>617</v>
      </c>
      <c r="P18" s="248" t="s">
        <v>621</v>
      </c>
    </row>
    <row r="19" spans="1:16" ht="84" customHeight="1" x14ac:dyDescent="0.25">
      <c r="A19" s="257"/>
      <c r="B19" s="258"/>
      <c r="C19" s="255" t="s">
        <v>620</v>
      </c>
      <c r="D19" s="254" t="s">
        <v>629</v>
      </c>
      <c r="E19" s="253">
        <v>300000</v>
      </c>
      <c r="F19" s="253">
        <v>431000</v>
      </c>
      <c r="G19" s="253">
        <v>300000</v>
      </c>
      <c r="H19" s="253">
        <v>300000</v>
      </c>
      <c r="I19" s="252" t="s">
        <v>628</v>
      </c>
      <c r="J19" s="251"/>
      <c r="K19" s="261">
        <v>7041</v>
      </c>
      <c r="L19" s="261">
        <v>7300</v>
      </c>
      <c r="M19" s="261">
        <v>7500</v>
      </c>
      <c r="N19" s="261">
        <v>8000</v>
      </c>
      <c r="O19" s="249" t="s">
        <v>617</v>
      </c>
      <c r="P19" s="248" t="s">
        <v>627</v>
      </c>
    </row>
    <row r="20" spans="1:16" ht="4.5" customHeight="1" x14ac:dyDescent="0.25">
      <c r="A20" s="257"/>
      <c r="B20" s="260" t="s">
        <v>626</v>
      </c>
      <c r="C20" s="255"/>
      <c r="D20" s="254"/>
      <c r="E20" s="253"/>
      <c r="F20" s="253"/>
      <c r="G20" s="253"/>
      <c r="H20" s="253"/>
      <c r="I20" s="252"/>
      <c r="J20" s="259"/>
      <c r="K20" s="250"/>
      <c r="L20" s="250"/>
      <c r="M20" s="250"/>
      <c r="N20" s="250"/>
      <c r="O20" s="249"/>
      <c r="P20" s="248"/>
    </row>
    <row r="21" spans="1:16" ht="37.5" customHeight="1" x14ac:dyDescent="0.25">
      <c r="A21" s="257"/>
      <c r="B21" s="258"/>
      <c r="C21" s="255" t="s">
        <v>620</v>
      </c>
      <c r="D21" s="254" t="s">
        <v>625</v>
      </c>
      <c r="E21" s="253">
        <v>100000</v>
      </c>
      <c r="F21" s="253">
        <v>100000</v>
      </c>
      <c r="G21" s="253">
        <v>100000</v>
      </c>
      <c r="H21" s="253">
        <v>100000</v>
      </c>
      <c r="I21" s="252" t="s">
        <v>624</v>
      </c>
      <c r="J21" s="251"/>
      <c r="K21" s="250">
        <v>17</v>
      </c>
      <c r="L21" s="250">
        <v>20</v>
      </c>
      <c r="M21" s="250">
        <v>22</v>
      </c>
      <c r="N21" s="250">
        <v>25</v>
      </c>
      <c r="O21" s="249" t="s">
        <v>617</v>
      </c>
      <c r="P21" s="248" t="s">
        <v>616</v>
      </c>
    </row>
    <row r="22" spans="1:16" ht="52.5" customHeight="1" x14ac:dyDescent="0.25">
      <c r="A22" s="257"/>
      <c r="B22" s="258"/>
      <c r="C22" s="255" t="s">
        <v>620</v>
      </c>
      <c r="D22" s="254" t="s">
        <v>623</v>
      </c>
      <c r="E22" s="253">
        <v>10000</v>
      </c>
      <c r="F22" s="253">
        <v>10000</v>
      </c>
      <c r="G22" s="253">
        <v>10000</v>
      </c>
      <c r="H22" s="253">
        <v>10000</v>
      </c>
      <c r="I22" s="252" t="s">
        <v>622</v>
      </c>
      <c r="J22" s="251"/>
      <c r="K22" s="250">
        <v>0</v>
      </c>
      <c r="L22" s="250">
        <v>1</v>
      </c>
      <c r="M22" s="250">
        <v>2</v>
      </c>
      <c r="N22" s="250">
        <v>3</v>
      </c>
      <c r="O22" s="249" t="s">
        <v>617</v>
      </c>
      <c r="P22" s="248" t="s">
        <v>621</v>
      </c>
    </row>
    <row r="23" spans="1:16" ht="63.75" customHeight="1" x14ac:dyDescent="0.25">
      <c r="A23" s="257"/>
      <c r="B23" s="256"/>
      <c r="C23" s="255" t="s">
        <v>620</v>
      </c>
      <c r="D23" s="254" t="s">
        <v>619</v>
      </c>
      <c r="E23" s="253">
        <v>50000</v>
      </c>
      <c r="F23" s="253">
        <v>50000</v>
      </c>
      <c r="G23" s="253">
        <v>50000</v>
      </c>
      <c r="H23" s="253">
        <v>50000</v>
      </c>
      <c r="I23" s="252" t="s">
        <v>618</v>
      </c>
      <c r="J23" s="251"/>
      <c r="K23" s="250">
        <v>84</v>
      </c>
      <c r="L23" s="250">
        <v>90</v>
      </c>
      <c r="M23" s="250">
        <v>90</v>
      </c>
      <c r="N23" s="250">
        <v>90</v>
      </c>
      <c r="O23" s="249" t="s">
        <v>617</v>
      </c>
      <c r="P23" s="248" t="s">
        <v>616</v>
      </c>
    </row>
    <row r="24" spans="1:16" x14ac:dyDescent="0.25">
      <c r="A24" s="247"/>
      <c r="B24" s="246" t="s">
        <v>615</v>
      </c>
      <c r="C24" s="245"/>
      <c r="D24" s="244"/>
      <c r="E24" s="243">
        <f>SUM(E3:E23)</f>
        <v>25925370</v>
      </c>
      <c r="F24" s="243">
        <f>SUM(F3:F23)</f>
        <v>22753300</v>
      </c>
      <c r="G24" s="243">
        <f>SUM(G3:G23)</f>
        <v>12535209</v>
      </c>
      <c r="H24" s="243">
        <f>SUM(H3:H23)</f>
        <v>12532438</v>
      </c>
      <c r="I24" s="232"/>
      <c r="J24" s="232"/>
      <c r="K24" s="232"/>
      <c r="L24" s="232"/>
      <c r="M24" s="232"/>
      <c r="N24" s="232"/>
      <c r="O24" s="232"/>
      <c r="P24" s="232"/>
    </row>
    <row r="25" spans="1:16" x14ac:dyDescent="0.25">
      <c r="A25" s="242"/>
      <c r="B25" s="242"/>
      <c r="C25" s="232"/>
      <c r="D25" s="232"/>
      <c r="E25" s="241"/>
      <c r="F25" s="241"/>
      <c r="G25" s="241"/>
      <c r="H25" s="241"/>
      <c r="I25" s="232"/>
      <c r="J25" s="232"/>
      <c r="K25" s="232"/>
      <c r="L25" s="232"/>
      <c r="M25" s="232"/>
      <c r="N25" s="232"/>
      <c r="O25" s="232"/>
      <c r="P25" s="232"/>
    </row>
    <row r="26" spans="1:16" x14ac:dyDescent="0.25">
      <c r="A26" s="242"/>
      <c r="B26" s="242"/>
      <c r="C26" s="232"/>
      <c r="D26" s="232"/>
      <c r="E26" s="241"/>
      <c r="F26" s="241"/>
      <c r="G26" s="241"/>
      <c r="H26" s="241"/>
      <c r="I26" s="232"/>
      <c r="J26" s="232"/>
      <c r="K26" s="232"/>
      <c r="L26" s="232"/>
      <c r="M26" s="232"/>
      <c r="N26" s="232"/>
      <c r="O26" s="232"/>
      <c r="P26" s="232"/>
    </row>
    <row r="27" spans="1:16" x14ac:dyDescent="0.25">
      <c r="A27" s="242"/>
      <c r="B27" s="242"/>
      <c r="C27" s="232"/>
      <c r="D27" s="232"/>
      <c r="E27" s="241"/>
      <c r="F27" s="241"/>
      <c r="G27" s="241"/>
      <c r="H27" s="241"/>
      <c r="I27" s="232"/>
      <c r="J27" s="232"/>
      <c r="K27" s="232"/>
      <c r="L27" s="232"/>
      <c r="M27" s="232"/>
      <c r="N27" s="232"/>
      <c r="O27" s="232"/>
      <c r="P27" s="232"/>
    </row>
    <row r="28" spans="1:16" x14ac:dyDescent="0.25">
      <c r="A28" s="242"/>
      <c r="B28" s="242"/>
      <c r="C28" s="232"/>
      <c r="D28" s="232"/>
      <c r="E28" s="241"/>
      <c r="F28" s="241"/>
      <c r="G28" s="241"/>
      <c r="H28" s="241"/>
      <c r="I28" s="232"/>
      <c r="J28" s="232"/>
      <c r="K28" s="232"/>
      <c r="L28" s="232"/>
      <c r="M28" s="232"/>
      <c r="N28" s="232"/>
      <c r="O28" s="232"/>
      <c r="P28" s="232"/>
    </row>
    <row r="29" spans="1:16" x14ac:dyDescent="0.25">
      <c r="A29" s="242"/>
      <c r="B29" s="242"/>
      <c r="C29" s="232"/>
      <c r="D29" s="232"/>
      <c r="E29" s="241"/>
      <c r="F29" s="241"/>
      <c r="G29" s="241"/>
      <c r="H29" s="241"/>
      <c r="I29" s="232"/>
      <c r="J29" s="232"/>
      <c r="K29" s="232"/>
      <c r="L29" s="232"/>
      <c r="M29" s="232"/>
      <c r="N29" s="232"/>
      <c r="O29" s="232"/>
      <c r="P29" s="232"/>
    </row>
    <row r="30" spans="1:16" x14ac:dyDescent="0.25">
      <c r="A30" s="242"/>
      <c r="B30" s="242"/>
      <c r="C30" s="232"/>
      <c r="D30" s="232"/>
      <c r="E30" s="241"/>
      <c r="F30" s="241"/>
      <c r="G30" s="241"/>
      <c r="H30" s="241"/>
      <c r="I30" s="232"/>
      <c r="J30" s="232"/>
      <c r="K30" s="232"/>
      <c r="L30" s="232"/>
      <c r="M30" s="232"/>
      <c r="N30" s="232"/>
      <c r="O30" s="232"/>
      <c r="P30" s="232"/>
    </row>
    <row r="31" spans="1:16" x14ac:dyDescent="0.25">
      <c r="A31" s="242"/>
      <c r="B31" s="242"/>
      <c r="C31" s="232"/>
      <c r="D31" s="232"/>
      <c r="E31" s="241"/>
      <c r="F31" s="241"/>
      <c r="G31" s="241"/>
      <c r="H31" s="241"/>
      <c r="I31" s="232"/>
      <c r="J31" s="232"/>
      <c r="K31" s="232"/>
      <c r="L31" s="232"/>
      <c r="M31" s="232"/>
      <c r="N31" s="232"/>
      <c r="O31" s="232"/>
      <c r="P31" s="232"/>
    </row>
    <row r="32" spans="1:16" x14ac:dyDescent="0.25">
      <c r="A32" s="242"/>
      <c r="B32" s="242"/>
      <c r="C32" s="232"/>
      <c r="D32" s="232"/>
      <c r="E32" s="241"/>
      <c r="F32" s="241"/>
      <c r="G32" s="241"/>
      <c r="H32" s="241"/>
      <c r="I32" s="232"/>
      <c r="J32" s="232"/>
      <c r="K32" s="232"/>
      <c r="L32" s="232"/>
      <c r="M32" s="232"/>
      <c r="N32" s="232"/>
      <c r="O32" s="232"/>
      <c r="P32" s="232"/>
    </row>
    <row r="33" spans="1:16" x14ac:dyDescent="0.25">
      <c r="A33" s="242"/>
      <c r="B33" s="242"/>
      <c r="C33" s="232"/>
      <c r="D33" s="232"/>
      <c r="E33" s="241"/>
      <c r="F33" s="241"/>
      <c r="G33" s="241"/>
      <c r="H33" s="241"/>
      <c r="I33" s="232"/>
      <c r="J33" s="232"/>
      <c r="K33" s="232"/>
      <c r="L33" s="232"/>
      <c r="M33" s="232"/>
      <c r="N33" s="232"/>
      <c r="O33" s="232"/>
      <c r="P33" s="232"/>
    </row>
    <row r="34" spans="1:16" x14ac:dyDescent="0.25">
      <c r="A34" s="242"/>
      <c r="B34" s="242"/>
      <c r="C34" s="232"/>
      <c r="D34" s="232"/>
      <c r="E34" s="241"/>
      <c r="F34" s="241"/>
      <c r="G34" s="241"/>
      <c r="H34" s="241"/>
      <c r="I34" s="232"/>
      <c r="J34" s="232"/>
      <c r="K34" s="232"/>
      <c r="L34" s="232"/>
      <c r="M34" s="232"/>
      <c r="N34" s="232"/>
      <c r="O34" s="232"/>
      <c r="P34" s="232"/>
    </row>
    <row r="35" spans="1:16" x14ac:dyDescent="0.25">
      <c r="A35" s="242"/>
      <c r="B35" s="242"/>
      <c r="C35" s="232"/>
      <c r="D35" s="232"/>
      <c r="E35" s="241"/>
      <c r="F35" s="241"/>
      <c r="G35" s="241"/>
      <c r="H35" s="241"/>
      <c r="I35" s="232"/>
      <c r="J35" s="232"/>
      <c r="K35" s="232"/>
      <c r="L35" s="232"/>
      <c r="M35" s="232"/>
      <c r="N35" s="232"/>
      <c r="O35" s="232"/>
      <c r="P35" s="232"/>
    </row>
    <row r="36" spans="1:16" x14ac:dyDescent="0.25">
      <c r="A36" s="242"/>
      <c r="B36" s="242"/>
      <c r="C36" s="232"/>
      <c r="D36" s="232"/>
      <c r="E36" s="241"/>
      <c r="F36" s="241"/>
      <c r="G36" s="241"/>
      <c r="H36" s="241"/>
      <c r="I36" s="232"/>
      <c r="J36" s="232"/>
      <c r="K36" s="232"/>
      <c r="L36" s="232"/>
      <c r="M36" s="232"/>
      <c r="N36" s="232"/>
      <c r="O36" s="232"/>
      <c r="P36" s="232"/>
    </row>
    <row r="37" spans="1:16" x14ac:dyDescent="0.25">
      <c r="A37" s="242"/>
      <c r="B37" s="242"/>
      <c r="C37" s="232"/>
      <c r="D37" s="232"/>
      <c r="E37" s="241"/>
      <c r="F37" s="241"/>
      <c r="G37" s="241"/>
      <c r="H37" s="241"/>
      <c r="I37" s="232"/>
      <c r="J37" s="232"/>
      <c r="K37" s="232"/>
      <c r="L37" s="232"/>
      <c r="M37" s="232"/>
      <c r="N37" s="232"/>
      <c r="O37" s="232"/>
      <c r="P37" s="232"/>
    </row>
    <row r="38" spans="1:16" x14ac:dyDescent="0.25">
      <c r="A38" s="242"/>
      <c r="B38" s="242"/>
      <c r="C38" s="232"/>
      <c r="D38" s="232"/>
      <c r="E38" s="241"/>
      <c r="F38" s="241"/>
      <c r="G38" s="241"/>
      <c r="H38" s="241"/>
      <c r="I38" s="232"/>
      <c r="J38" s="232"/>
      <c r="K38" s="232"/>
      <c r="L38" s="232"/>
      <c r="M38" s="232"/>
      <c r="N38" s="232"/>
      <c r="O38" s="232"/>
      <c r="P38" s="232"/>
    </row>
    <row r="39" spans="1:16" x14ac:dyDescent="0.25">
      <c r="A39" s="242"/>
      <c r="B39" s="242"/>
      <c r="C39" s="232"/>
      <c r="D39" s="232"/>
      <c r="E39" s="241"/>
      <c r="F39" s="241"/>
      <c r="G39" s="241"/>
      <c r="H39" s="241"/>
      <c r="I39" s="232"/>
      <c r="J39" s="232"/>
      <c r="K39" s="232"/>
      <c r="L39" s="232"/>
      <c r="M39" s="232"/>
      <c r="N39" s="232"/>
      <c r="O39" s="232"/>
      <c r="P39" s="232"/>
    </row>
    <row r="40" spans="1:16" x14ac:dyDescent="0.25">
      <c r="A40" s="242"/>
      <c r="B40" s="242"/>
      <c r="C40" s="232"/>
      <c r="D40" s="232"/>
      <c r="E40" s="241"/>
      <c r="F40" s="241"/>
      <c r="G40" s="241"/>
      <c r="H40" s="241"/>
      <c r="I40" s="232"/>
      <c r="J40" s="232"/>
      <c r="K40" s="232"/>
      <c r="L40" s="232"/>
      <c r="M40" s="232"/>
      <c r="N40" s="232"/>
      <c r="O40" s="232"/>
      <c r="P40" s="232"/>
    </row>
    <row r="41" spans="1:16" x14ac:dyDescent="0.25">
      <c r="A41" s="242"/>
      <c r="B41" s="242"/>
      <c r="C41" s="232"/>
      <c r="D41" s="232"/>
      <c r="E41" s="241"/>
      <c r="F41" s="241"/>
      <c r="G41" s="241"/>
      <c r="H41" s="241"/>
      <c r="I41" s="232"/>
      <c r="J41" s="232"/>
      <c r="K41" s="232"/>
      <c r="L41" s="232"/>
      <c r="M41" s="232"/>
      <c r="N41" s="232"/>
      <c r="O41" s="232"/>
      <c r="P41" s="232"/>
    </row>
    <row r="42" spans="1:16" x14ac:dyDescent="0.25">
      <c r="A42" s="242"/>
      <c r="B42" s="242"/>
      <c r="C42" s="232"/>
      <c r="D42" s="232"/>
      <c r="E42" s="241"/>
      <c r="F42" s="241"/>
      <c r="G42" s="241"/>
      <c r="H42" s="241"/>
      <c r="I42" s="232"/>
      <c r="J42" s="232"/>
      <c r="K42" s="232"/>
      <c r="L42" s="232"/>
      <c r="M42" s="232"/>
      <c r="N42" s="232"/>
      <c r="O42" s="232"/>
      <c r="P42" s="232"/>
    </row>
    <row r="43" spans="1:16" x14ac:dyDescent="0.25">
      <c r="A43" s="242"/>
      <c r="B43" s="242"/>
      <c r="C43" s="232"/>
      <c r="D43" s="232"/>
      <c r="E43" s="241"/>
      <c r="F43" s="241"/>
      <c r="G43" s="241"/>
      <c r="H43" s="241"/>
      <c r="I43" s="232"/>
      <c r="J43" s="232"/>
      <c r="K43" s="232"/>
      <c r="L43" s="232"/>
      <c r="M43" s="232"/>
      <c r="N43" s="232"/>
      <c r="O43" s="232"/>
      <c r="P43" s="232"/>
    </row>
    <row r="44" spans="1:16" x14ac:dyDescent="0.25">
      <c r="A44" s="242"/>
      <c r="B44" s="242"/>
      <c r="C44" s="232"/>
      <c r="D44" s="232"/>
      <c r="E44" s="241"/>
      <c r="F44" s="241"/>
      <c r="G44" s="241"/>
      <c r="H44" s="241"/>
      <c r="I44" s="232"/>
      <c r="J44" s="232"/>
      <c r="K44" s="232"/>
      <c r="L44" s="232"/>
      <c r="M44" s="232"/>
      <c r="N44" s="232"/>
      <c r="O44" s="232"/>
      <c r="P44" s="232"/>
    </row>
    <row r="45" spans="1:16" x14ac:dyDescent="0.25">
      <c r="A45" s="242"/>
      <c r="B45" s="242"/>
      <c r="C45" s="232"/>
      <c r="D45" s="232"/>
      <c r="E45" s="241"/>
      <c r="F45" s="241"/>
      <c r="G45" s="241"/>
      <c r="H45" s="241"/>
      <c r="I45" s="232"/>
      <c r="J45" s="232"/>
      <c r="K45" s="232"/>
      <c r="L45" s="232"/>
      <c r="M45" s="232"/>
      <c r="N45" s="232"/>
      <c r="O45" s="232"/>
      <c r="P45" s="232"/>
    </row>
    <row r="46" spans="1:16" x14ac:dyDescent="0.25">
      <c r="A46" s="242"/>
      <c r="B46" s="242"/>
      <c r="C46" s="232"/>
      <c r="D46" s="232"/>
      <c r="E46" s="241"/>
      <c r="F46" s="241"/>
      <c r="G46" s="241"/>
      <c r="H46" s="241"/>
      <c r="I46" s="232"/>
      <c r="J46" s="232"/>
      <c r="K46" s="232"/>
      <c r="L46" s="232"/>
      <c r="M46" s="232"/>
      <c r="N46" s="232"/>
      <c r="O46" s="232"/>
      <c r="P46" s="232"/>
    </row>
    <row r="47" spans="1:16" x14ac:dyDescent="0.25">
      <c r="A47" s="242"/>
      <c r="B47" s="242"/>
      <c r="C47" s="232"/>
      <c r="D47" s="232"/>
      <c r="E47" s="241"/>
      <c r="F47" s="241"/>
      <c r="G47" s="241"/>
      <c r="H47" s="241"/>
      <c r="I47" s="232"/>
      <c r="J47" s="232"/>
      <c r="K47" s="232"/>
      <c r="L47" s="232"/>
      <c r="M47" s="232"/>
      <c r="N47" s="232"/>
      <c r="O47" s="232"/>
      <c r="P47" s="232"/>
    </row>
    <row r="48" spans="1:16" x14ac:dyDescent="0.25">
      <c r="A48" s="242"/>
      <c r="B48" s="242"/>
      <c r="C48" s="232"/>
      <c r="D48" s="232"/>
      <c r="E48" s="241"/>
      <c r="F48" s="241"/>
      <c r="G48" s="241"/>
      <c r="H48" s="241"/>
      <c r="I48" s="232"/>
      <c r="J48" s="232"/>
      <c r="K48" s="232"/>
      <c r="L48" s="232"/>
      <c r="M48" s="232"/>
      <c r="N48" s="232"/>
      <c r="O48" s="232"/>
      <c r="P48" s="232"/>
    </row>
    <row r="49" spans="1:16" x14ac:dyDescent="0.25">
      <c r="A49" s="242"/>
      <c r="B49" s="242"/>
      <c r="C49" s="232"/>
      <c r="D49" s="232"/>
      <c r="E49" s="241"/>
      <c r="F49" s="241"/>
      <c r="G49" s="241"/>
      <c r="H49" s="241"/>
      <c r="I49" s="232"/>
      <c r="J49" s="232"/>
      <c r="K49" s="232"/>
      <c r="L49" s="232"/>
      <c r="M49" s="232"/>
      <c r="N49" s="232"/>
      <c r="O49" s="232"/>
      <c r="P49" s="232"/>
    </row>
    <row r="50" spans="1:16" x14ac:dyDescent="0.25">
      <c r="A50" s="242"/>
      <c r="B50" s="242"/>
      <c r="C50" s="232"/>
      <c r="D50" s="232"/>
      <c r="E50" s="241"/>
      <c r="F50" s="241"/>
      <c r="G50" s="241"/>
      <c r="H50" s="241"/>
      <c r="I50" s="232"/>
      <c r="J50" s="232"/>
      <c r="K50" s="232"/>
      <c r="L50" s="232"/>
      <c r="M50" s="232"/>
      <c r="N50" s="232"/>
      <c r="O50" s="232"/>
      <c r="P50" s="232"/>
    </row>
    <row r="51" spans="1:16" x14ac:dyDescent="0.25">
      <c r="A51" s="242"/>
      <c r="B51" s="242"/>
      <c r="C51" s="232"/>
      <c r="D51" s="232"/>
      <c r="E51" s="241"/>
      <c r="F51" s="241"/>
      <c r="G51" s="241"/>
      <c r="H51" s="241"/>
      <c r="I51" s="232"/>
      <c r="J51" s="232"/>
      <c r="K51" s="232"/>
      <c r="L51" s="232"/>
      <c r="M51" s="232"/>
      <c r="N51" s="232"/>
      <c r="O51" s="232"/>
      <c r="P51" s="232"/>
    </row>
    <row r="52" spans="1:16" x14ac:dyDescent="0.25">
      <c r="A52" s="242"/>
      <c r="B52" s="242"/>
      <c r="C52" s="232"/>
      <c r="D52" s="232"/>
      <c r="E52" s="241"/>
      <c r="F52" s="241"/>
      <c r="G52" s="241"/>
      <c r="H52" s="241"/>
      <c r="I52" s="232"/>
      <c r="J52" s="232"/>
      <c r="K52" s="232"/>
      <c r="L52" s="232"/>
      <c r="M52" s="232"/>
      <c r="N52" s="232"/>
      <c r="O52" s="232"/>
      <c r="P52" s="232"/>
    </row>
    <row r="53" spans="1:16" x14ac:dyDescent="0.25">
      <c r="A53" s="242"/>
      <c r="B53" s="242"/>
      <c r="C53" s="232"/>
      <c r="D53" s="232"/>
      <c r="E53" s="241"/>
      <c r="F53" s="241"/>
      <c r="G53" s="241"/>
      <c r="H53" s="241"/>
      <c r="I53" s="232"/>
      <c r="J53" s="232"/>
      <c r="K53" s="232"/>
      <c r="L53" s="232"/>
      <c r="M53" s="232"/>
      <c r="N53" s="232"/>
      <c r="O53" s="232"/>
      <c r="P53" s="232"/>
    </row>
    <row r="54" spans="1:16" x14ac:dyDescent="0.25">
      <c r="A54" s="242"/>
      <c r="B54" s="242"/>
      <c r="C54" s="232"/>
      <c r="D54" s="232"/>
      <c r="E54" s="241"/>
      <c r="F54" s="241"/>
      <c r="G54" s="241"/>
      <c r="H54" s="241"/>
      <c r="I54" s="232"/>
      <c r="J54" s="232"/>
      <c r="K54" s="232"/>
      <c r="L54" s="232"/>
      <c r="M54" s="232"/>
      <c r="N54" s="232"/>
      <c r="O54" s="232"/>
      <c r="P54" s="232"/>
    </row>
    <row r="55" spans="1:16" x14ac:dyDescent="0.25">
      <c r="A55" s="242"/>
      <c r="B55" s="242"/>
      <c r="C55" s="232"/>
      <c r="D55" s="232"/>
      <c r="E55" s="241"/>
      <c r="F55" s="241"/>
      <c r="G55" s="241"/>
      <c r="H55" s="241"/>
      <c r="I55" s="232"/>
      <c r="J55" s="232"/>
      <c r="K55" s="232"/>
      <c r="L55" s="232"/>
      <c r="M55" s="232"/>
      <c r="N55" s="232"/>
      <c r="O55" s="232"/>
      <c r="P55" s="232"/>
    </row>
    <row r="56" spans="1:16" x14ac:dyDescent="0.25">
      <c r="A56" s="242"/>
      <c r="B56" s="242"/>
      <c r="C56" s="232"/>
      <c r="D56" s="232"/>
      <c r="E56" s="241"/>
      <c r="F56" s="241"/>
      <c r="G56" s="241"/>
      <c r="H56" s="241"/>
      <c r="I56" s="232"/>
      <c r="J56" s="232"/>
      <c r="K56" s="232"/>
      <c r="L56" s="232"/>
      <c r="M56" s="232"/>
      <c r="N56" s="232"/>
      <c r="O56" s="232"/>
      <c r="P56" s="232"/>
    </row>
    <row r="57" spans="1:16" x14ac:dyDescent="0.25">
      <c r="A57" s="242"/>
      <c r="B57" s="242"/>
      <c r="C57" s="232"/>
      <c r="D57" s="232"/>
      <c r="E57" s="241"/>
      <c r="F57" s="241"/>
      <c r="G57" s="241"/>
      <c r="H57" s="241"/>
      <c r="I57" s="232"/>
      <c r="J57" s="232"/>
      <c r="K57" s="232"/>
      <c r="L57" s="232"/>
      <c r="M57" s="232"/>
      <c r="N57" s="232"/>
      <c r="O57" s="232"/>
      <c r="P57" s="232"/>
    </row>
    <row r="58" spans="1:16" x14ac:dyDescent="0.25">
      <c r="A58" s="242"/>
      <c r="B58" s="242"/>
      <c r="C58" s="232"/>
      <c r="D58" s="232"/>
      <c r="E58" s="241"/>
      <c r="F58" s="241"/>
      <c r="G58" s="241"/>
      <c r="H58" s="241"/>
      <c r="I58" s="232"/>
      <c r="J58" s="232"/>
      <c r="K58" s="232"/>
      <c r="L58" s="232"/>
      <c r="M58" s="232"/>
      <c r="N58" s="232"/>
      <c r="O58" s="232"/>
      <c r="P58" s="232"/>
    </row>
    <row r="59" spans="1:16" x14ac:dyDescent="0.25">
      <c r="A59" s="242"/>
      <c r="B59" s="242"/>
      <c r="C59" s="232"/>
      <c r="D59" s="232"/>
      <c r="E59" s="241"/>
      <c r="F59" s="241"/>
      <c r="G59" s="241"/>
      <c r="H59" s="241"/>
      <c r="I59" s="232"/>
      <c r="J59" s="232"/>
      <c r="K59" s="232"/>
      <c r="L59" s="232"/>
      <c r="M59" s="232"/>
      <c r="N59" s="232"/>
      <c r="O59" s="232"/>
      <c r="P59" s="232"/>
    </row>
    <row r="60" spans="1:16" x14ac:dyDescent="0.25">
      <c r="A60" s="242"/>
      <c r="B60" s="242"/>
      <c r="C60" s="232"/>
      <c r="D60" s="232"/>
      <c r="E60" s="241"/>
      <c r="F60" s="241"/>
      <c r="G60" s="241"/>
      <c r="H60" s="241"/>
      <c r="I60" s="232"/>
      <c r="J60" s="232"/>
      <c r="K60" s="232"/>
      <c r="L60" s="232"/>
      <c r="M60" s="232"/>
      <c r="N60" s="232"/>
      <c r="O60" s="232"/>
      <c r="P60" s="232"/>
    </row>
    <row r="61" spans="1:16" x14ac:dyDescent="0.25">
      <c r="A61" s="242"/>
      <c r="B61" s="242"/>
      <c r="C61" s="232"/>
      <c r="D61" s="232"/>
      <c r="E61" s="241"/>
      <c r="F61" s="241"/>
      <c r="G61" s="241"/>
      <c r="H61" s="241"/>
      <c r="I61" s="232"/>
      <c r="J61" s="232"/>
      <c r="K61" s="232"/>
      <c r="L61" s="232"/>
      <c r="M61" s="232"/>
      <c r="N61" s="232"/>
      <c r="O61" s="232"/>
      <c r="P61" s="232"/>
    </row>
    <row r="62" spans="1:16" x14ac:dyDescent="0.25">
      <c r="A62" s="242"/>
      <c r="B62" s="242"/>
      <c r="C62" s="232"/>
      <c r="D62" s="232"/>
      <c r="E62" s="241"/>
      <c r="F62" s="241"/>
      <c r="G62" s="241"/>
      <c r="H62" s="241"/>
      <c r="I62" s="232"/>
      <c r="J62" s="232"/>
      <c r="K62" s="232"/>
      <c r="L62" s="232"/>
      <c r="M62" s="232"/>
      <c r="N62" s="232"/>
      <c r="O62" s="232"/>
      <c r="P62" s="232"/>
    </row>
    <row r="63" spans="1:16" x14ac:dyDescent="0.25">
      <c r="A63" s="242"/>
      <c r="B63" s="242"/>
      <c r="C63" s="232"/>
      <c r="D63" s="232"/>
      <c r="E63" s="241"/>
      <c r="F63" s="241"/>
      <c r="G63" s="241"/>
      <c r="H63" s="241"/>
      <c r="I63" s="232"/>
      <c r="J63" s="232"/>
      <c r="K63" s="232"/>
      <c r="L63" s="232"/>
      <c r="M63" s="232"/>
      <c r="N63" s="232"/>
      <c r="O63" s="232"/>
      <c r="P63" s="232"/>
    </row>
    <row r="64" spans="1:16" x14ac:dyDescent="0.25">
      <c r="A64" s="242"/>
      <c r="B64" s="242"/>
      <c r="C64" s="232"/>
      <c r="D64" s="232"/>
      <c r="E64" s="241"/>
      <c r="F64" s="241"/>
      <c r="G64" s="241"/>
      <c r="H64" s="241"/>
      <c r="I64" s="232"/>
      <c r="J64" s="232"/>
      <c r="K64" s="232"/>
      <c r="L64" s="232"/>
      <c r="M64" s="232"/>
      <c r="N64" s="232"/>
      <c r="O64" s="232"/>
      <c r="P64" s="232"/>
    </row>
    <row r="65" spans="1:16" x14ac:dyDescent="0.25">
      <c r="A65" s="242"/>
      <c r="B65" s="242"/>
      <c r="C65" s="232"/>
      <c r="D65" s="232"/>
      <c r="E65" s="241"/>
      <c r="F65" s="241"/>
      <c r="G65" s="241"/>
      <c r="H65" s="241"/>
      <c r="I65" s="232"/>
      <c r="J65" s="232"/>
      <c r="K65" s="232"/>
      <c r="L65" s="232"/>
      <c r="M65" s="232"/>
      <c r="N65" s="232"/>
      <c r="O65" s="232"/>
      <c r="P65" s="232"/>
    </row>
    <row r="66" spans="1:16" x14ac:dyDescent="0.25">
      <c r="A66" s="242"/>
      <c r="B66" s="242"/>
      <c r="C66" s="232"/>
      <c r="D66" s="232"/>
      <c r="E66" s="241"/>
      <c r="F66" s="241"/>
      <c r="G66" s="241"/>
      <c r="H66" s="241"/>
      <c r="I66" s="232"/>
      <c r="J66" s="232"/>
      <c r="K66" s="232"/>
      <c r="L66" s="232"/>
      <c r="M66" s="232"/>
      <c r="N66" s="232"/>
      <c r="O66" s="232"/>
      <c r="P66" s="232"/>
    </row>
    <row r="67" spans="1:16" x14ac:dyDescent="0.25">
      <c r="A67" s="242"/>
      <c r="B67" s="242"/>
      <c r="C67" s="232"/>
      <c r="D67" s="232"/>
      <c r="E67" s="241"/>
      <c r="F67" s="241"/>
      <c r="G67" s="241"/>
      <c r="H67" s="241"/>
      <c r="I67" s="232"/>
      <c r="J67" s="232"/>
      <c r="K67" s="232"/>
      <c r="L67" s="232"/>
      <c r="M67" s="232"/>
      <c r="N67" s="232"/>
      <c r="O67" s="232"/>
      <c r="P67" s="232"/>
    </row>
    <row r="68" spans="1:16" x14ac:dyDescent="0.25">
      <c r="A68" s="242"/>
      <c r="B68" s="242"/>
      <c r="C68" s="232"/>
      <c r="D68" s="232"/>
      <c r="E68" s="241"/>
      <c r="F68" s="241"/>
      <c r="G68" s="241"/>
      <c r="H68" s="241"/>
      <c r="I68" s="232"/>
      <c r="J68" s="232"/>
      <c r="K68" s="232"/>
      <c r="L68" s="232"/>
      <c r="M68" s="232"/>
      <c r="N68" s="232"/>
      <c r="O68" s="232"/>
      <c r="P68" s="232"/>
    </row>
    <row r="69" spans="1:16" x14ac:dyDescent="0.25">
      <c r="A69" s="242"/>
      <c r="B69" s="242"/>
      <c r="C69" s="232"/>
      <c r="D69" s="232"/>
      <c r="E69" s="241"/>
      <c r="F69" s="241"/>
      <c r="G69" s="241"/>
      <c r="H69" s="241"/>
      <c r="I69" s="232"/>
      <c r="J69" s="232"/>
      <c r="K69" s="232"/>
      <c r="L69" s="232"/>
      <c r="M69" s="232"/>
      <c r="N69" s="232"/>
      <c r="O69" s="232"/>
      <c r="P69" s="232"/>
    </row>
    <row r="70" spans="1:16" x14ac:dyDescent="0.25">
      <c r="A70" s="242"/>
      <c r="B70" s="242"/>
      <c r="C70" s="232"/>
      <c r="D70" s="232"/>
      <c r="E70" s="241"/>
      <c r="F70" s="241"/>
      <c r="G70" s="241"/>
      <c r="H70" s="241"/>
      <c r="I70" s="232"/>
      <c r="J70" s="232"/>
      <c r="K70" s="232"/>
      <c r="L70" s="232"/>
      <c r="M70" s="232"/>
      <c r="N70" s="232"/>
      <c r="O70" s="232"/>
      <c r="P70" s="232"/>
    </row>
    <row r="71" spans="1:16" x14ac:dyDescent="0.25">
      <c r="A71" s="242"/>
      <c r="B71" s="242"/>
      <c r="C71" s="232"/>
      <c r="D71" s="232"/>
      <c r="E71" s="241"/>
      <c r="F71" s="241"/>
      <c r="G71" s="241"/>
      <c r="H71" s="241"/>
      <c r="I71" s="232"/>
      <c r="J71" s="232"/>
      <c r="K71" s="232"/>
      <c r="L71" s="232"/>
      <c r="M71" s="232"/>
      <c r="N71" s="232"/>
      <c r="O71" s="232"/>
      <c r="P71" s="232"/>
    </row>
    <row r="72" spans="1:16" x14ac:dyDescent="0.25">
      <c r="A72" s="242"/>
      <c r="B72" s="242"/>
      <c r="C72" s="232"/>
      <c r="D72" s="232"/>
      <c r="E72" s="241"/>
      <c r="F72" s="241"/>
      <c r="G72" s="241"/>
      <c r="H72" s="241"/>
      <c r="I72" s="232"/>
      <c r="J72" s="232"/>
      <c r="K72" s="232"/>
      <c r="L72" s="232"/>
      <c r="M72" s="232"/>
      <c r="N72" s="232"/>
      <c r="O72" s="232"/>
      <c r="P72" s="232"/>
    </row>
    <row r="73" spans="1:16" x14ac:dyDescent="0.25">
      <c r="A73" s="242"/>
      <c r="B73" s="242"/>
      <c r="C73" s="232"/>
      <c r="D73" s="232"/>
      <c r="E73" s="241"/>
      <c r="F73" s="241"/>
      <c r="G73" s="241"/>
      <c r="H73" s="241"/>
      <c r="I73" s="232"/>
      <c r="J73" s="232"/>
      <c r="K73" s="232"/>
      <c r="L73" s="232"/>
      <c r="M73" s="232"/>
      <c r="N73" s="232"/>
      <c r="O73" s="232"/>
      <c r="P73" s="232"/>
    </row>
    <row r="74" spans="1:16" x14ac:dyDescent="0.25">
      <c r="A74" s="242"/>
      <c r="B74" s="242"/>
      <c r="C74" s="232"/>
      <c r="D74" s="232"/>
      <c r="E74" s="241"/>
      <c r="F74" s="241"/>
      <c r="G74" s="241"/>
      <c r="H74" s="241"/>
      <c r="I74" s="232"/>
      <c r="J74" s="232"/>
      <c r="K74" s="232"/>
      <c r="L74" s="232"/>
      <c r="M74" s="232"/>
      <c r="N74" s="232"/>
      <c r="O74" s="232"/>
      <c r="P74" s="232"/>
    </row>
    <row r="75" spans="1:16" x14ac:dyDescent="0.25">
      <c r="A75" s="242"/>
      <c r="B75" s="242"/>
      <c r="C75" s="232"/>
      <c r="D75" s="232"/>
      <c r="E75" s="241"/>
      <c r="F75" s="241"/>
      <c r="G75" s="241"/>
      <c r="H75" s="241"/>
      <c r="I75" s="232"/>
      <c r="J75" s="232"/>
      <c r="K75" s="232"/>
      <c r="L75" s="232"/>
      <c r="M75" s="232"/>
      <c r="N75" s="232"/>
      <c r="O75" s="232"/>
      <c r="P75" s="232"/>
    </row>
    <row r="76" spans="1:16" x14ac:dyDescent="0.25">
      <c r="A76" s="242"/>
      <c r="B76" s="242"/>
      <c r="C76" s="232"/>
      <c r="D76" s="232"/>
      <c r="E76" s="241"/>
      <c r="F76" s="241"/>
      <c r="G76" s="241"/>
      <c r="H76" s="241"/>
      <c r="I76" s="232"/>
      <c r="J76" s="232"/>
      <c r="K76" s="232"/>
      <c r="L76" s="232"/>
      <c r="M76" s="232"/>
      <c r="N76" s="232"/>
      <c r="O76" s="232"/>
      <c r="P76" s="232"/>
    </row>
    <row r="77" spans="1:16" x14ac:dyDescent="0.25">
      <c r="A77" s="242"/>
      <c r="B77" s="242"/>
      <c r="C77" s="232"/>
      <c r="D77" s="232"/>
      <c r="E77" s="241"/>
      <c r="F77" s="241"/>
      <c r="G77" s="241"/>
      <c r="H77" s="241"/>
      <c r="I77" s="232"/>
      <c r="J77" s="232"/>
      <c r="K77" s="232"/>
      <c r="L77" s="232"/>
      <c r="M77" s="232"/>
      <c r="N77" s="232"/>
      <c r="O77" s="232"/>
      <c r="P77" s="232"/>
    </row>
    <row r="78" spans="1:16" x14ac:dyDescent="0.25">
      <c r="A78" s="242"/>
      <c r="B78" s="242"/>
      <c r="C78" s="232"/>
      <c r="D78" s="232"/>
      <c r="E78" s="241"/>
      <c r="F78" s="241"/>
      <c r="G78" s="241"/>
      <c r="H78" s="241"/>
      <c r="I78" s="232"/>
      <c r="J78" s="232"/>
      <c r="K78" s="232"/>
      <c r="L78" s="232"/>
      <c r="M78" s="232"/>
      <c r="N78" s="232"/>
      <c r="O78" s="232"/>
      <c r="P78" s="232"/>
    </row>
    <row r="79" spans="1:16" x14ac:dyDescent="0.25">
      <c r="A79" s="242"/>
      <c r="B79" s="242"/>
      <c r="C79" s="232"/>
      <c r="D79" s="232"/>
      <c r="E79" s="241"/>
      <c r="F79" s="241"/>
      <c r="G79" s="241"/>
      <c r="H79" s="241"/>
      <c r="I79" s="232"/>
      <c r="J79" s="232"/>
      <c r="K79" s="232"/>
      <c r="L79" s="232"/>
      <c r="M79" s="232"/>
      <c r="N79" s="232"/>
      <c r="O79" s="232"/>
      <c r="P79" s="232"/>
    </row>
    <row r="80" spans="1:16" x14ac:dyDescent="0.25">
      <c r="A80" s="242"/>
      <c r="B80" s="242"/>
      <c r="C80" s="232"/>
      <c r="D80" s="232"/>
      <c r="E80" s="241"/>
      <c r="F80" s="241"/>
      <c r="G80" s="241"/>
      <c r="H80" s="241"/>
      <c r="I80" s="232"/>
      <c r="J80" s="232"/>
      <c r="K80" s="232"/>
      <c r="L80" s="232"/>
      <c r="M80" s="232"/>
      <c r="N80" s="232"/>
      <c r="O80" s="232"/>
      <c r="P80" s="232"/>
    </row>
    <row r="81" spans="1:16" x14ac:dyDescent="0.25">
      <c r="A81" s="242"/>
      <c r="B81" s="242"/>
      <c r="C81" s="232"/>
      <c r="D81" s="232"/>
      <c r="E81" s="241"/>
      <c r="F81" s="241"/>
      <c r="G81" s="241"/>
      <c r="H81" s="241"/>
      <c r="I81" s="232"/>
      <c r="J81" s="232"/>
      <c r="K81" s="232"/>
      <c r="L81" s="232"/>
      <c r="M81" s="232"/>
      <c r="N81" s="232"/>
      <c r="O81" s="232"/>
      <c r="P81" s="232"/>
    </row>
    <row r="82" spans="1:16" x14ac:dyDescent="0.25">
      <c r="A82" s="242"/>
      <c r="B82" s="242"/>
      <c r="C82" s="232"/>
      <c r="D82" s="232"/>
      <c r="E82" s="241"/>
      <c r="F82" s="241"/>
      <c r="G82" s="241"/>
      <c r="H82" s="241"/>
      <c r="I82" s="232"/>
      <c r="J82" s="232"/>
      <c r="K82" s="232"/>
      <c r="L82" s="232"/>
      <c r="M82" s="232"/>
      <c r="N82" s="232"/>
      <c r="O82" s="232"/>
      <c r="P82" s="232"/>
    </row>
    <row r="83" spans="1:16" x14ac:dyDescent="0.25">
      <c r="A83" s="242"/>
      <c r="B83" s="242"/>
      <c r="C83" s="232"/>
      <c r="D83" s="232"/>
      <c r="E83" s="241"/>
      <c r="F83" s="241"/>
      <c r="G83" s="241"/>
      <c r="H83" s="241"/>
      <c r="I83" s="232"/>
      <c r="J83" s="232"/>
      <c r="K83" s="232"/>
      <c r="L83" s="232"/>
      <c r="M83" s="232"/>
      <c r="N83" s="232"/>
      <c r="O83" s="232"/>
      <c r="P83" s="232"/>
    </row>
    <row r="84" spans="1:16" x14ac:dyDescent="0.25">
      <c r="A84" s="242"/>
      <c r="B84" s="242"/>
      <c r="C84" s="232"/>
      <c r="D84" s="232"/>
      <c r="E84" s="241"/>
      <c r="F84" s="241"/>
      <c r="G84" s="241"/>
      <c r="H84" s="241"/>
      <c r="I84" s="232"/>
      <c r="J84" s="232"/>
      <c r="K84" s="232"/>
      <c r="L84" s="232"/>
      <c r="M84" s="232"/>
      <c r="N84" s="232"/>
      <c r="O84" s="232"/>
      <c r="P84" s="232"/>
    </row>
    <row r="85" spans="1:16" x14ac:dyDescent="0.25">
      <c r="A85" s="242"/>
      <c r="B85" s="242"/>
      <c r="C85" s="232"/>
      <c r="D85" s="232"/>
      <c r="E85" s="241"/>
      <c r="F85" s="241"/>
      <c r="G85" s="241"/>
      <c r="H85" s="241"/>
      <c r="I85" s="232"/>
      <c r="J85" s="232"/>
      <c r="K85" s="232"/>
      <c r="L85" s="232"/>
      <c r="M85" s="232"/>
      <c r="N85" s="232"/>
      <c r="O85" s="232"/>
      <c r="P85" s="232"/>
    </row>
    <row r="86" spans="1:16" x14ac:dyDescent="0.25">
      <c r="A86" s="242"/>
      <c r="B86" s="242"/>
      <c r="C86" s="232"/>
      <c r="D86" s="232"/>
      <c r="E86" s="241"/>
      <c r="F86" s="241"/>
      <c r="G86" s="241"/>
      <c r="H86" s="241"/>
      <c r="I86" s="232"/>
      <c r="J86" s="232"/>
      <c r="K86" s="232"/>
      <c r="L86" s="232"/>
      <c r="M86" s="232"/>
      <c r="N86" s="232"/>
      <c r="O86" s="232"/>
      <c r="P86" s="232"/>
    </row>
    <row r="87" spans="1:16" x14ac:dyDescent="0.25">
      <c r="A87" s="242"/>
      <c r="B87" s="242"/>
      <c r="C87" s="232"/>
      <c r="D87" s="232"/>
      <c r="E87" s="241"/>
      <c r="F87" s="241"/>
      <c r="G87" s="241"/>
      <c r="H87" s="241"/>
      <c r="I87" s="232"/>
      <c r="J87" s="232"/>
      <c r="K87" s="232"/>
      <c r="L87" s="232"/>
      <c r="M87" s="232"/>
      <c r="N87" s="232"/>
      <c r="O87" s="232"/>
      <c r="P87" s="232"/>
    </row>
    <row r="88" spans="1:16" x14ac:dyDescent="0.25">
      <c r="A88" s="242"/>
      <c r="B88" s="242"/>
      <c r="C88" s="232"/>
      <c r="D88" s="232"/>
      <c r="E88" s="241"/>
      <c r="F88" s="241"/>
      <c r="G88" s="241"/>
      <c r="H88" s="241"/>
      <c r="I88" s="232"/>
      <c r="J88" s="232"/>
      <c r="K88" s="232"/>
      <c r="L88" s="232"/>
      <c r="M88" s="232"/>
      <c r="N88" s="232"/>
      <c r="O88" s="232"/>
      <c r="P88" s="232"/>
    </row>
    <row r="89" spans="1:16" x14ac:dyDescent="0.25">
      <c r="A89" s="242"/>
      <c r="B89" s="242"/>
      <c r="C89" s="232"/>
      <c r="D89" s="232"/>
      <c r="E89" s="241"/>
      <c r="F89" s="241"/>
      <c r="G89" s="241"/>
      <c r="H89" s="241"/>
      <c r="I89" s="232"/>
      <c r="J89" s="232"/>
      <c r="K89" s="232"/>
      <c r="L89" s="232"/>
      <c r="M89" s="232"/>
      <c r="N89" s="232"/>
      <c r="O89" s="232"/>
      <c r="P89" s="232"/>
    </row>
    <row r="90" spans="1:16" x14ac:dyDescent="0.25">
      <c r="A90" s="242"/>
      <c r="B90" s="242"/>
      <c r="C90" s="232"/>
      <c r="D90" s="232"/>
      <c r="E90" s="241"/>
      <c r="F90" s="241"/>
      <c r="G90" s="241"/>
      <c r="H90" s="241"/>
      <c r="I90" s="232"/>
      <c r="J90" s="232"/>
      <c r="K90" s="232"/>
      <c r="L90" s="232"/>
      <c r="M90" s="232"/>
      <c r="N90" s="232"/>
      <c r="O90" s="232"/>
      <c r="P90" s="232"/>
    </row>
    <row r="91" spans="1:16" x14ac:dyDescent="0.25">
      <c r="A91" s="242"/>
      <c r="B91" s="242"/>
      <c r="C91" s="232"/>
      <c r="D91" s="232"/>
      <c r="E91" s="241"/>
      <c r="F91" s="241"/>
      <c r="G91" s="241"/>
      <c r="H91" s="241"/>
      <c r="I91" s="232"/>
      <c r="J91" s="232"/>
      <c r="K91" s="232"/>
      <c r="L91" s="232"/>
      <c r="M91" s="232"/>
      <c r="N91" s="232"/>
      <c r="O91" s="232"/>
      <c r="P91" s="232"/>
    </row>
    <row r="92" spans="1:16" x14ac:dyDescent="0.25">
      <c r="A92" s="242"/>
      <c r="B92" s="242"/>
      <c r="C92" s="232"/>
      <c r="D92" s="232"/>
      <c r="E92" s="241"/>
      <c r="F92" s="241"/>
      <c r="G92" s="241"/>
      <c r="H92" s="241"/>
      <c r="I92" s="232"/>
      <c r="J92" s="232"/>
      <c r="K92" s="232"/>
      <c r="L92" s="232"/>
      <c r="M92" s="232"/>
      <c r="N92" s="232"/>
      <c r="O92" s="232"/>
      <c r="P92" s="232"/>
    </row>
    <row r="93" spans="1:16" x14ac:dyDescent="0.25">
      <c r="A93" s="242"/>
      <c r="B93" s="242"/>
      <c r="C93" s="232"/>
      <c r="D93" s="232"/>
      <c r="E93" s="241"/>
      <c r="F93" s="241"/>
      <c r="G93" s="241"/>
      <c r="H93" s="241"/>
      <c r="I93" s="232"/>
      <c r="J93" s="232"/>
      <c r="K93" s="232"/>
      <c r="L93" s="232"/>
      <c r="M93" s="232"/>
      <c r="N93" s="232"/>
      <c r="O93" s="232"/>
      <c r="P93" s="232"/>
    </row>
    <row r="94" spans="1:16" x14ac:dyDescent="0.25">
      <c r="A94" s="242"/>
      <c r="B94" s="242"/>
      <c r="C94" s="232"/>
      <c r="D94" s="232"/>
      <c r="E94" s="241"/>
      <c r="F94" s="241"/>
      <c r="G94" s="241"/>
      <c r="H94" s="241"/>
      <c r="I94" s="232"/>
      <c r="J94" s="232"/>
      <c r="K94" s="232"/>
      <c r="L94" s="232"/>
      <c r="M94" s="232"/>
      <c r="N94" s="232"/>
      <c r="O94" s="232"/>
      <c r="P94" s="232"/>
    </row>
    <row r="95" spans="1:16" x14ac:dyDescent="0.25">
      <c r="A95" s="242"/>
      <c r="B95" s="242"/>
      <c r="C95" s="232"/>
      <c r="D95" s="232"/>
      <c r="E95" s="241"/>
      <c r="F95" s="241"/>
      <c r="G95" s="241"/>
      <c r="H95" s="241"/>
      <c r="I95" s="232"/>
      <c r="J95" s="232"/>
      <c r="K95" s="232"/>
      <c r="L95" s="232"/>
      <c r="M95" s="232"/>
      <c r="N95" s="232"/>
      <c r="O95" s="232"/>
      <c r="P95" s="232"/>
    </row>
    <row r="96" spans="1:16" x14ac:dyDescent="0.25">
      <c r="A96" s="242"/>
      <c r="B96" s="242"/>
      <c r="C96" s="232"/>
      <c r="D96" s="232"/>
      <c r="E96" s="241"/>
      <c r="F96" s="241"/>
      <c r="G96" s="241"/>
      <c r="H96" s="241"/>
      <c r="I96" s="232"/>
      <c r="J96" s="232"/>
      <c r="K96" s="232"/>
      <c r="L96" s="232"/>
      <c r="M96" s="232"/>
      <c r="N96" s="232"/>
      <c r="O96" s="232"/>
      <c r="P96" s="232"/>
    </row>
    <row r="97" spans="1:16" x14ac:dyDescent="0.25">
      <c r="A97" s="242"/>
      <c r="B97" s="242"/>
      <c r="C97" s="232"/>
      <c r="D97" s="232"/>
      <c r="E97" s="241"/>
      <c r="F97" s="241"/>
      <c r="G97" s="241"/>
      <c r="H97" s="241"/>
      <c r="I97" s="232"/>
      <c r="J97" s="232"/>
      <c r="K97" s="232"/>
      <c r="L97" s="232"/>
      <c r="M97" s="232"/>
      <c r="N97" s="232"/>
      <c r="O97" s="232"/>
      <c r="P97" s="232"/>
    </row>
    <row r="98" spans="1:16" x14ac:dyDescent="0.25">
      <c r="A98" s="242"/>
      <c r="B98" s="242"/>
      <c r="C98" s="232"/>
      <c r="D98" s="232"/>
      <c r="E98" s="241"/>
      <c r="F98" s="241"/>
      <c r="G98" s="241"/>
      <c r="H98" s="241"/>
      <c r="I98" s="232"/>
      <c r="J98" s="232"/>
      <c r="K98" s="232"/>
      <c r="L98" s="232"/>
      <c r="M98" s="232"/>
      <c r="N98" s="232"/>
      <c r="O98" s="232"/>
      <c r="P98" s="232"/>
    </row>
    <row r="99" spans="1:16" x14ac:dyDescent="0.25">
      <c r="A99" s="242"/>
      <c r="B99" s="242"/>
      <c r="C99" s="232"/>
      <c r="D99" s="232"/>
      <c r="E99" s="241"/>
      <c r="F99" s="241"/>
      <c r="G99" s="241"/>
      <c r="H99" s="241"/>
      <c r="I99" s="232"/>
      <c r="J99" s="232"/>
      <c r="K99" s="232"/>
      <c r="L99" s="232"/>
      <c r="M99" s="232"/>
      <c r="N99" s="232"/>
      <c r="O99" s="232"/>
      <c r="P99" s="232"/>
    </row>
    <row r="100" spans="1:16" x14ac:dyDescent="0.25">
      <c r="A100" s="242"/>
      <c r="B100" s="242"/>
      <c r="C100" s="232"/>
      <c r="D100" s="232"/>
      <c r="E100" s="241"/>
      <c r="F100" s="241"/>
      <c r="G100" s="241"/>
      <c r="H100" s="241"/>
      <c r="I100" s="232"/>
      <c r="J100" s="232"/>
      <c r="K100" s="232"/>
      <c r="L100" s="232"/>
      <c r="M100" s="232"/>
      <c r="N100" s="232"/>
      <c r="O100" s="232"/>
      <c r="P100" s="232"/>
    </row>
    <row r="101" spans="1:16" x14ac:dyDescent="0.25">
      <c r="A101" s="242"/>
      <c r="B101" s="242"/>
      <c r="C101" s="232"/>
      <c r="D101" s="232"/>
      <c r="E101" s="241"/>
      <c r="F101" s="241"/>
      <c r="G101" s="241"/>
      <c r="H101" s="241"/>
      <c r="I101" s="232"/>
      <c r="J101" s="232"/>
      <c r="K101" s="232"/>
      <c r="L101" s="232"/>
      <c r="M101" s="232"/>
      <c r="N101" s="232"/>
      <c r="O101" s="232"/>
      <c r="P101" s="232"/>
    </row>
    <row r="102" spans="1:16" x14ac:dyDescent="0.25">
      <c r="A102" s="242"/>
      <c r="B102" s="242"/>
      <c r="C102" s="232"/>
      <c r="D102" s="232"/>
      <c r="E102" s="241"/>
      <c r="F102" s="241"/>
      <c r="G102" s="241"/>
      <c r="H102" s="241"/>
      <c r="I102" s="232"/>
      <c r="J102" s="232"/>
      <c r="K102" s="232"/>
      <c r="L102" s="232"/>
      <c r="M102" s="232"/>
      <c r="N102" s="232"/>
      <c r="O102" s="232"/>
      <c r="P102" s="232"/>
    </row>
    <row r="103" spans="1:16" x14ac:dyDescent="0.25">
      <c r="A103" s="242"/>
      <c r="B103" s="242"/>
      <c r="C103" s="232"/>
      <c r="D103" s="232"/>
      <c r="E103" s="241"/>
      <c r="F103" s="241"/>
      <c r="G103" s="241"/>
      <c r="H103" s="241"/>
      <c r="I103" s="232"/>
      <c r="J103" s="232"/>
      <c r="K103" s="232"/>
      <c r="L103" s="232"/>
      <c r="M103" s="232"/>
      <c r="N103" s="232"/>
      <c r="O103" s="232"/>
      <c r="P103" s="232"/>
    </row>
    <row r="104" spans="1:16" x14ac:dyDescent="0.25">
      <c r="A104" s="242"/>
      <c r="B104" s="242"/>
      <c r="C104" s="232"/>
      <c r="D104" s="232"/>
      <c r="E104" s="241"/>
      <c r="F104" s="241"/>
      <c r="G104" s="241"/>
      <c r="H104" s="241"/>
      <c r="I104" s="232"/>
      <c r="J104" s="232"/>
      <c r="K104" s="232"/>
      <c r="L104" s="232"/>
      <c r="M104" s="232"/>
      <c r="N104" s="232"/>
      <c r="O104" s="232"/>
      <c r="P104" s="232"/>
    </row>
    <row r="105" spans="1:16" x14ac:dyDescent="0.25">
      <c r="A105" s="242"/>
      <c r="B105" s="242"/>
      <c r="C105" s="232"/>
      <c r="D105" s="232"/>
      <c r="E105" s="241"/>
      <c r="F105" s="241"/>
      <c r="G105" s="241"/>
      <c r="H105" s="241"/>
      <c r="I105" s="232"/>
      <c r="J105" s="232"/>
      <c r="K105" s="232"/>
      <c r="L105" s="232"/>
      <c r="M105" s="232"/>
      <c r="N105" s="232"/>
      <c r="O105" s="232"/>
      <c r="P105" s="232"/>
    </row>
    <row r="106" spans="1:16" x14ac:dyDescent="0.25">
      <c r="A106" s="242"/>
      <c r="B106" s="242"/>
      <c r="C106" s="232"/>
      <c r="D106" s="232"/>
      <c r="E106" s="241"/>
      <c r="F106" s="241"/>
      <c r="G106" s="241"/>
      <c r="H106" s="241"/>
      <c r="I106" s="232"/>
      <c r="J106" s="232"/>
      <c r="K106" s="232"/>
      <c r="L106" s="232"/>
      <c r="M106" s="232"/>
      <c r="N106" s="232"/>
      <c r="O106" s="232"/>
      <c r="P106" s="232"/>
    </row>
    <row r="107" spans="1:16" x14ac:dyDescent="0.25">
      <c r="A107" s="242"/>
      <c r="B107" s="242"/>
      <c r="C107" s="232"/>
      <c r="D107" s="232"/>
      <c r="E107" s="241"/>
      <c r="F107" s="241"/>
      <c r="G107" s="241"/>
      <c r="H107" s="241"/>
      <c r="I107" s="232"/>
      <c r="J107" s="232"/>
      <c r="K107" s="232"/>
      <c r="L107" s="232"/>
      <c r="M107" s="232"/>
      <c r="N107" s="232"/>
      <c r="O107" s="232"/>
      <c r="P107" s="232"/>
    </row>
    <row r="108" spans="1:16" x14ac:dyDescent="0.25">
      <c r="A108" s="242"/>
      <c r="B108" s="242"/>
      <c r="C108" s="232"/>
      <c r="D108" s="232"/>
      <c r="E108" s="241"/>
      <c r="F108" s="241"/>
      <c r="G108" s="241"/>
      <c r="H108" s="241"/>
      <c r="I108" s="232"/>
      <c r="J108" s="232"/>
      <c r="K108" s="232"/>
      <c r="L108" s="232"/>
      <c r="M108" s="232"/>
      <c r="N108" s="232"/>
      <c r="O108" s="232"/>
      <c r="P108" s="232"/>
    </row>
    <row r="109" spans="1:16" x14ac:dyDescent="0.25">
      <c r="A109" s="242"/>
      <c r="B109" s="242"/>
      <c r="C109" s="232"/>
      <c r="D109" s="232"/>
      <c r="E109" s="241"/>
      <c r="F109" s="241"/>
      <c r="G109" s="241"/>
      <c r="H109" s="241"/>
      <c r="I109" s="232"/>
      <c r="J109" s="232"/>
      <c r="K109" s="232"/>
      <c r="L109" s="232"/>
      <c r="M109" s="232"/>
      <c r="N109" s="232"/>
      <c r="O109" s="232"/>
      <c r="P109" s="232"/>
    </row>
    <row r="110" spans="1:16" x14ac:dyDescent="0.25">
      <c r="A110" s="242"/>
      <c r="B110" s="242"/>
      <c r="C110" s="232"/>
      <c r="D110" s="232"/>
      <c r="E110" s="241"/>
      <c r="F110" s="241"/>
      <c r="G110" s="241"/>
      <c r="H110" s="241"/>
      <c r="I110" s="232"/>
      <c r="J110" s="232"/>
      <c r="K110" s="232"/>
      <c r="L110" s="232"/>
      <c r="M110" s="232"/>
      <c r="N110" s="232"/>
      <c r="O110" s="232"/>
      <c r="P110" s="232"/>
    </row>
    <row r="111" spans="1:16" x14ac:dyDescent="0.25">
      <c r="A111" s="242"/>
      <c r="B111" s="242"/>
      <c r="C111" s="232"/>
      <c r="D111" s="232"/>
      <c r="E111" s="241"/>
      <c r="F111" s="241"/>
      <c r="G111" s="241"/>
      <c r="H111" s="241"/>
      <c r="I111" s="232"/>
      <c r="J111" s="232"/>
      <c r="K111" s="232"/>
      <c r="L111" s="232"/>
      <c r="M111" s="232"/>
      <c r="N111" s="232"/>
      <c r="O111" s="232"/>
      <c r="P111" s="232"/>
    </row>
    <row r="112" spans="1:16" x14ac:dyDescent="0.25">
      <c r="A112" s="242"/>
      <c r="B112" s="242"/>
      <c r="C112" s="232"/>
      <c r="D112" s="232"/>
      <c r="E112" s="241"/>
      <c r="F112" s="241"/>
      <c r="G112" s="241"/>
      <c r="H112" s="241"/>
      <c r="I112" s="232"/>
      <c r="J112" s="232"/>
      <c r="K112" s="232"/>
      <c r="L112" s="232"/>
      <c r="M112" s="232"/>
      <c r="N112" s="232"/>
      <c r="O112" s="232"/>
      <c r="P112" s="232"/>
    </row>
    <row r="113" spans="1:16" x14ac:dyDescent="0.25">
      <c r="A113" s="242"/>
      <c r="B113" s="242"/>
      <c r="C113" s="232"/>
      <c r="D113" s="232"/>
      <c r="E113" s="241"/>
      <c r="F113" s="241"/>
      <c r="G113" s="241"/>
      <c r="H113" s="241"/>
      <c r="I113" s="232"/>
      <c r="J113" s="232"/>
      <c r="K113" s="232"/>
      <c r="L113" s="232"/>
      <c r="M113" s="232"/>
      <c r="N113" s="232"/>
      <c r="O113" s="232"/>
      <c r="P113" s="232"/>
    </row>
    <row r="114" spans="1:16" x14ac:dyDescent="0.25">
      <c r="A114" s="242"/>
      <c r="B114" s="242"/>
      <c r="C114" s="232"/>
      <c r="D114" s="232"/>
      <c r="E114" s="241"/>
      <c r="F114" s="241"/>
      <c r="G114" s="241"/>
      <c r="H114" s="241"/>
      <c r="I114" s="232"/>
      <c r="J114" s="232"/>
      <c r="K114" s="232"/>
      <c r="L114" s="232"/>
      <c r="M114" s="232"/>
      <c r="N114" s="232"/>
      <c r="O114" s="232"/>
      <c r="P114" s="232"/>
    </row>
    <row r="115" spans="1:16" x14ac:dyDescent="0.25">
      <c r="A115" s="242"/>
      <c r="B115" s="242"/>
      <c r="C115" s="232"/>
      <c r="D115" s="232"/>
      <c r="E115" s="241"/>
      <c r="F115" s="241"/>
      <c r="G115" s="241"/>
      <c r="H115" s="241"/>
      <c r="I115" s="232"/>
      <c r="J115" s="232"/>
      <c r="K115" s="232"/>
      <c r="L115" s="232"/>
      <c r="M115" s="232"/>
      <c r="N115" s="232"/>
      <c r="O115" s="232"/>
      <c r="P115" s="232"/>
    </row>
    <row r="116" spans="1:16" x14ac:dyDescent="0.25">
      <c r="A116" s="242"/>
      <c r="B116" s="242"/>
      <c r="C116" s="232"/>
      <c r="D116" s="232"/>
      <c r="E116" s="241"/>
      <c r="F116" s="241"/>
      <c r="G116" s="241"/>
      <c r="H116" s="241"/>
      <c r="I116" s="232"/>
      <c r="J116" s="232"/>
      <c r="K116" s="232"/>
      <c r="L116" s="232"/>
      <c r="M116" s="232"/>
      <c r="N116" s="232"/>
      <c r="O116" s="232"/>
      <c r="P116" s="232"/>
    </row>
    <row r="117" spans="1:16" x14ac:dyDescent="0.25">
      <c r="A117" s="242"/>
      <c r="B117" s="242"/>
      <c r="C117" s="232"/>
      <c r="D117" s="232"/>
      <c r="E117" s="241"/>
      <c r="F117" s="241"/>
      <c r="G117" s="241"/>
      <c r="H117" s="241"/>
      <c r="I117" s="232"/>
      <c r="J117" s="232"/>
      <c r="K117" s="232"/>
      <c r="L117" s="232"/>
      <c r="M117" s="232"/>
      <c r="N117" s="232"/>
      <c r="O117" s="232"/>
      <c r="P117" s="232"/>
    </row>
    <row r="118" spans="1:16" x14ac:dyDescent="0.25">
      <c r="A118" s="242"/>
      <c r="B118" s="242"/>
      <c r="C118" s="232"/>
      <c r="D118" s="232"/>
      <c r="E118" s="241"/>
      <c r="F118" s="241"/>
      <c r="G118" s="241"/>
      <c r="H118" s="241"/>
      <c r="I118" s="232"/>
      <c r="J118" s="232"/>
      <c r="K118" s="232"/>
      <c r="L118" s="232"/>
      <c r="M118" s="232"/>
      <c r="N118" s="232"/>
      <c r="O118" s="232"/>
      <c r="P118" s="232"/>
    </row>
    <row r="119" spans="1:16" x14ac:dyDescent="0.25">
      <c r="A119" s="242"/>
      <c r="B119" s="242"/>
      <c r="C119" s="232"/>
      <c r="D119" s="232"/>
      <c r="E119" s="241"/>
      <c r="F119" s="241"/>
      <c r="G119" s="241"/>
      <c r="H119" s="241"/>
      <c r="I119" s="232"/>
      <c r="J119" s="232"/>
      <c r="K119" s="232"/>
      <c r="L119" s="232"/>
      <c r="M119" s="232"/>
      <c r="N119" s="232"/>
      <c r="O119" s="232"/>
      <c r="P119" s="232"/>
    </row>
    <row r="120" spans="1:16" x14ac:dyDescent="0.25">
      <c r="A120" s="242"/>
      <c r="B120" s="242"/>
      <c r="C120" s="232"/>
      <c r="D120" s="232"/>
      <c r="E120" s="241"/>
      <c r="F120" s="241"/>
      <c r="G120" s="241"/>
      <c r="H120" s="241"/>
      <c r="I120" s="232"/>
      <c r="J120" s="232"/>
      <c r="K120" s="232"/>
      <c r="L120" s="232"/>
      <c r="M120" s="232"/>
      <c r="N120" s="232"/>
      <c r="O120" s="232"/>
      <c r="P120" s="232"/>
    </row>
    <row r="121" spans="1:16" x14ac:dyDescent="0.25">
      <c r="A121" s="242"/>
      <c r="B121" s="242"/>
      <c r="C121" s="232"/>
      <c r="D121" s="232"/>
      <c r="E121" s="241"/>
      <c r="F121" s="241"/>
      <c r="G121" s="241"/>
      <c r="H121" s="241"/>
      <c r="I121" s="232"/>
      <c r="J121" s="232"/>
      <c r="K121" s="232"/>
      <c r="L121" s="232"/>
      <c r="M121" s="232"/>
      <c r="N121" s="232"/>
      <c r="O121" s="232"/>
      <c r="P121" s="232"/>
    </row>
    <row r="122" spans="1:16" x14ac:dyDescent="0.25">
      <c r="A122" s="242"/>
      <c r="B122" s="242"/>
      <c r="C122" s="232"/>
      <c r="D122" s="232"/>
      <c r="E122" s="241"/>
      <c r="F122" s="241"/>
      <c r="G122" s="241"/>
      <c r="H122" s="241"/>
      <c r="I122" s="232"/>
      <c r="J122" s="232"/>
      <c r="K122" s="232"/>
      <c r="L122" s="232"/>
      <c r="M122" s="232"/>
      <c r="N122" s="232"/>
      <c r="O122" s="232"/>
      <c r="P122" s="232"/>
    </row>
    <row r="123" spans="1:16" x14ac:dyDescent="0.25">
      <c r="A123" s="242"/>
      <c r="B123" s="242"/>
      <c r="C123" s="232"/>
      <c r="D123" s="232"/>
      <c r="E123" s="241"/>
      <c r="F123" s="241"/>
      <c r="G123" s="241"/>
      <c r="H123" s="241"/>
      <c r="I123" s="232"/>
      <c r="J123" s="232"/>
      <c r="K123" s="232"/>
      <c r="L123" s="232"/>
      <c r="M123" s="232"/>
      <c r="N123" s="232"/>
      <c r="O123" s="232"/>
      <c r="P123" s="232"/>
    </row>
    <row r="124" spans="1:16" x14ac:dyDescent="0.25">
      <c r="A124" s="242"/>
      <c r="B124" s="242"/>
      <c r="C124" s="232"/>
      <c r="D124" s="232"/>
      <c r="E124" s="241"/>
      <c r="F124" s="241"/>
      <c r="G124" s="241"/>
      <c r="H124" s="241"/>
      <c r="I124" s="232"/>
      <c r="J124" s="232"/>
      <c r="K124" s="232"/>
      <c r="L124" s="232"/>
      <c r="M124" s="232"/>
      <c r="N124" s="232"/>
      <c r="O124" s="232"/>
      <c r="P124" s="232"/>
    </row>
    <row r="125" spans="1:16" x14ac:dyDescent="0.25">
      <c r="A125" s="242"/>
      <c r="B125" s="242"/>
      <c r="C125" s="232"/>
      <c r="D125" s="232"/>
      <c r="E125" s="241"/>
      <c r="F125" s="241"/>
      <c r="G125" s="241"/>
      <c r="H125" s="241"/>
      <c r="I125" s="232"/>
      <c r="J125" s="232"/>
      <c r="K125" s="232"/>
      <c r="L125" s="232"/>
      <c r="M125" s="232"/>
      <c r="N125" s="232"/>
      <c r="O125" s="232"/>
      <c r="P125" s="232"/>
    </row>
    <row r="126" spans="1:16" x14ac:dyDescent="0.25">
      <c r="A126" s="242"/>
      <c r="B126" s="242"/>
      <c r="C126" s="232"/>
      <c r="D126" s="232"/>
      <c r="E126" s="241"/>
      <c r="F126" s="241"/>
      <c r="G126" s="241"/>
      <c r="H126" s="241"/>
      <c r="I126" s="232"/>
      <c r="J126" s="232"/>
      <c r="K126" s="232"/>
      <c r="L126" s="232"/>
      <c r="M126" s="232"/>
      <c r="N126" s="232"/>
      <c r="O126" s="232"/>
      <c r="P126" s="232"/>
    </row>
    <row r="127" spans="1:16" x14ac:dyDescent="0.25">
      <c r="A127" s="242"/>
      <c r="B127" s="242"/>
      <c r="C127" s="232"/>
      <c r="D127" s="232"/>
      <c r="E127" s="241"/>
      <c r="F127" s="241"/>
      <c r="G127" s="241"/>
      <c r="H127" s="241"/>
      <c r="I127" s="232"/>
      <c r="J127" s="232"/>
      <c r="K127" s="232"/>
      <c r="L127" s="232"/>
      <c r="M127" s="232"/>
      <c r="N127" s="232"/>
      <c r="O127" s="232"/>
      <c r="P127" s="232"/>
    </row>
    <row r="128" spans="1:16" x14ac:dyDescent="0.25">
      <c r="A128" s="242"/>
      <c r="B128" s="242"/>
      <c r="C128" s="232"/>
      <c r="D128" s="232"/>
      <c r="E128" s="241"/>
      <c r="F128" s="241"/>
      <c r="G128" s="241"/>
      <c r="H128" s="241"/>
      <c r="I128" s="232"/>
      <c r="J128" s="232"/>
      <c r="K128" s="232"/>
      <c r="L128" s="232"/>
      <c r="M128" s="232"/>
      <c r="N128" s="232"/>
      <c r="O128" s="232"/>
      <c r="P128" s="232"/>
    </row>
    <row r="129" spans="1:16" x14ac:dyDescent="0.25">
      <c r="A129" s="242"/>
      <c r="B129" s="242"/>
      <c r="C129" s="232"/>
      <c r="D129" s="232"/>
      <c r="E129" s="241"/>
      <c r="F129" s="241"/>
      <c r="G129" s="241"/>
      <c r="H129" s="241"/>
      <c r="I129" s="232"/>
      <c r="J129" s="232"/>
      <c r="K129" s="232"/>
      <c r="L129" s="232"/>
      <c r="M129" s="232"/>
      <c r="N129" s="232"/>
      <c r="O129" s="232"/>
      <c r="P129" s="232"/>
    </row>
    <row r="130" spans="1:16" x14ac:dyDescent="0.25">
      <c r="A130" s="242"/>
      <c r="B130" s="242"/>
      <c r="C130" s="232"/>
      <c r="D130" s="232"/>
      <c r="E130" s="241"/>
      <c r="F130" s="241"/>
      <c r="G130" s="241"/>
      <c r="H130" s="241"/>
      <c r="I130" s="232"/>
      <c r="J130" s="232"/>
      <c r="K130" s="232"/>
      <c r="L130" s="232"/>
      <c r="M130" s="232"/>
      <c r="N130" s="232"/>
      <c r="O130" s="232"/>
      <c r="P130" s="232"/>
    </row>
    <row r="131" spans="1:16" x14ac:dyDescent="0.25">
      <c r="A131" s="242"/>
      <c r="B131" s="242"/>
      <c r="C131" s="232"/>
      <c r="D131" s="232"/>
      <c r="E131" s="241"/>
      <c r="F131" s="241"/>
      <c r="G131" s="241"/>
      <c r="H131" s="241"/>
      <c r="I131" s="232"/>
      <c r="J131" s="232"/>
      <c r="K131" s="232"/>
      <c r="L131" s="232"/>
      <c r="M131" s="232"/>
      <c r="N131" s="232"/>
      <c r="O131" s="232"/>
      <c r="P131" s="232"/>
    </row>
    <row r="132" spans="1:16" x14ac:dyDescent="0.25">
      <c r="A132" s="242"/>
      <c r="B132" s="242"/>
      <c r="C132" s="232"/>
      <c r="D132" s="232"/>
      <c r="E132" s="241"/>
      <c r="F132" s="241"/>
      <c r="G132" s="241"/>
      <c r="H132" s="241"/>
      <c r="I132" s="232"/>
      <c r="J132" s="232"/>
      <c r="K132" s="232"/>
      <c r="L132" s="232"/>
      <c r="M132" s="232"/>
      <c r="N132" s="232"/>
      <c r="O132" s="232"/>
      <c r="P132" s="232"/>
    </row>
    <row r="133" spans="1:16" x14ac:dyDescent="0.25">
      <c r="A133" s="242"/>
      <c r="B133" s="242"/>
      <c r="C133" s="232"/>
      <c r="D133" s="232"/>
      <c r="E133" s="241"/>
      <c r="F133" s="241"/>
      <c r="G133" s="241"/>
      <c r="H133" s="241"/>
      <c r="I133" s="232"/>
      <c r="J133" s="232"/>
      <c r="K133" s="232"/>
      <c r="L133" s="232"/>
      <c r="M133" s="232"/>
      <c r="N133" s="232"/>
      <c r="O133" s="232"/>
      <c r="P133" s="232"/>
    </row>
    <row r="134" spans="1:16" x14ac:dyDescent="0.25">
      <c r="A134" s="242"/>
      <c r="B134" s="242"/>
      <c r="C134" s="232"/>
      <c r="D134" s="232"/>
      <c r="E134" s="241"/>
      <c r="F134" s="241"/>
      <c r="G134" s="241"/>
      <c r="H134" s="241"/>
      <c r="I134" s="232"/>
      <c r="J134" s="232"/>
      <c r="K134" s="232"/>
      <c r="L134" s="232"/>
      <c r="M134" s="232"/>
      <c r="N134" s="232"/>
      <c r="O134" s="232"/>
      <c r="P134" s="232"/>
    </row>
    <row r="135" spans="1:16" x14ac:dyDescent="0.25">
      <c r="A135" s="242"/>
      <c r="B135" s="242"/>
      <c r="C135" s="232"/>
      <c r="D135" s="232"/>
      <c r="E135" s="241"/>
      <c r="F135" s="241"/>
      <c r="G135" s="241"/>
      <c r="H135" s="241"/>
      <c r="I135" s="232"/>
      <c r="J135" s="232"/>
      <c r="K135" s="232"/>
      <c r="L135" s="232"/>
      <c r="M135" s="232"/>
      <c r="N135" s="232"/>
      <c r="O135" s="232"/>
      <c r="P135" s="232"/>
    </row>
    <row r="136" spans="1:16" x14ac:dyDescent="0.25">
      <c r="A136" s="242"/>
      <c r="B136" s="242"/>
      <c r="C136" s="232"/>
      <c r="D136" s="232"/>
      <c r="E136" s="241"/>
      <c r="F136" s="241"/>
      <c r="G136" s="241"/>
      <c r="H136" s="241"/>
      <c r="I136" s="232"/>
      <c r="J136" s="232"/>
      <c r="K136" s="232"/>
      <c r="L136" s="232"/>
      <c r="M136" s="232"/>
      <c r="N136" s="232"/>
      <c r="O136" s="232"/>
      <c r="P136" s="232"/>
    </row>
    <row r="137" spans="1:16" x14ac:dyDescent="0.25">
      <c r="A137" s="242"/>
      <c r="B137" s="242"/>
      <c r="C137" s="232"/>
      <c r="D137" s="232"/>
      <c r="E137" s="241"/>
      <c r="F137" s="241"/>
      <c r="G137" s="241"/>
      <c r="H137" s="241"/>
      <c r="I137" s="232"/>
      <c r="J137" s="232"/>
      <c r="K137" s="232"/>
      <c r="L137" s="232"/>
      <c r="M137" s="232"/>
      <c r="N137" s="232"/>
      <c r="O137" s="232"/>
      <c r="P137" s="232"/>
    </row>
    <row r="138" spans="1:16" x14ac:dyDescent="0.25">
      <c r="A138" s="242"/>
      <c r="B138" s="242"/>
      <c r="C138" s="232"/>
      <c r="D138" s="232"/>
      <c r="E138" s="241"/>
      <c r="F138" s="241"/>
      <c r="G138" s="241"/>
      <c r="H138" s="241"/>
      <c r="I138" s="232"/>
      <c r="J138" s="232"/>
      <c r="K138" s="232"/>
      <c r="L138" s="232"/>
      <c r="M138" s="232"/>
      <c r="N138" s="232"/>
      <c r="O138" s="232"/>
      <c r="P138" s="232"/>
    </row>
    <row r="139" spans="1:16" x14ac:dyDescent="0.25">
      <c r="A139" s="242"/>
      <c r="B139" s="242"/>
      <c r="C139" s="232"/>
      <c r="D139" s="232"/>
      <c r="E139" s="241"/>
      <c r="F139" s="241"/>
      <c r="G139" s="241"/>
      <c r="H139" s="241"/>
      <c r="I139" s="232"/>
      <c r="J139" s="232"/>
      <c r="K139" s="232"/>
      <c r="L139" s="232"/>
      <c r="M139" s="232"/>
      <c r="N139" s="232"/>
      <c r="O139" s="232"/>
      <c r="P139" s="232"/>
    </row>
    <row r="140" spans="1:16" x14ac:dyDescent="0.25">
      <c r="A140" s="242"/>
      <c r="B140" s="242"/>
      <c r="C140" s="232"/>
      <c r="D140" s="232"/>
      <c r="E140" s="241"/>
      <c r="F140" s="241"/>
      <c r="G140" s="241"/>
      <c r="H140" s="241"/>
      <c r="I140" s="232"/>
      <c r="J140" s="232"/>
      <c r="K140" s="232"/>
      <c r="L140" s="232"/>
      <c r="M140" s="232"/>
      <c r="N140" s="232"/>
      <c r="O140" s="232"/>
      <c r="P140" s="232"/>
    </row>
    <row r="141" spans="1:16" x14ac:dyDescent="0.25">
      <c r="A141" s="242"/>
      <c r="B141" s="242"/>
      <c r="C141" s="232"/>
      <c r="D141" s="232"/>
      <c r="E141" s="241"/>
      <c r="F141" s="241"/>
      <c r="G141" s="241"/>
      <c r="H141" s="241"/>
      <c r="I141" s="232"/>
      <c r="J141" s="232"/>
      <c r="K141" s="232"/>
      <c r="L141" s="232"/>
      <c r="M141" s="232"/>
      <c r="N141" s="232"/>
      <c r="O141" s="232"/>
      <c r="P141" s="232"/>
    </row>
    <row r="142" spans="1:16" x14ac:dyDescent="0.25">
      <c r="A142" s="242"/>
      <c r="B142" s="242"/>
      <c r="C142" s="232"/>
      <c r="D142" s="232"/>
      <c r="E142" s="241"/>
      <c r="F142" s="241"/>
      <c r="G142" s="241"/>
      <c r="H142" s="241"/>
      <c r="I142" s="232"/>
      <c r="J142" s="232"/>
      <c r="K142" s="232"/>
      <c r="L142" s="232"/>
      <c r="M142" s="232"/>
      <c r="N142" s="232"/>
      <c r="O142" s="232"/>
      <c r="P142" s="232"/>
    </row>
    <row r="143" spans="1:16" x14ac:dyDescent="0.25">
      <c r="A143" s="242"/>
      <c r="B143" s="242"/>
      <c r="C143" s="232"/>
      <c r="D143" s="232"/>
      <c r="E143" s="241"/>
      <c r="F143" s="241"/>
      <c r="G143" s="241"/>
      <c r="H143" s="241"/>
      <c r="I143" s="232"/>
      <c r="J143" s="232"/>
      <c r="K143" s="232"/>
      <c r="L143" s="232"/>
      <c r="M143" s="232"/>
      <c r="N143" s="232"/>
      <c r="O143" s="232"/>
      <c r="P143" s="232"/>
    </row>
    <row r="144" spans="1:16" x14ac:dyDescent="0.25">
      <c r="A144" s="242"/>
      <c r="B144" s="242"/>
      <c r="C144" s="232"/>
      <c r="D144" s="232"/>
      <c r="E144" s="241"/>
      <c r="F144" s="241"/>
      <c r="G144" s="241"/>
      <c r="H144" s="241"/>
      <c r="I144" s="232"/>
      <c r="J144" s="232"/>
      <c r="K144" s="232"/>
      <c r="L144" s="232"/>
      <c r="M144" s="232"/>
      <c r="N144" s="232"/>
      <c r="O144" s="232"/>
      <c r="P144" s="232"/>
    </row>
    <row r="145" spans="1:16" x14ac:dyDescent="0.25">
      <c r="A145" s="242"/>
      <c r="B145" s="242"/>
      <c r="C145" s="232"/>
      <c r="D145" s="232"/>
      <c r="E145" s="241"/>
      <c r="F145" s="241"/>
      <c r="G145" s="241"/>
      <c r="H145" s="241"/>
      <c r="I145" s="232"/>
      <c r="J145" s="232"/>
      <c r="K145" s="232"/>
      <c r="L145" s="232"/>
      <c r="M145" s="232"/>
      <c r="N145" s="232"/>
      <c r="O145" s="232"/>
      <c r="P145" s="232"/>
    </row>
    <row r="146" spans="1:16" x14ac:dyDescent="0.25">
      <c r="A146" s="242"/>
      <c r="B146" s="242"/>
      <c r="C146" s="232"/>
      <c r="D146" s="232"/>
      <c r="E146" s="241"/>
      <c r="F146" s="241"/>
      <c r="G146" s="241"/>
      <c r="H146" s="241"/>
      <c r="I146" s="232"/>
      <c r="J146" s="232"/>
      <c r="K146" s="232"/>
      <c r="L146" s="232"/>
      <c r="M146" s="232"/>
      <c r="N146" s="232"/>
      <c r="O146" s="232"/>
      <c r="P146" s="232"/>
    </row>
    <row r="147" spans="1:16" x14ac:dyDescent="0.25">
      <c r="A147" s="242"/>
      <c r="B147" s="242"/>
      <c r="C147" s="232"/>
      <c r="D147" s="232"/>
      <c r="E147" s="241"/>
      <c r="F147" s="241"/>
      <c r="G147" s="241"/>
      <c r="H147" s="241"/>
      <c r="I147" s="232"/>
      <c r="J147" s="232"/>
      <c r="K147" s="232"/>
      <c r="L147" s="232"/>
      <c r="M147" s="232"/>
      <c r="N147" s="232"/>
      <c r="O147" s="232"/>
      <c r="P147" s="232"/>
    </row>
    <row r="148" spans="1:16" x14ac:dyDescent="0.25">
      <c r="A148" s="242"/>
      <c r="B148" s="242"/>
      <c r="C148" s="232"/>
      <c r="D148" s="232"/>
      <c r="E148" s="241"/>
      <c r="F148" s="241"/>
      <c r="G148" s="241"/>
      <c r="H148" s="241"/>
      <c r="I148" s="232"/>
      <c r="J148" s="232"/>
      <c r="K148" s="232"/>
      <c r="L148" s="232"/>
      <c r="M148" s="232"/>
      <c r="N148" s="232"/>
      <c r="O148" s="232"/>
      <c r="P148" s="232"/>
    </row>
    <row r="149" spans="1:16" x14ac:dyDescent="0.25">
      <c r="A149" s="242"/>
      <c r="B149" s="242"/>
      <c r="C149" s="232"/>
      <c r="D149" s="232"/>
      <c r="E149" s="241"/>
      <c r="F149" s="241"/>
      <c r="G149" s="241"/>
      <c r="H149" s="241"/>
      <c r="I149" s="232"/>
      <c r="J149" s="232"/>
      <c r="K149" s="232"/>
      <c r="L149" s="232"/>
      <c r="M149" s="232"/>
      <c r="N149" s="232"/>
      <c r="O149" s="232"/>
      <c r="P149" s="232"/>
    </row>
    <row r="150" spans="1:16" x14ac:dyDescent="0.25">
      <c r="A150" s="242"/>
      <c r="B150" s="242"/>
      <c r="C150" s="232"/>
      <c r="D150" s="232"/>
      <c r="E150" s="241"/>
      <c r="F150" s="241"/>
      <c r="G150" s="241"/>
      <c r="H150" s="241"/>
      <c r="I150" s="232"/>
      <c r="J150" s="232"/>
      <c r="K150" s="232"/>
      <c r="L150" s="232"/>
      <c r="M150" s="232"/>
      <c r="N150" s="232"/>
      <c r="O150" s="232"/>
      <c r="P150" s="232"/>
    </row>
    <row r="151" spans="1:16" x14ac:dyDescent="0.25">
      <c r="A151" s="242"/>
      <c r="B151" s="242"/>
      <c r="C151" s="232"/>
      <c r="D151" s="232"/>
      <c r="E151" s="241"/>
      <c r="F151" s="241"/>
      <c r="G151" s="241"/>
      <c r="H151" s="241"/>
      <c r="I151" s="232"/>
      <c r="J151" s="232"/>
      <c r="K151" s="232"/>
      <c r="L151" s="232"/>
      <c r="M151" s="232"/>
      <c r="N151" s="232"/>
      <c r="O151" s="232"/>
      <c r="P151" s="232"/>
    </row>
    <row r="152" spans="1:16" x14ac:dyDescent="0.25">
      <c r="A152" s="242"/>
      <c r="B152" s="242"/>
      <c r="C152" s="232"/>
      <c r="D152" s="232"/>
      <c r="E152" s="241"/>
      <c r="F152" s="241"/>
      <c r="G152" s="241"/>
      <c r="H152" s="241"/>
      <c r="I152" s="232"/>
      <c r="J152" s="232"/>
      <c r="K152" s="232"/>
      <c r="L152" s="232"/>
      <c r="M152" s="232"/>
      <c r="N152" s="232"/>
      <c r="O152" s="232"/>
      <c r="P152" s="232"/>
    </row>
    <row r="153" spans="1:16" x14ac:dyDescent="0.25">
      <c r="A153" s="242"/>
      <c r="B153" s="242"/>
      <c r="C153" s="232"/>
      <c r="D153" s="232"/>
      <c r="E153" s="241"/>
      <c r="F153" s="241"/>
      <c r="G153" s="241"/>
      <c r="H153" s="241"/>
      <c r="I153" s="232"/>
      <c r="J153" s="232"/>
      <c r="K153" s="232"/>
      <c r="L153" s="232"/>
      <c r="M153" s="232"/>
      <c r="N153" s="232"/>
      <c r="O153" s="232"/>
      <c r="P153" s="232"/>
    </row>
    <row r="154" spans="1:16" x14ac:dyDescent="0.25">
      <c r="A154" s="242"/>
      <c r="B154" s="242"/>
      <c r="C154" s="232"/>
      <c r="D154" s="232"/>
      <c r="E154" s="241"/>
      <c r="F154" s="241"/>
      <c r="G154" s="241"/>
      <c r="H154" s="241"/>
      <c r="I154" s="232"/>
      <c r="J154" s="232"/>
      <c r="K154" s="232"/>
      <c r="L154" s="232"/>
      <c r="M154" s="232"/>
      <c r="N154" s="232"/>
      <c r="O154" s="232"/>
      <c r="P154" s="232"/>
    </row>
    <row r="155" spans="1:16" x14ac:dyDescent="0.25">
      <c r="A155" s="242"/>
      <c r="B155" s="242"/>
      <c r="C155" s="232"/>
      <c r="D155" s="232"/>
      <c r="E155" s="241"/>
      <c r="F155" s="241"/>
      <c r="G155" s="241"/>
      <c r="H155" s="241"/>
      <c r="I155" s="232"/>
      <c r="J155" s="232"/>
      <c r="K155" s="232"/>
      <c r="L155" s="232"/>
      <c r="M155" s="232"/>
      <c r="N155" s="232"/>
      <c r="O155" s="232"/>
      <c r="P155" s="232"/>
    </row>
    <row r="156" spans="1:16" x14ac:dyDescent="0.25">
      <c r="A156" s="242"/>
      <c r="B156" s="242"/>
      <c r="C156" s="232"/>
      <c r="D156" s="232"/>
      <c r="E156" s="241"/>
      <c r="F156" s="241"/>
      <c r="G156" s="241"/>
      <c r="H156" s="241"/>
      <c r="I156" s="232"/>
      <c r="J156" s="232"/>
      <c r="K156" s="232"/>
      <c r="L156" s="232"/>
      <c r="M156" s="232"/>
      <c r="N156" s="232"/>
      <c r="O156" s="232"/>
      <c r="P156" s="232"/>
    </row>
    <row r="157" spans="1:16" x14ac:dyDescent="0.25">
      <c r="A157" s="242"/>
      <c r="B157" s="242"/>
      <c r="C157" s="232"/>
      <c r="D157" s="232"/>
      <c r="E157" s="241"/>
      <c r="F157" s="241"/>
      <c r="G157" s="241"/>
      <c r="H157" s="241"/>
      <c r="I157" s="232"/>
      <c r="J157" s="232"/>
      <c r="K157" s="232"/>
      <c r="L157" s="232"/>
      <c r="M157" s="232"/>
      <c r="N157" s="232"/>
      <c r="O157" s="232"/>
      <c r="P157" s="232"/>
    </row>
    <row r="158" spans="1:16" x14ac:dyDescent="0.25">
      <c r="A158" s="242"/>
      <c r="B158" s="242"/>
      <c r="C158" s="232"/>
      <c r="D158" s="232"/>
      <c r="E158" s="241"/>
      <c r="F158" s="241"/>
      <c r="G158" s="241"/>
      <c r="H158" s="241"/>
      <c r="I158" s="232"/>
      <c r="J158" s="232"/>
      <c r="K158" s="232"/>
      <c r="L158" s="232"/>
      <c r="M158" s="232"/>
      <c r="N158" s="232"/>
      <c r="O158" s="232"/>
      <c r="P158" s="232"/>
    </row>
    <row r="159" spans="1:16" x14ac:dyDescent="0.25">
      <c r="A159" s="242"/>
      <c r="B159" s="242"/>
      <c r="C159" s="232"/>
      <c r="D159" s="232"/>
      <c r="E159" s="241"/>
      <c r="F159" s="241"/>
      <c r="G159" s="241"/>
      <c r="H159" s="241"/>
      <c r="I159" s="232"/>
      <c r="J159" s="232"/>
      <c r="K159" s="232"/>
      <c r="L159" s="232"/>
      <c r="M159" s="232"/>
      <c r="N159" s="232"/>
      <c r="O159" s="232"/>
      <c r="P159" s="232"/>
    </row>
    <row r="160" spans="1:16" x14ac:dyDescent="0.25">
      <c r="A160" s="242"/>
      <c r="B160" s="242"/>
      <c r="C160" s="232"/>
      <c r="D160" s="232"/>
      <c r="E160" s="241"/>
      <c r="F160" s="241"/>
      <c r="G160" s="241"/>
      <c r="H160" s="241"/>
      <c r="I160" s="232"/>
      <c r="J160" s="232"/>
      <c r="K160" s="232"/>
      <c r="L160" s="232"/>
      <c r="M160" s="232"/>
      <c r="N160" s="232"/>
      <c r="O160" s="232"/>
      <c r="P160" s="232"/>
    </row>
    <row r="161" spans="1:16" x14ac:dyDescent="0.25">
      <c r="A161" s="242"/>
      <c r="B161" s="242"/>
      <c r="C161" s="232"/>
      <c r="D161" s="232"/>
      <c r="E161" s="241"/>
      <c r="F161" s="241"/>
      <c r="G161" s="241"/>
      <c r="H161" s="241"/>
      <c r="I161" s="232"/>
      <c r="J161" s="232"/>
      <c r="K161" s="232"/>
      <c r="L161" s="232"/>
      <c r="M161" s="232"/>
      <c r="N161" s="232"/>
      <c r="O161" s="232"/>
      <c r="P161" s="232"/>
    </row>
    <row r="162" spans="1:16" x14ac:dyDescent="0.25">
      <c r="A162" s="242"/>
      <c r="B162" s="242"/>
      <c r="C162" s="232"/>
      <c r="D162" s="232"/>
      <c r="E162" s="241"/>
      <c r="F162" s="241"/>
      <c r="G162" s="241"/>
      <c r="H162" s="241"/>
      <c r="I162" s="232"/>
      <c r="J162" s="232"/>
      <c r="K162" s="232"/>
      <c r="L162" s="232"/>
      <c r="M162" s="232"/>
      <c r="N162" s="232"/>
      <c r="O162" s="232"/>
      <c r="P162" s="232"/>
    </row>
    <row r="163" spans="1:16" x14ac:dyDescent="0.25">
      <c r="A163" s="242"/>
      <c r="B163" s="242"/>
      <c r="C163" s="232"/>
      <c r="D163" s="232"/>
      <c r="E163" s="241"/>
      <c r="F163" s="241"/>
      <c r="G163" s="241"/>
      <c r="H163" s="241"/>
      <c r="I163" s="232"/>
      <c r="J163" s="232"/>
      <c r="K163" s="232"/>
      <c r="L163" s="232"/>
      <c r="M163" s="232"/>
      <c r="N163" s="232"/>
      <c r="O163" s="232"/>
      <c r="P163" s="232"/>
    </row>
    <row r="164" spans="1:16" x14ac:dyDescent="0.25">
      <c r="A164" s="242"/>
      <c r="B164" s="242"/>
      <c r="C164" s="232"/>
      <c r="D164" s="232"/>
      <c r="E164" s="241"/>
      <c r="F164" s="241"/>
      <c r="G164" s="241"/>
      <c r="H164" s="241"/>
      <c r="I164" s="232"/>
      <c r="J164" s="232"/>
      <c r="K164" s="232"/>
      <c r="L164" s="232"/>
      <c r="M164" s="232"/>
      <c r="N164" s="232"/>
      <c r="O164" s="232"/>
      <c r="P164" s="232"/>
    </row>
    <row r="165" spans="1:16" x14ac:dyDescent="0.25">
      <c r="A165" s="242"/>
      <c r="B165" s="242"/>
      <c r="C165" s="232"/>
      <c r="D165" s="232"/>
      <c r="E165" s="241"/>
      <c r="F165" s="241"/>
      <c r="G165" s="241"/>
      <c r="H165" s="241"/>
      <c r="I165" s="232"/>
      <c r="J165" s="232"/>
      <c r="K165" s="232"/>
      <c r="L165" s="232"/>
      <c r="M165" s="232"/>
      <c r="N165" s="232"/>
      <c r="O165" s="232"/>
      <c r="P165" s="232"/>
    </row>
    <row r="166" spans="1:16" x14ac:dyDescent="0.25">
      <c r="A166" s="242"/>
      <c r="B166" s="242"/>
      <c r="C166" s="232"/>
      <c r="D166" s="232"/>
      <c r="E166" s="241"/>
      <c r="F166" s="241"/>
      <c r="G166" s="241"/>
      <c r="H166" s="241"/>
      <c r="I166" s="232"/>
      <c r="J166" s="232"/>
      <c r="K166" s="232"/>
      <c r="L166" s="232"/>
      <c r="M166" s="232"/>
      <c r="N166" s="232"/>
      <c r="O166" s="232"/>
      <c r="P166" s="232"/>
    </row>
    <row r="167" spans="1:16" x14ac:dyDescent="0.25">
      <c r="A167" s="242"/>
      <c r="B167" s="242"/>
      <c r="C167" s="232"/>
      <c r="D167" s="232"/>
      <c r="E167" s="241"/>
      <c r="F167" s="241"/>
      <c r="G167" s="241"/>
      <c r="H167" s="241"/>
      <c r="I167" s="232"/>
      <c r="J167" s="232"/>
      <c r="K167" s="232"/>
      <c r="L167" s="232"/>
      <c r="M167" s="232"/>
      <c r="N167" s="232"/>
      <c r="O167" s="232"/>
      <c r="P167" s="232"/>
    </row>
    <row r="168" spans="1:16" x14ac:dyDescent="0.25">
      <c r="A168" s="242"/>
      <c r="B168" s="242"/>
      <c r="C168" s="232"/>
      <c r="D168" s="232"/>
      <c r="E168" s="241"/>
      <c r="F168" s="241"/>
      <c r="G168" s="241"/>
      <c r="H168" s="241"/>
      <c r="I168" s="232"/>
      <c r="J168" s="232"/>
      <c r="K168" s="232"/>
      <c r="L168" s="232"/>
      <c r="M168" s="232"/>
      <c r="N168" s="232"/>
      <c r="O168" s="232"/>
      <c r="P168" s="232"/>
    </row>
    <row r="169" spans="1:16" x14ac:dyDescent="0.25">
      <c r="A169" s="242"/>
      <c r="B169" s="242"/>
      <c r="C169" s="232"/>
      <c r="D169" s="232"/>
      <c r="E169" s="241"/>
      <c r="F169" s="241"/>
      <c r="G169" s="241"/>
      <c r="H169" s="241"/>
      <c r="I169" s="232"/>
      <c r="J169" s="232"/>
      <c r="K169" s="232"/>
      <c r="L169" s="232"/>
      <c r="M169" s="232"/>
      <c r="N169" s="232"/>
      <c r="O169" s="232"/>
      <c r="P169" s="232"/>
    </row>
    <row r="170" spans="1:16" x14ac:dyDescent="0.25">
      <c r="A170" s="242"/>
      <c r="B170" s="242"/>
      <c r="C170" s="232"/>
      <c r="D170" s="232"/>
      <c r="E170" s="241"/>
      <c r="F170" s="241"/>
      <c r="G170" s="241"/>
      <c r="H170" s="241"/>
      <c r="I170" s="232"/>
      <c r="J170" s="232"/>
      <c r="K170" s="232"/>
      <c r="L170" s="232"/>
      <c r="M170" s="232"/>
      <c r="N170" s="232"/>
      <c r="O170" s="232"/>
      <c r="P170" s="232"/>
    </row>
    <row r="171" spans="1:16" x14ac:dyDescent="0.25">
      <c r="A171" s="242"/>
      <c r="B171" s="242"/>
      <c r="C171" s="232"/>
      <c r="D171" s="232"/>
      <c r="E171" s="241"/>
      <c r="F171" s="241"/>
      <c r="G171" s="241"/>
      <c r="H171" s="241"/>
      <c r="I171" s="232"/>
      <c r="J171" s="232"/>
      <c r="K171" s="232"/>
      <c r="L171" s="232"/>
      <c r="M171" s="232"/>
      <c r="N171" s="232"/>
      <c r="O171" s="232"/>
      <c r="P171" s="232"/>
    </row>
    <row r="172" spans="1:16" x14ac:dyDescent="0.25">
      <c r="A172" s="242"/>
      <c r="B172" s="242"/>
      <c r="C172" s="232"/>
      <c r="D172" s="232"/>
      <c r="E172" s="241"/>
      <c r="F172" s="241"/>
      <c r="G172" s="241"/>
      <c r="H172" s="241"/>
      <c r="I172" s="232"/>
      <c r="J172" s="232"/>
      <c r="K172" s="232"/>
      <c r="L172" s="232"/>
      <c r="M172" s="232"/>
      <c r="N172" s="232"/>
      <c r="O172" s="232"/>
      <c r="P172" s="232"/>
    </row>
    <row r="173" spans="1:16" x14ac:dyDescent="0.25">
      <c r="A173" s="242"/>
      <c r="B173" s="242"/>
      <c r="C173" s="232"/>
      <c r="D173" s="232"/>
      <c r="E173" s="241"/>
      <c r="F173" s="241"/>
      <c r="G173" s="241"/>
      <c r="H173" s="241"/>
      <c r="I173" s="232"/>
      <c r="J173" s="232"/>
      <c r="K173" s="232"/>
      <c r="L173" s="232"/>
      <c r="M173" s="232"/>
      <c r="N173" s="232"/>
      <c r="O173" s="232"/>
      <c r="P173" s="232"/>
    </row>
    <row r="174" spans="1:16" x14ac:dyDescent="0.25">
      <c r="A174" s="242"/>
      <c r="B174" s="242"/>
      <c r="C174" s="232"/>
      <c r="D174" s="232"/>
      <c r="E174" s="241"/>
      <c r="F174" s="241"/>
      <c r="G174" s="241"/>
      <c r="H174" s="241"/>
      <c r="I174" s="232"/>
      <c r="J174" s="232"/>
      <c r="K174" s="232"/>
      <c r="L174" s="232"/>
      <c r="M174" s="232"/>
      <c r="N174" s="232"/>
      <c r="O174" s="232"/>
      <c r="P174" s="232"/>
    </row>
    <row r="175" spans="1:16" x14ac:dyDescent="0.25">
      <c r="A175" s="242"/>
      <c r="B175" s="242"/>
      <c r="C175" s="232"/>
      <c r="D175" s="232"/>
      <c r="E175" s="241"/>
      <c r="F175" s="241"/>
      <c r="G175" s="241"/>
      <c r="H175" s="241"/>
      <c r="I175" s="232"/>
      <c r="J175" s="232"/>
      <c r="K175" s="232"/>
      <c r="L175" s="232"/>
      <c r="M175" s="232"/>
      <c r="N175" s="232"/>
      <c r="O175" s="232"/>
      <c r="P175" s="232"/>
    </row>
    <row r="176" spans="1:16" x14ac:dyDescent="0.25">
      <c r="A176" s="242"/>
      <c r="B176" s="242"/>
      <c r="C176" s="232"/>
      <c r="D176" s="232"/>
      <c r="E176" s="241"/>
      <c r="F176" s="241"/>
      <c r="G176" s="241"/>
      <c r="H176" s="241"/>
      <c r="I176" s="232"/>
      <c r="J176" s="232"/>
      <c r="K176" s="232"/>
      <c r="L176" s="232"/>
      <c r="M176" s="232"/>
      <c r="N176" s="232"/>
      <c r="O176" s="232"/>
      <c r="P176" s="232"/>
    </row>
    <row r="177" spans="1:16" x14ac:dyDescent="0.25">
      <c r="A177" s="242"/>
      <c r="B177" s="242"/>
      <c r="C177" s="232"/>
      <c r="D177" s="232"/>
      <c r="E177" s="241"/>
      <c r="F177" s="241"/>
      <c r="G177" s="241"/>
      <c r="H177" s="241"/>
      <c r="I177" s="232"/>
      <c r="J177" s="232"/>
      <c r="K177" s="232"/>
      <c r="L177" s="232"/>
      <c r="M177" s="232"/>
      <c r="N177" s="232"/>
      <c r="O177" s="232"/>
      <c r="P177" s="232"/>
    </row>
    <row r="178" spans="1:16" x14ac:dyDescent="0.25">
      <c r="A178" s="242"/>
      <c r="B178" s="242"/>
      <c r="C178" s="232"/>
      <c r="D178" s="232"/>
      <c r="E178" s="241"/>
      <c r="F178" s="241"/>
      <c r="G178" s="241"/>
      <c r="H178" s="241"/>
      <c r="I178" s="232"/>
      <c r="J178" s="232"/>
      <c r="K178" s="232"/>
      <c r="L178" s="232"/>
      <c r="M178" s="232"/>
      <c r="N178" s="232"/>
      <c r="O178" s="232"/>
      <c r="P178" s="232"/>
    </row>
    <row r="179" spans="1:16" x14ac:dyDescent="0.25">
      <c r="A179" s="242"/>
      <c r="B179" s="242"/>
      <c r="C179" s="232"/>
      <c r="D179" s="232"/>
      <c r="E179" s="241"/>
      <c r="F179" s="241"/>
      <c r="G179" s="241"/>
      <c r="H179" s="241"/>
      <c r="I179" s="232"/>
      <c r="J179" s="232"/>
      <c r="K179" s="232"/>
      <c r="L179" s="232"/>
      <c r="M179" s="232"/>
      <c r="N179" s="232"/>
      <c r="O179" s="232"/>
      <c r="P179" s="232"/>
    </row>
    <row r="180" spans="1:16" x14ac:dyDescent="0.25">
      <c r="A180" s="242"/>
      <c r="B180" s="242"/>
      <c r="C180" s="232"/>
      <c r="D180" s="232"/>
      <c r="E180" s="241"/>
      <c r="F180" s="241"/>
      <c r="G180" s="241"/>
      <c r="H180" s="241"/>
      <c r="I180" s="232"/>
      <c r="J180" s="232"/>
      <c r="K180" s="232"/>
      <c r="L180" s="232"/>
      <c r="M180" s="232"/>
      <c r="N180" s="232"/>
      <c r="O180" s="232"/>
      <c r="P180" s="232"/>
    </row>
    <row r="181" spans="1:16" x14ac:dyDescent="0.25">
      <c r="A181" s="242"/>
      <c r="B181" s="242"/>
      <c r="C181" s="232"/>
      <c r="D181" s="232"/>
      <c r="E181" s="241"/>
      <c r="F181" s="241"/>
      <c r="G181" s="241"/>
      <c r="H181" s="241"/>
      <c r="I181" s="232"/>
      <c r="J181" s="232"/>
      <c r="K181" s="232"/>
      <c r="L181" s="232"/>
      <c r="M181" s="232"/>
      <c r="N181" s="232"/>
      <c r="O181" s="232"/>
      <c r="P181" s="232"/>
    </row>
    <row r="182" spans="1:16" x14ac:dyDescent="0.25">
      <c r="A182" s="242"/>
      <c r="B182" s="242"/>
      <c r="C182" s="232"/>
      <c r="D182" s="232"/>
      <c r="E182" s="241"/>
      <c r="F182" s="241"/>
      <c r="G182" s="241"/>
      <c r="H182" s="241"/>
      <c r="I182" s="232"/>
      <c r="J182" s="232"/>
      <c r="K182" s="232"/>
      <c r="L182" s="232"/>
      <c r="M182" s="232"/>
      <c r="N182" s="232"/>
      <c r="O182" s="232"/>
      <c r="P182" s="232"/>
    </row>
    <row r="183" spans="1:16" x14ac:dyDescent="0.25">
      <c r="A183" s="242"/>
      <c r="B183" s="242"/>
      <c r="C183" s="232"/>
      <c r="D183" s="232"/>
      <c r="E183" s="241"/>
      <c r="F183" s="241"/>
      <c r="G183" s="241"/>
      <c r="H183" s="241"/>
      <c r="I183" s="232"/>
      <c r="J183" s="232"/>
      <c r="K183" s="232"/>
      <c r="L183" s="232"/>
      <c r="M183" s="232"/>
      <c r="N183" s="232"/>
      <c r="O183" s="232"/>
      <c r="P183" s="232"/>
    </row>
    <row r="184" spans="1:16" x14ac:dyDescent="0.25">
      <c r="A184" s="242"/>
      <c r="B184" s="242"/>
      <c r="C184" s="232"/>
      <c r="D184" s="232"/>
      <c r="E184" s="241"/>
      <c r="F184" s="241"/>
      <c r="G184" s="241"/>
      <c r="H184" s="241"/>
      <c r="I184" s="232"/>
      <c r="J184" s="232"/>
      <c r="K184" s="232"/>
      <c r="L184" s="232"/>
      <c r="M184" s="232"/>
      <c r="N184" s="232"/>
      <c r="O184" s="232"/>
      <c r="P184" s="232"/>
    </row>
    <row r="185" spans="1:16" x14ac:dyDescent="0.25">
      <c r="A185" s="242"/>
      <c r="B185" s="242"/>
      <c r="C185" s="232"/>
      <c r="D185" s="232"/>
      <c r="E185" s="241"/>
      <c r="F185" s="241"/>
      <c r="G185" s="241"/>
      <c r="H185" s="241"/>
      <c r="I185" s="232"/>
      <c r="J185" s="232"/>
      <c r="K185" s="232"/>
      <c r="L185" s="232"/>
      <c r="M185" s="232"/>
      <c r="N185" s="232"/>
      <c r="O185" s="232"/>
      <c r="P185" s="232"/>
    </row>
    <row r="186" spans="1:16" x14ac:dyDescent="0.25">
      <c r="A186" s="242"/>
      <c r="B186" s="242"/>
      <c r="C186" s="232"/>
      <c r="D186" s="232"/>
      <c r="E186" s="241"/>
      <c r="F186" s="241"/>
      <c r="G186" s="241"/>
      <c r="H186" s="241"/>
      <c r="I186" s="232"/>
      <c r="J186" s="232"/>
      <c r="K186" s="232"/>
      <c r="L186" s="232"/>
      <c r="M186" s="232"/>
      <c r="N186" s="232"/>
      <c r="O186" s="232"/>
      <c r="P186" s="232"/>
    </row>
    <row r="187" spans="1:16" x14ac:dyDescent="0.25">
      <c r="A187" s="242"/>
      <c r="B187" s="242"/>
      <c r="C187" s="232"/>
      <c r="D187" s="232"/>
      <c r="E187" s="241"/>
      <c r="F187" s="241"/>
      <c r="G187" s="241"/>
      <c r="H187" s="241"/>
      <c r="I187" s="232"/>
      <c r="J187" s="232"/>
      <c r="K187" s="232"/>
      <c r="L187" s="232"/>
      <c r="M187" s="232"/>
      <c r="N187" s="232"/>
      <c r="O187" s="232"/>
      <c r="P187" s="232"/>
    </row>
    <row r="188" spans="1:16" x14ac:dyDescent="0.25">
      <c r="A188" s="242"/>
      <c r="B188" s="242"/>
      <c r="C188" s="232"/>
      <c r="D188" s="232"/>
      <c r="E188" s="241"/>
      <c r="F188" s="241"/>
      <c r="G188" s="241"/>
      <c r="H188" s="241"/>
      <c r="I188" s="232"/>
      <c r="J188" s="232"/>
      <c r="K188" s="232"/>
      <c r="L188" s="232"/>
      <c r="M188" s="232"/>
      <c r="N188" s="232"/>
      <c r="O188" s="232"/>
      <c r="P188" s="232"/>
    </row>
    <row r="189" spans="1:16" x14ac:dyDescent="0.25">
      <c r="A189" s="242"/>
      <c r="B189" s="242"/>
      <c r="C189" s="232"/>
      <c r="D189" s="232"/>
      <c r="E189" s="241"/>
      <c r="F189" s="241"/>
      <c r="G189" s="241"/>
      <c r="H189" s="241"/>
      <c r="I189" s="232"/>
      <c r="J189" s="232"/>
      <c r="K189" s="232"/>
      <c r="L189" s="232"/>
      <c r="M189" s="232"/>
      <c r="N189" s="232"/>
      <c r="O189" s="232"/>
      <c r="P189" s="232"/>
    </row>
    <row r="190" spans="1:16" x14ac:dyDescent="0.25">
      <c r="A190" s="242"/>
      <c r="B190" s="242"/>
      <c r="C190" s="232"/>
      <c r="D190" s="232"/>
      <c r="E190" s="241"/>
      <c r="F190" s="241"/>
      <c r="G190" s="241"/>
      <c r="H190" s="241"/>
      <c r="I190" s="232"/>
      <c r="J190" s="232"/>
      <c r="K190" s="232"/>
      <c r="L190" s="232"/>
      <c r="M190" s="232"/>
      <c r="N190" s="232"/>
      <c r="O190" s="232"/>
      <c r="P190" s="232"/>
    </row>
    <row r="191" spans="1:16" x14ac:dyDescent="0.25">
      <c r="A191" s="242"/>
      <c r="B191" s="242"/>
      <c r="C191" s="232"/>
      <c r="D191" s="232"/>
      <c r="E191" s="241"/>
      <c r="F191" s="241"/>
      <c r="G191" s="241"/>
      <c r="H191" s="241"/>
      <c r="I191" s="232"/>
      <c r="J191" s="232"/>
      <c r="K191" s="232"/>
      <c r="L191" s="232"/>
      <c r="M191" s="232"/>
      <c r="N191" s="232"/>
      <c r="O191" s="232"/>
      <c r="P191" s="232"/>
    </row>
    <row r="192" spans="1:16" x14ac:dyDescent="0.25">
      <c r="A192" s="242"/>
      <c r="B192" s="242"/>
      <c r="C192" s="232"/>
      <c r="D192" s="232"/>
      <c r="E192" s="241"/>
      <c r="F192" s="241"/>
      <c r="G192" s="241"/>
      <c r="H192" s="241"/>
      <c r="I192" s="232"/>
      <c r="J192" s="232"/>
      <c r="K192" s="232"/>
      <c r="L192" s="232"/>
      <c r="M192" s="232"/>
      <c r="N192" s="232"/>
      <c r="O192" s="232"/>
      <c r="P192" s="232"/>
    </row>
    <row r="193" spans="1:16" x14ac:dyDescent="0.25">
      <c r="A193" s="242"/>
      <c r="B193" s="242"/>
      <c r="C193" s="232"/>
      <c r="D193" s="232"/>
      <c r="E193" s="241"/>
      <c r="F193" s="241"/>
      <c r="G193" s="241"/>
      <c r="H193" s="241"/>
      <c r="I193" s="232"/>
      <c r="J193" s="232"/>
      <c r="K193" s="232"/>
      <c r="L193" s="232"/>
      <c r="M193" s="232"/>
      <c r="N193" s="232"/>
      <c r="O193" s="232"/>
      <c r="P193" s="232"/>
    </row>
    <row r="194" spans="1:16" x14ac:dyDescent="0.25">
      <c r="A194" s="242"/>
      <c r="B194" s="242"/>
      <c r="C194" s="232"/>
      <c r="D194" s="232"/>
      <c r="E194" s="241"/>
      <c r="F194" s="241"/>
      <c r="G194" s="241"/>
      <c r="H194" s="241"/>
      <c r="I194" s="232"/>
      <c r="J194" s="232"/>
      <c r="K194" s="232"/>
      <c r="L194" s="232"/>
      <c r="M194" s="232"/>
      <c r="N194" s="232"/>
      <c r="O194" s="232"/>
      <c r="P194" s="232"/>
    </row>
    <row r="195" spans="1:16" x14ac:dyDescent="0.25">
      <c r="A195" s="242"/>
      <c r="B195" s="242"/>
      <c r="C195" s="232"/>
      <c r="D195" s="232"/>
      <c r="E195" s="241"/>
      <c r="F195" s="241"/>
      <c r="G195" s="241"/>
      <c r="H195" s="241"/>
      <c r="I195" s="232"/>
      <c r="J195" s="232"/>
      <c r="K195" s="232"/>
      <c r="L195" s="232"/>
      <c r="M195" s="232"/>
      <c r="N195" s="232"/>
      <c r="O195" s="232"/>
      <c r="P195" s="232"/>
    </row>
    <row r="196" spans="1:16" x14ac:dyDescent="0.25">
      <c r="A196" s="242"/>
      <c r="B196" s="242"/>
      <c r="C196" s="232"/>
      <c r="D196" s="232"/>
      <c r="E196" s="241"/>
      <c r="F196" s="241"/>
      <c r="G196" s="241"/>
      <c r="H196" s="241"/>
      <c r="I196" s="232"/>
      <c r="J196" s="232"/>
      <c r="K196" s="232"/>
      <c r="L196" s="232"/>
      <c r="M196" s="232"/>
      <c r="N196" s="232"/>
      <c r="O196" s="232"/>
      <c r="P196" s="232"/>
    </row>
    <row r="197" spans="1:16" x14ac:dyDescent="0.25">
      <c r="A197" s="242"/>
      <c r="B197" s="242"/>
      <c r="C197" s="232"/>
      <c r="D197" s="232"/>
      <c r="E197" s="241"/>
      <c r="F197" s="241"/>
      <c r="G197" s="241"/>
      <c r="H197" s="241"/>
      <c r="I197" s="232"/>
      <c r="J197" s="232"/>
      <c r="K197" s="232"/>
      <c r="L197" s="232"/>
      <c r="M197" s="232"/>
      <c r="N197" s="232"/>
      <c r="O197" s="232"/>
      <c r="P197" s="232"/>
    </row>
    <row r="198" spans="1:16" x14ac:dyDescent="0.25">
      <c r="A198" s="242"/>
      <c r="B198" s="242"/>
      <c r="C198" s="232"/>
      <c r="D198" s="232"/>
      <c r="E198" s="241"/>
      <c r="F198" s="241"/>
      <c r="G198" s="241"/>
      <c r="H198" s="241"/>
      <c r="I198" s="232"/>
      <c r="J198" s="232"/>
      <c r="K198" s="232"/>
      <c r="L198" s="232"/>
      <c r="M198" s="232"/>
      <c r="N198" s="232"/>
      <c r="O198" s="232"/>
      <c r="P198" s="232"/>
    </row>
    <row r="199" spans="1:16" x14ac:dyDescent="0.25">
      <c r="A199" s="242"/>
      <c r="B199" s="242"/>
      <c r="C199" s="232"/>
      <c r="D199" s="232"/>
      <c r="E199" s="241"/>
      <c r="F199" s="241"/>
      <c r="G199" s="241"/>
      <c r="H199" s="241"/>
      <c r="I199" s="232"/>
      <c r="J199" s="232"/>
      <c r="K199" s="232"/>
      <c r="L199" s="232"/>
      <c r="M199" s="232"/>
      <c r="N199" s="232"/>
      <c r="O199" s="232"/>
      <c r="P199" s="232"/>
    </row>
    <row r="200" spans="1:16" x14ac:dyDescent="0.25">
      <c r="A200" s="242"/>
      <c r="B200" s="242"/>
      <c r="C200" s="232"/>
      <c r="D200" s="232"/>
      <c r="E200" s="241"/>
      <c r="F200" s="241"/>
      <c r="G200" s="241"/>
      <c r="H200" s="241"/>
      <c r="I200" s="232"/>
      <c r="J200" s="232"/>
      <c r="K200" s="232"/>
      <c r="L200" s="232"/>
      <c r="M200" s="232"/>
      <c r="N200" s="232"/>
      <c r="O200" s="232"/>
      <c r="P200" s="232"/>
    </row>
    <row r="201" spans="1:16" x14ac:dyDescent="0.25">
      <c r="A201" s="242"/>
      <c r="B201" s="242"/>
      <c r="C201" s="232"/>
      <c r="D201" s="232"/>
      <c r="E201" s="241"/>
      <c r="F201" s="241"/>
      <c r="G201" s="241"/>
      <c r="H201" s="241"/>
      <c r="I201" s="232"/>
      <c r="J201" s="232"/>
      <c r="K201" s="232"/>
      <c r="L201" s="232"/>
      <c r="M201" s="232"/>
      <c r="N201" s="232"/>
      <c r="O201" s="232"/>
      <c r="P201" s="232"/>
    </row>
    <row r="202" spans="1:16" x14ac:dyDescent="0.25">
      <c r="A202" s="242"/>
      <c r="B202" s="242"/>
      <c r="C202" s="232"/>
      <c r="D202" s="232"/>
      <c r="E202" s="241"/>
      <c r="F202" s="241"/>
      <c r="G202" s="241"/>
      <c r="H202" s="241"/>
      <c r="I202" s="232"/>
      <c r="J202" s="232"/>
      <c r="K202" s="232"/>
      <c r="L202" s="232"/>
      <c r="M202" s="232"/>
      <c r="N202" s="232"/>
      <c r="O202" s="232"/>
      <c r="P202" s="232"/>
    </row>
    <row r="203" spans="1:16" x14ac:dyDescent="0.25">
      <c r="A203" s="242"/>
      <c r="B203" s="242"/>
      <c r="C203" s="232"/>
      <c r="D203" s="232"/>
      <c r="E203" s="241"/>
      <c r="F203" s="241"/>
      <c r="G203" s="241"/>
      <c r="H203" s="241"/>
      <c r="I203" s="232"/>
      <c r="J203" s="232"/>
      <c r="K203" s="232"/>
      <c r="L203" s="232"/>
      <c r="M203" s="232"/>
      <c r="N203" s="232"/>
      <c r="O203" s="232"/>
      <c r="P203" s="232"/>
    </row>
    <row r="204" spans="1:16" x14ac:dyDescent="0.25">
      <c r="A204" s="242"/>
      <c r="B204" s="242"/>
      <c r="C204" s="232"/>
      <c r="D204" s="232"/>
      <c r="E204" s="241"/>
      <c r="F204" s="241"/>
      <c r="G204" s="241"/>
      <c r="H204" s="241"/>
      <c r="I204" s="232"/>
      <c r="J204" s="232"/>
      <c r="K204" s="232"/>
      <c r="L204" s="232"/>
      <c r="M204" s="232"/>
      <c r="N204" s="232"/>
      <c r="O204" s="232"/>
      <c r="P204" s="232"/>
    </row>
    <row r="205" spans="1:16" x14ac:dyDescent="0.25">
      <c r="A205" s="242"/>
      <c r="B205" s="242"/>
      <c r="C205" s="232"/>
      <c r="D205" s="232"/>
      <c r="E205" s="241"/>
      <c r="F205" s="241"/>
      <c r="G205" s="241"/>
      <c r="H205" s="241"/>
      <c r="I205" s="232"/>
      <c r="J205" s="232"/>
      <c r="K205" s="232"/>
      <c r="L205" s="232"/>
      <c r="M205" s="232"/>
      <c r="N205" s="232"/>
      <c r="O205" s="232"/>
      <c r="P205" s="232"/>
    </row>
    <row r="206" spans="1:16" x14ac:dyDescent="0.25">
      <c r="A206" s="242"/>
      <c r="B206" s="242"/>
      <c r="C206" s="232"/>
      <c r="D206" s="232"/>
      <c r="E206" s="241"/>
      <c r="F206" s="241"/>
      <c r="G206" s="241"/>
      <c r="H206" s="241"/>
      <c r="I206" s="232"/>
      <c r="J206" s="232"/>
      <c r="K206" s="232"/>
      <c r="L206" s="232"/>
      <c r="M206" s="232"/>
      <c r="N206" s="232"/>
      <c r="O206" s="232"/>
      <c r="P206" s="232"/>
    </row>
    <row r="207" spans="1:16" x14ac:dyDescent="0.25">
      <c r="A207" s="242"/>
      <c r="B207" s="242"/>
      <c r="C207" s="232"/>
      <c r="D207" s="232"/>
      <c r="E207" s="241"/>
      <c r="F207" s="241"/>
      <c r="G207" s="241"/>
      <c r="H207" s="241"/>
      <c r="I207" s="232"/>
      <c r="J207" s="232"/>
      <c r="K207" s="232"/>
      <c r="L207" s="232"/>
      <c r="M207" s="232"/>
      <c r="N207" s="232"/>
      <c r="O207" s="232"/>
      <c r="P207" s="232"/>
    </row>
    <row r="208" spans="1:16" x14ac:dyDescent="0.25">
      <c r="A208" s="242"/>
      <c r="B208" s="242"/>
      <c r="C208" s="232"/>
      <c r="D208" s="232"/>
      <c r="E208" s="241"/>
      <c r="F208" s="241"/>
      <c r="G208" s="241"/>
      <c r="H208" s="241"/>
      <c r="I208" s="232"/>
      <c r="J208" s="232"/>
      <c r="K208" s="232"/>
      <c r="L208" s="232"/>
      <c r="M208" s="232"/>
      <c r="N208" s="232"/>
      <c r="O208" s="232"/>
      <c r="P208" s="232"/>
    </row>
    <row r="209" spans="1:16" x14ac:dyDescent="0.25">
      <c r="A209" s="242"/>
      <c r="B209" s="242"/>
      <c r="C209" s="232"/>
      <c r="D209" s="232"/>
      <c r="E209" s="241"/>
      <c r="F209" s="241"/>
      <c r="G209" s="241"/>
      <c r="H209" s="241"/>
      <c r="I209" s="232"/>
      <c r="J209" s="232"/>
      <c r="K209" s="232"/>
      <c r="L209" s="232"/>
      <c r="M209" s="232"/>
      <c r="N209" s="232"/>
      <c r="O209" s="232"/>
      <c r="P209" s="232"/>
    </row>
    <row r="210" spans="1:16" x14ac:dyDescent="0.25">
      <c r="A210" s="242"/>
      <c r="B210" s="242"/>
      <c r="C210" s="232"/>
      <c r="D210" s="232"/>
      <c r="E210" s="241"/>
      <c r="F210" s="241"/>
      <c r="G210" s="241"/>
      <c r="H210" s="241"/>
      <c r="I210" s="232"/>
      <c r="J210" s="232"/>
      <c r="K210" s="232"/>
      <c r="L210" s="232"/>
      <c r="M210" s="232"/>
      <c r="N210" s="232"/>
      <c r="O210" s="232"/>
      <c r="P210" s="232"/>
    </row>
    <row r="211" spans="1:16" x14ac:dyDescent="0.25">
      <c r="A211" s="242"/>
      <c r="B211" s="242"/>
      <c r="C211" s="232"/>
      <c r="D211" s="232"/>
      <c r="E211" s="241"/>
      <c r="F211" s="241"/>
      <c r="G211" s="241"/>
      <c r="H211" s="241"/>
      <c r="I211" s="232"/>
      <c r="J211" s="232"/>
      <c r="K211" s="232"/>
      <c r="L211" s="232"/>
      <c r="M211" s="232"/>
      <c r="N211" s="232"/>
      <c r="O211" s="232"/>
      <c r="P211" s="232"/>
    </row>
    <row r="212" spans="1:16" x14ac:dyDescent="0.25">
      <c r="A212" s="242"/>
      <c r="B212" s="242"/>
      <c r="C212" s="232"/>
      <c r="D212" s="232"/>
      <c r="E212" s="241"/>
      <c r="F212" s="241"/>
      <c r="G212" s="241"/>
      <c r="H212" s="241"/>
      <c r="I212" s="232"/>
      <c r="J212" s="232"/>
      <c r="K212" s="232"/>
      <c r="L212" s="232"/>
      <c r="M212" s="232"/>
      <c r="N212" s="232"/>
      <c r="O212" s="232"/>
      <c r="P212" s="232"/>
    </row>
    <row r="213" spans="1:16" x14ac:dyDescent="0.25">
      <c r="A213" s="242"/>
      <c r="B213" s="242"/>
      <c r="C213" s="232"/>
      <c r="D213" s="232"/>
      <c r="E213" s="241"/>
      <c r="F213" s="241"/>
      <c r="G213" s="241"/>
      <c r="H213" s="241"/>
      <c r="I213" s="232"/>
      <c r="J213" s="232"/>
      <c r="K213" s="232"/>
      <c r="L213" s="232"/>
      <c r="M213" s="232"/>
      <c r="N213" s="232"/>
      <c r="O213" s="232"/>
      <c r="P213" s="232"/>
    </row>
    <row r="214" spans="1:16" x14ac:dyDescent="0.25">
      <c r="A214" s="242"/>
      <c r="B214" s="242"/>
      <c r="C214" s="232"/>
      <c r="D214" s="232"/>
      <c r="E214" s="241"/>
      <c r="F214" s="241"/>
      <c r="G214" s="241"/>
      <c r="H214" s="241"/>
      <c r="I214" s="232"/>
      <c r="J214" s="232"/>
      <c r="K214" s="232"/>
      <c r="L214" s="232"/>
      <c r="M214" s="232"/>
      <c r="N214" s="232"/>
      <c r="O214" s="232"/>
      <c r="P214" s="232"/>
    </row>
    <row r="215" spans="1:16" x14ac:dyDescent="0.25">
      <c r="A215" s="242"/>
      <c r="B215" s="242"/>
      <c r="C215" s="232"/>
      <c r="D215" s="232"/>
      <c r="E215" s="241"/>
      <c r="F215" s="241"/>
      <c r="G215" s="241"/>
      <c r="H215" s="241"/>
      <c r="I215" s="232"/>
      <c r="J215" s="232"/>
      <c r="K215" s="232"/>
      <c r="L215" s="232"/>
      <c r="M215" s="232"/>
      <c r="N215" s="232"/>
      <c r="O215" s="232"/>
      <c r="P215" s="232"/>
    </row>
    <row r="216" spans="1:16" x14ac:dyDescent="0.25">
      <c r="A216" s="242"/>
      <c r="B216" s="242"/>
      <c r="C216" s="232"/>
      <c r="D216" s="232"/>
      <c r="E216" s="241"/>
      <c r="F216" s="241"/>
      <c r="G216" s="241"/>
      <c r="H216" s="241"/>
      <c r="I216" s="232"/>
      <c r="J216" s="232"/>
      <c r="K216" s="232"/>
      <c r="L216" s="232"/>
      <c r="M216" s="232"/>
      <c r="N216" s="232"/>
      <c r="O216" s="232"/>
      <c r="P216" s="232"/>
    </row>
    <row r="217" spans="1:16" x14ac:dyDescent="0.25">
      <c r="A217" s="242"/>
      <c r="B217" s="242"/>
      <c r="C217" s="232"/>
      <c r="D217" s="232"/>
      <c r="E217" s="241"/>
      <c r="F217" s="241"/>
      <c r="G217" s="241"/>
      <c r="H217" s="241"/>
      <c r="I217" s="232"/>
      <c r="J217" s="232"/>
      <c r="K217" s="232"/>
      <c r="L217" s="232"/>
      <c r="M217" s="232"/>
      <c r="N217" s="232"/>
      <c r="O217" s="232"/>
      <c r="P217" s="232"/>
    </row>
    <row r="218" spans="1:16" x14ac:dyDescent="0.25">
      <c r="A218" s="242"/>
      <c r="B218" s="242"/>
      <c r="C218" s="232"/>
      <c r="D218" s="232"/>
      <c r="E218" s="241"/>
      <c r="F218" s="241"/>
      <c r="G218" s="241"/>
      <c r="H218" s="241"/>
      <c r="I218" s="232"/>
      <c r="J218" s="232"/>
      <c r="K218" s="232"/>
      <c r="L218" s="232"/>
      <c r="M218" s="232"/>
      <c r="N218" s="232"/>
      <c r="O218" s="232"/>
      <c r="P218" s="232"/>
    </row>
    <row r="219" spans="1:16" x14ac:dyDescent="0.25">
      <c r="A219" s="242"/>
      <c r="B219" s="242"/>
      <c r="C219" s="232"/>
      <c r="D219" s="232"/>
      <c r="E219" s="241"/>
      <c r="F219" s="241"/>
      <c r="G219" s="241"/>
      <c r="H219" s="241"/>
      <c r="I219" s="232"/>
      <c r="J219" s="232"/>
      <c r="K219" s="232"/>
      <c r="L219" s="232"/>
      <c r="M219" s="232"/>
      <c r="N219" s="232"/>
      <c r="O219" s="232"/>
      <c r="P219" s="232"/>
    </row>
    <row r="220" spans="1:16" x14ac:dyDescent="0.25">
      <c r="A220" s="242"/>
      <c r="B220" s="242"/>
      <c r="C220" s="232"/>
      <c r="D220" s="232"/>
      <c r="E220" s="241"/>
      <c r="F220" s="241"/>
      <c r="G220" s="241"/>
      <c r="H220" s="241"/>
      <c r="I220" s="232"/>
      <c r="J220" s="232"/>
      <c r="K220" s="232"/>
      <c r="L220" s="232"/>
      <c r="M220" s="232"/>
      <c r="N220" s="232"/>
      <c r="O220" s="232"/>
      <c r="P220" s="232"/>
    </row>
    <row r="221" spans="1:16" x14ac:dyDescent="0.25">
      <c r="A221" s="242"/>
      <c r="B221" s="242"/>
      <c r="C221" s="232"/>
      <c r="D221" s="232"/>
      <c r="E221" s="241"/>
      <c r="F221" s="241"/>
      <c r="G221" s="241"/>
      <c r="H221" s="241"/>
      <c r="I221" s="232"/>
      <c r="J221" s="232"/>
      <c r="K221" s="232"/>
      <c r="L221" s="232"/>
      <c r="M221" s="232"/>
      <c r="N221" s="232"/>
      <c r="O221" s="232"/>
      <c r="P221" s="232"/>
    </row>
    <row r="222" spans="1:16" x14ac:dyDescent="0.25">
      <c r="A222" s="242"/>
      <c r="B222" s="242"/>
      <c r="C222" s="232"/>
      <c r="D222" s="232"/>
      <c r="E222" s="241"/>
      <c r="F222" s="241"/>
      <c r="G222" s="241"/>
      <c r="H222" s="241"/>
      <c r="I222" s="232"/>
      <c r="J222" s="232"/>
      <c r="K222" s="232"/>
      <c r="L222" s="232"/>
      <c r="M222" s="232"/>
      <c r="N222" s="232"/>
      <c r="O222" s="232"/>
      <c r="P222" s="232"/>
    </row>
    <row r="223" spans="1:16" x14ac:dyDescent="0.25">
      <c r="A223" s="242"/>
      <c r="B223" s="242"/>
      <c r="C223" s="232"/>
      <c r="D223" s="232"/>
      <c r="E223" s="241"/>
      <c r="F223" s="241"/>
      <c r="G223" s="241"/>
      <c r="H223" s="241"/>
      <c r="I223" s="232"/>
      <c r="J223" s="232"/>
      <c r="K223" s="232"/>
      <c r="L223" s="232"/>
      <c r="M223" s="232"/>
      <c r="N223" s="232"/>
      <c r="O223" s="232"/>
      <c r="P223" s="232"/>
    </row>
    <row r="224" spans="1:16" x14ac:dyDescent="0.25">
      <c r="A224" s="242"/>
      <c r="B224" s="242"/>
      <c r="C224" s="232"/>
      <c r="D224" s="232"/>
      <c r="E224" s="241"/>
      <c r="F224" s="241"/>
      <c r="G224" s="241"/>
      <c r="H224" s="241"/>
      <c r="I224" s="232"/>
      <c r="J224" s="232"/>
      <c r="K224" s="232"/>
      <c r="L224" s="232"/>
      <c r="M224" s="232"/>
      <c r="N224" s="232"/>
      <c r="O224" s="232"/>
      <c r="P224" s="232"/>
    </row>
    <row r="225" spans="1:16" x14ac:dyDescent="0.25">
      <c r="A225" s="242"/>
      <c r="B225" s="242"/>
      <c r="C225" s="232"/>
      <c r="D225" s="232"/>
      <c r="E225" s="241"/>
      <c r="F225" s="241"/>
      <c r="G225" s="241"/>
      <c r="H225" s="241"/>
      <c r="I225" s="232"/>
      <c r="J225" s="232"/>
      <c r="K225" s="232"/>
      <c r="L225" s="232"/>
      <c r="M225" s="232"/>
      <c r="N225" s="232"/>
      <c r="O225" s="232"/>
      <c r="P225" s="232"/>
    </row>
    <row r="226" spans="1:16" x14ac:dyDescent="0.25">
      <c r="A226" s="242"/>
      <c r="B226" s="242"/>
      <c r="C226" s="232"/>
      <c r="D226" s="232"/>
      <c r="E226" s="241"/>
      <c r="F226" s="241"/>
      <c r="G226" s="241"/>
      <c r="H226" s="241"/>
      <c r="I226" s="232"/>
      <c r="J226" s="232"/>
      <c r="K226" s="232"/>
      <c r="L226" s="232"/>
      <c r="M226" s="232"/>
      <c r="N226" s="232"/>
      <c r="O226" s="232"/>
      <c r="P226" s="232"/>
    </row>
    <row r="227" spans="1:16" x14ac:dyDescent="0.25">
      <c r="A227" s="242"/>
      <c r="B227" s="242"/>
      <c r="C227" s="232"/>
      <c r="D227" s="232"/>
      <c r="E227" s="241"/>
      <c r="F227" s="241"/>
      <c r="G227" s="241"/>
      <c r="H227" s="241"/>
      <c r="I227" s="232"/>
      <c r="J227" s="232"/>
      <c r="K227" s="232"/>
      <c r="L227" s="232"/>
      <c r="M227" s="232"/>
      <c r="N227" s="232"/>
      <c r="O227" s="232"/>
      <c r="P227" s="232"/>
    </row>
    <row r="228" spans="1:16" x14ac:dyDescent="0.25">
      <c r="A228" s="242"/>
      <c r="B228" s="242"/>
      <c r="C228" s="232"/>
      <c r="D228" s="232"/>
      <c r="E228" s="241"/>
      <c r="F228" s="241"/>
      <c r="G228" s="241"/>
      <c r="H228" s="241"/>
      <c r="I228" s="232"/>
      <c r="J228" s="232"/>
      <c r="K228" s="232"/>
      <c r="L228" s="232"/>
      <c r="M228" s="232"/>
      <c r="N228" s="232"/>
      <c r="O228" s="232"/>
      <c r="P228" s="232"/>
    </row>
    <row r="229" spans="1:16" x14ac:dyDescent="0.25">
      <c r="A229" s="242"/>
      <c r="B229" s="242"/>
      <c r="C229" s="232"/>
      <c r="D229" s="232"/>
      <c r="E229" s="241"/>
      <c r="F229" s="241"/>
      <c r="G229" s="241"/>
      <c r="H229" s="241"/>
      <c r="I229" s="232"/>
      <c r="J229" s="232"/>
      <c r="K229" s="232"/>
      <c r="L229" s="232"/>
      <c r="M229" s="232"/>
      <c r="N229" s="232"/>
      <c r="O229" s="232"/>
      <c r="P229" s="232"/>
    </row>
    <row r="230" spans="1:16" x14ac:dyDescent="0.25">
      <c r="A230" s="242"/>
      <c r="B230" s="242"/>
      <c r="C230" s="232"/>
      <c r="D230" s="232"/>
      <c r="E230" s="241"/>
      <c r="F230" s="241"/>
      <c r="G230" s="241"/>
      <c r="H230" s="241"/>
      <c r="I230" s="232"/>
      <c r="J230" s="232"/>
      <c r="K230" s="232"/>
      <c r="L230" s="232"/>
      <c r="M230" s="232"/>
      <c r="N230" s="232"/>
      <c r="O230" s="232"/>
      <c r="P230" s="232"/>
    </row>
    <row r="231" spans="1:16" x14ac:dyDescent="0.25">
      <c r="A231" s="242"/>
      <c r="B231" s="242"/>
      <c r="C231" s="232"/>
      <c r="D231" s="232"/>
      <c r="E231" s="241"/>
      <c r="F231" s="241"/>
      <c r="G231" s="241"/>
      <c r="H231" s="241"/>
      <c r="I231" s="232"/>
      <c r="J231" s="232"/>
      <c r="K231" s="232"/>
      <c r="L231" s="232"/>
      <c r="M231" s="232"/>
      <c r="N231" s="232"/>
      <c r="O231" s="232"/>
      <c r="P231" s="232"/>
    </row>
    <row r="232" spans="1:16" x14ac:dyDescent="0.25">
      <c r="A232" s="242"/>
      <c r="B232" s="242"/>
      <c r="C232" s="232"/>
      <c r="D232" s="232"/>
      <c r="E232" s="241"/>
      <c r="F232" s="241"/>
      <c r="G232" s="241"/>
      <c r="H232" s="241"/>
      <c r="I232" s="232"/>
      <c r="J232" s="232"/>
      <c r="K232" s="232"/>
      <c r="L232" s="232"/>
      <c r="M232" s="232"/>
      <c r="N232" s="232"/>
      <c r="O232" s="232"/>
      <c r="P232" s="232"/>
    </row>
    <row r="233" spans="1:16" x14ac:dyDescent="0.25">
      <c r="A233" s="242"/>
      <c r="B233" s="242"/>
      <c r="C233" s="232"/>
      <c r="D233" s="232"/>
      <c r="E233" s="241"/>
      <c r="F233" s="241"/>
      <c r="G233" s="241"/>
      <c r="H233" s="241"/>
      <c r="I233" s="232"/>
      <c r="J233" s="232"/>
      <c r="K233" s="232"/>
      <c r="L233" s="232"/>
      <c r="M233" s="232"/>
      <c r="N233" s="232"/>
      <c r="O233" s="232"/>
      <c r="P233" s="232"/>
    </row>
    <row r="234" spans="1:16" x14ac:dyDescent="0.25">
      <c r="A234" s="242"/>
      <c r="B234" s="242"/>
      <c r="C234" s="232"/>
      <c r="D234" s="232"/>
      <c r="E234" s="241"/>
      <c r="F234" s="241"/>
      <c r="G234" s="241"/>
      <c r="H234" s="241"/>
      <c r="I234" s="232"/>
      <c r="J234" s="232"/>
      <c r="K234" s="232"/>
      <c r="L234" s="232"/>
      <c r="M234" s="232"/>
      <c r="N234" s="232"/>
      <c r="O234" s="232"/>
      <c r="P234" s="232"/>
    </row>
    <row r="235" spans="1:16" x14ac:dyDescent="0.25">
      <c r="A235" s="242"/>
      <c r="B235" s="242"/>
      <c r="C235" s="232"/>
      <c r="D235" s="232"/>
      <c r="E235" s="241"/>
      <c r="F235" s="241"/>
      <c r="G235" s="241"/>
      <c r="H235" s="241"/>
      <c r="I235" s="232"/>
      <c r="J235" s="232"/>
      <c r="K235" s="232"/>
      <c r="L235" s="232"/>
      <c r="M235" s="232"/>
      <c r="N235" s="232"/>
      <c r="O235" s="232"/>
      <c r="P235" s="232"/>
    </row>
    <row r="236" spans="1:16" x14ac:dyDescent="0.25">
      <c r="A236" s="242"/>
      <c r="B236" s="242"/>
      <c r="C236" s="232"/>
      <c r="D236" s="232"/>
      <c r="E236" s="241"/>
      <c r="F236" s="241"/>
      <c r="G236" s="241"/>
      <c r="H236" s="241"/>
      <c r="I236" s="232"/>
      <c r="J236" s="232"/>
      <c r="K236" s="232"/>
      <c r="L236" s="232"/>
      <c r="M236" s="232"/>
      <c r="N236" s="232"/>
      <c r="O236" s="232"/>
      <c r="P236" s="232"/>
    </row>
    <row r="237" spans="1:16" x14ac:dyDescent="0.25">
      <c r="A237" s="242"/>
      <c r="B237" s="242"/>
      <c r="C237" s="232"/>
      <c r="D237" s="232"/>
      <c r="E237" s="241"/>
      <c r="F237" s="241"/>
      <c r="G237" s="241"/>
      <c r="H237" s="241"/>
      <c r="I237" s="232"/>
      <c r="J237" s="232"/>
      <c r="K237" s="232"/>
      <c r="L237" s="232"/>
      <c r="M237" s="232"/>
      <c r="N237" s="232"/>
      <c r="O237" s="232"/>
      <c r="P237" s="232"/>
    </row>
    <row r="238" spans="1:16" x14ac:dyDescent="0.25">
      <c r="A238" s="242"/>
      <c r="B238" s="242"/>
      <c r="C238" s="232"/>
      <c r="D238" s="232"/>
      <c r="E238" s="241"/>
      <c r="F238" s="241"/>
      <c r="G238" s="241"/>
      <c r="H238" s="241"/>
      <c r="I238" s="232"/>
      <c r="J238" s="232"/>
      <c r="K238" s="232"/>
      <c r="L238" s="232"/>
      <c r="M238" s="232"/>
      <c r="N238" s="232"/>
      <c r="O238" s="232"/>
      <c r="P238" s="232"/>
    </row>
    <row r="239" spans="1:16" x14ac:dyDescent="0.25">
      <c r="A239" s="242"/>
      <c r="B239" s="242"/>
      <c r="C239" s="232"/>
      <c r="D239" s="232"/>
      <c r="E239" s="241"/>
      <c r="F239" s="241"/>
      <c r="G239" s="241"/>
      <c r="H239" s="241"/>
      <c r="I239" s="232"/>
      <c r="J239" s="232"/>
      <c r="K239" s="232"/>
      <c r="L239" s="232"/>
      <c r="M239" s="232"/>
      <c r="N239" s="232"/>
      <c r="O239" s="232"/>
      <c r="P239" s="232"/>
    </row>
    <row r="240" spans="1:16" x14ac:dyDescent="0.25">
      <c r="A240" s="242"/>
      <c r="B240" s="242"/>
      <c r="C240" s="232"/>
      <c r="D240" s="232"/>
      <c r="E240" s="241"/>
      <c r="F240" s="241"/>
      <c r="G240" s="241"/>
      <c r="H240" s="241"/>
      <c r="I240" s="232"/>
      <c r="J240" s="232"/>
      <c r="K240" s="232"/>
      <c r="L240" s="232"/>
      <c r="M240" s="232"/>
      <c r="N240" s="232"/>
      <c r="O240" s="232"/>
      <c r="P240" s="232"/>
    </row>
    <row r="241" spans="1:16" x14ac:dyDescent="0.25">
      <c r="A241" s="242"/>
      <c r="B241" s="242"/>
      <c r="C241" s="232"/>
      <c r="D241" s="232"/>
      <c r="E241" s="241"/>
      <c r="F241" s="241"/>
      <c r="G241" s="241"/>
      <c r="H241" s="241"/>
      <c r="I241" s="232"/>
      <c r="J241" s="232"/>
      <c r="K241" s="232"/>
      <c r="L241" s="232"/>
      <c r="M241" s="232"/>
      <c r="N241" s="232"/>
      <c r="O241" s="232"/>
      <c r="P241" s="232"/>
    </row>
    <row r="242" spans="1:16" x14ac:dyDescent="0.25">
      <c r="A242" s="242"/>
      <c r="B242" s="242"/>
      <c r="C242" s="232"/>
      <c r="D242" s="232"/>
      <c r="E242" s="241"/>
      <c r="F242" s="241"/>
      <c r="G242" s="241"/>
      <c r="H242" s="241"/>
      <c r="I242" s="232"/>
      <c r="J242" s="232"/>
      <c r="K242" s="232"/>
      <c r="L242" s="232"/>
      <c r="M242" s="232"/>
      <c r="N242" s="232"/>
      <c r="O242" s="232"/>
      <c r="P242" s="232"/>
    </row>
    <row r="243" spans="1:16" x14ac:dyDescent="0.25">
      <c r="A243" s="242"/>
      <c r="B243" s="242"/>
      <c r="C243" s="232"/>
      <c r="D243" s="232"/>
      <c r="E243" s="241"/>
      <c r="F243" s="241"/>
      <c r="G243" s="241"/>
      <c r="H243" s="241"/>
      <c r="I243" s="232"/>
      <c r="J243" s="232"/>
      <c r="K243" s="232"/>
      <c r="L243" s="232"/>
      <c r="M243" s="232"/>
      <c r="N243" s="232"/>
      <c r="O243" s="232"/>
      <c r="P243" s="232"/>
    </row>
    <row r="244" spans="1:16" x14ac:dyDescent="0.25">
      <c r="A244" s="242"/>
      <c r="B244" s="242"/>
      <c r="C244" s="232"/>
      <c r="D244" s="232"/>
      <c r="E244" s="241"/>
      <c r="F244" s="241"/>
      <c r="G244" s="241"/>
      <c r="H244" s="241"/>
      <c r="I244" s="232"/>
      <c r="J244" s="232"/>
      <c r="K244" s="232"/>
      <c r="L244" s="232"/>
      <c r="M244" s="232"/>
      <c r="N244" s="232"/>
      <c r="O244" s="232"/>
      <c r="P244" s="232"/>
    </row>
    <row r="245" spans="1:16" x14ac:dyDescent="0.25">
      <c r="A245" s="242"/>
      <c r="B245" s="242"/>
      <c r="C245" s="232"/>
      <c r="D245" s="232"/>
      <c r="E245" s="241"/>
      <c r="F245" s="241"/>
      <c r="G245" s="241"/>
      <c r="H245" s="241"/>
      <c r="I245" s="232"/>
      <c r="J245" s="232"/>
      <c r="K245" s="232"/>
      <c r="L245" s="232"/>
      <c r="M245" s="232"/>
      <c r="N245" s="232"/>
      <c r="O245" s="232"/>
      <c r="P245" s="232"/>
    </row>
    <row r="246" spans="1:16" x14ac:dyDescent="0.25">
      <c r="A246" s="242"/>
      <c r="B246" s="242"/>
      <c r="C246" s="232"/>
      <c r="D246" s="232"/>
      <c r="E246" s="241"/>
      <c r="F246" s="241"/>
      <c r="G246" s="241"/>
      <c r="H246" s="241"/>
      <c r="I246" s="232"/>
      <c r="J246" s="232"/>
      <c r="K246" s="232"/>
      <c r="L246" s="232"/>
      <c r="M246" s="232"/>
      <c r="N246" s="232"/>
      <c r="O246" s="232"/>
      <c r="P246" s="232"/>
    </row>
    <row r="247" spans="1:16" x14ac:dyDescent="0.25">
      <c r="A247" s="242"/>
      <c r="B247" s="242"/>
      <c r="C247" s="232"/>
      <c r="D247" s="232"/>
      <c r="E247" s="241"/>
      <c r="F247" s="241"/>
      <c r="G247" s="241"/>
      <c r="H247" s="241"/>
      <c r="I247" s="232"/>
      <c r="J247" s="232"/>
      <c r="K247" s="232"/>
      <c r="L247" s="232"/>
      <c r="M247" s="232"/>
      <c r="N247" s="232"/>
      <c r="O247" s="232"/>
      <c r="P247" s="232"/>
    </row>
    <row r="248" spans="1:16" x14ac:dyDescent="0.25">
      <c r="A248" s="242"/>
      <c r="B248" s="242"/>
      <c r="C248" s="232"/>
      <c r="D248" s="232"/>
      <c r="E248" s="241"/>
      <c r="F248" s="241"/>
      <c r="G248" s="241"/>
      <c r="H248" s="241"/>
      <c r="I248" s="232"/>
      <c r="J248" s="232"/>
      <c r="K248" s="232"/>
      <c r="L248" s="232"/>
      <c r="M248" s="232"/>
      <c r="N248" s="232"/>
      <c r="O248" s="232"/>
      <c r="P248" s="232"/>
    </row>
    <row r="249" spans="1:16" x14ac:dyDescent="0.25">
      <c r="A249" s="242"/>
      <c r="B249" s="242"/>
      <c r="C249" s="232"/>
      <c r="D249" s="232"/>
      <c r="E249" s="241"/>
      <c r="F249" s="241"/>
      <c r="G249" s="241"/>
      <c r="H249" s="241"/>
      <c r="I249" s="232"/>
      <c r="J249" s="232"/>
      <c r="K249" s="232"/>
      <c r="L249" s="232"/>
      <c r="M249" s="232"/>
      <c r="N249" s="232"/>
      <c r="O249" s="232"/>
      <c r="P249" s="232"/>
    </row>
    <row r="250" spans="1:16" x14ac:dyDescent="0.25">
      <c r="A250" s="242"/>
      <c r="B250" s="242"/>
      <c r="C250" s="232"/>
      <c r="D250" s="232"/>
      <c r="E250" s="241"/>
      <c r="F250" s="241"/>
      <c r="G250" s="241"/>
      <c r="H250" s="241"/>
      <c r="I250" s="232"/>
      <c r="J250" s="232"/>
      <c r="K250" s="232"/>
      <c r="L250" s="232"/>
      <c r="M250" s="232"/>
      <c r="N250" s="232"/>
      <c r="O250" s="232"/>
      <c r="P250" s="232"/>
    </row>
    <row r="251" spans="1:16" x14ac:dyDescent="0.25">
      <c r="A251" s="242"/>
      <c r="B251" s="242"/>
      <c r="C251" s="232"/>
      <c r="D251" s="232"/>
      <c r="E251" s="241"/>
      <c r="F251" s="241"/>
      <c r="G251" s="241"/>
      <c r="H251" s="241"/>
      <c r="I251" s="232"/>
      <c r="J251" s="232"/>
      <c r="K251" s="232"/>
      <c r="L251" s="232"/>
      <c r="M251" s="232"/>
      <c r="N251" s="232"/>
      <c r="O251" s="232"/>
      <c r="P251" s="232"/>
    </row>
    <row r="252" spans="1:16" x14ac:dyDescent="0.25">
      <c r="A252" s="242"/>
      <c r="B252" s="242"/>
      <c r="C252" s="232"/>
      <c r="D252" s="232"/>
      <c r="E252" s="241"/>
      <c r="F252" s="241"/>
      <c r="G252" s="241"/>
      <c r="H252" s="241"/>
      <c r="I252" s="232"/>
      <c r="J252" s="232"/>
      <c r="K252" s="232"/>
      <c r="L252" s="232"/>
      <c r="M252" s="232"/>
      <c r="N252" s="232"/>
      <c r="O252" s="232"/>
      <c r="P252" s="232"/>
    </row>
    <row r="253" spans="1:16" x14ac:dyDescent="0.25">
      <c r="A253" s="242"/>
      <c r="B253" s="242"/>
      <c r="C253" s="232"/>
      <c r="D253" s="232"/>
      <c r="E253" s="241"/>
      <c r="F253" s="241"/>
      <c r="G253" s="241"/>
      <c r="H253" s="241"/>
      <c r="I253" s="232"/>
      <c r="J253" s="232"/>
      <c r="K253" s="232"/>
      <c r="L253" s="232"/>
      <c r="M253" s="232"/>
      <c r="N253" s="232"/>
      <c r="O253" s="232"/>
      <c r="P253" s="232"/>
    </row>
    <row r="254" spans="1:16" x14ac:dyDescent="0.25">
      <c r="A254" s="242"/>
      <c r="B254" s="242"/>
      <c r="C254" s="232"/>
      <c r="D254" s="232"/>
      <c r="E254" s="241"/>
      <c r="F254" s="241"/>
      <c r="G254" s="241"/>
      <c r="H254" s="241"/>
      <c r="I254" s="232"/>
      <c r="J254" s="232"/>
      <c r="K254" s="232"/>
      <c r="L254" s="232"/>
      <c r="M254" s="232"/>
      <c r="N254" s="232"/>
      <c r="O254" s="232"/>
      <c r="P254" s="232"/>
    </row>
    <row r="255" spans="1:16" x14ac:dyDescent="0.25">
      <c r="A255" s="242"/>
      <c r="B255" s="242"/>
      <c r="C255" s="232"/>
      <c r="D255" s="232"/>
      <c r="E255" s="241"/>
      <c r="F255" s="241"/>
      <c r="G255" s="241"/>
      <c r="H255" s="241"/>
      <c r="I255" s="232"/>
      <c r="J255" s="232"/>
      <c r="K255" s="232"/>
      <c r="L255" s="232"/>
      <c r="M255" s="232"/>
      <c r="N255" s="232"/>
      <c r="O255" s="232"/>
      <c r="P255" s="232"/>
    </row>
    <row r="256" spans="1:16" x14ac:dyDescent="0.25">
      <c r="A256" s="242"/>
      <c r="B256" s="242"/>
      <c r="C256" s="232"/>
      <c r="D256" s="232"/>
      <c r="E256" s="241"/>
      <c r="F256" s="241"/>
      <c r="G256" s="241"/>
      <c r="H256" s="241"/>
      <c r="I256" s="232"/>
      <c r="J256" s="232"/>
      <c r="K256" s="232"/>
      <c r="L256" s="232"/>
      <c r="M256" s="232"/>
      <c r="N256" s="232"/>
      <c r="O256" s="232"/>
      <c r="P256" s="232"/>
    </row>
    <row r="257" spans="1:16" x14ac:dyDescent="0.25">
      <c r="A257" s="242"/>
      <c r="B257" s="242"/>
      <c r="C257" s="232"/>
      <c r="D257" s="232"/>
      <c r="E257" s="241"/>
      <c r="F257" s="241"/>
      <c r="G257" s="241"/>
      <c r="H257" s="241"/>
      <c r="I257" s="232"/>
      <c r="J257" s="232"/>
      <c r="K257" s="232"/>
      <c r="L257" s="232"/>
      <c r="M257" s="232"/>
      <c r="N257" s="232"/>
      <c r="O257" s="232"/>
      <c r="P257" s="232"/>
    </row>
    <row r="258" spans="1:16" x14ac:dyDescent="0.25">
      <c r="A258" s="242"/>
      <c r="B258" s="242"/>
      <c r="C258" s="232"/>
      <c r="D258" s="232"/>
      <c r="E258" s="241"/>
      <c r="F258" s="241"/>
      <c r="G258" s="241"/>
      <c r="H258" s="241"/>
      <c r="I258" s="232"/>
      <c r="J258" s="232"/>
      <c r="K258" s="232"/>
      <c r="L258" s="232"/>
      <c r="M258" s="232"/>
      <c r="N258" s="232"/>
      <c r="O258" s="232"/>
      <c r="P258" s="232"/>
    </row>
    <row r="259" spans="1:16" x14ac:dyDescent="0.25">
      <c r="A259" s="242"/>
      <c r="B259" s="242"/>
      <c r="C259" s="232"/>
      <c r="D259" s="232"/>
      <c r="E259" s="241"/>
      <c r="F259" s="241"/>
      <c r="G259" s="241"/>
      <c r="H259" s="241"/>
      <c r="I259" s="232"/>
      <c r="J259" s="232"/>
      <c r="K259" s="232"/>
      <c r="L259" s="232"/>
      <c r="M259" s="232"/>
      <c r="N259" s="232"/>
      <c r="O259" s="232"/>
      <c r="P259" s="232"/>
    </row>
    <row r="260" spans="1:16" x14ac:dyDescent="0.25">
      <c r="A260" s="242"/>
      <c r="B260" s="242"/>
      <c r="C260" s="232"/>
      <c r="D260" s="232"/>
      <c r="E260" s="241"/>
      <c r="F260" s="241"/>
      <c r="G260" s="241"/>
      <c r="H260" s="241"/>
      <c r="I260" s="232"/>
      <c r="J260" s="232"/>
      <c r="K260" s="232"/>
      <c r="L260" s="232"/>
      <c r="M260" s="232"/>
      <c r="N260" s="232"/>
      <c r="O260" s="232"/>
      <c r="P260" s="232"/>
    </row>
    <row r="261" spans="1:16" x14ac:dyDescent="0.25">
      <c r="A261" s="242"/>
      <c r="B261" s="242"/>
      <c r="C261" s="232"/>
      <c r="D261" s="232"/>
      <c r="E261" s="241"/>
      <c r="F261" s="241"/>
      <c r="G261" s="241"/>
      <c r="H261" s="241"/>
      <c r="I261" s="232"/>
      <c r="J261" s="232"/>
      <c r="K261" s="232"/>
      <c r="L261" s="232"/>
      <c r="M261" s="232"/>
      <c r="N261" s="232"/>
      <c r="O261" s="232"/>
      <c r="P261" s="232"/>
    </row>
    <row r="262" spans="1:16" x14ac:dyDescent="0.25">
      <c r="A262" s="242"/>
      <c r="B262" s="242"/>
      <c r="C262" s="232"/>
      <c r="D262" s="232"/>
      <c r="E262" s="241"/>
      <c r="F262" s="241"/>
      <c r="G262" s="241"/>
      <c r="H262" s="241"/>
      <c r="I262" s="232"/>
      <c r="J262" s="232"/>
      <c r="K262" s="232"/>
      <c r="L262" s="232"/>
      <c r="M262" s="232"/>
      <c r="N262" s="232"/>
      <c r="O262" s="232"/>
      <c r="P262" s="232"/>
    </row>
    <row r="263" spans="1:16" x14ac:dyDescent="0.25">
      <c r="A263" s="242"/>
      <c r="B263" s="242"/>
      <c r="C263" s="232"/>
      <c r="D263" s="232"/>
      <c r="E263" s="241"/>
      <c r="F263" s="241"/>
      <c r="G263" s="241"/>
      <c r="H263" s="241"/>
      <c r="I263" s="232"/>
      <c r="J263" s="232"/>
      <c r="K263" s="232"/>
      <c r="L263" s="232"/>
      <c r="M263" s="232"/>
      <c r="N263" s="232"/>
      <c r="O263" s="232"/>
      <c r="P263" s="232"/>
    </row>
    <row r="264" spans="1:16" x14ac:dyDescent="0.25">
      <c r="A264" s="242"/>
      <c r="B264" s="242"/>
      <c r="C264" s="232"/>
      <c r="D264" s="232"/>
      <c r="E264" s="241"/>
      <c r="F264" s="241"/>
      <c r="G264" s="241"/>
      <c r="H264" s="241"/>
      <c r="I264" s="232"/>
      <c r="J264" s="232"/>
      <c r="K264" s="232"/>
      <c r="L264" s="232"/>
      <c r="M264" s="232"/>
      <c r="N264" s="232"/>
      <c r="O264" s="232"/>
      <c r="P264" s="232"/>
    </row>
    <row r="265" spans="1:16" x14ac:dyDescent="0.25">
      <c r="A265" s="242"/>
      <c r="B265" s="242"/>
      <c r="C265" s="232"/>
      <c r="D265" s="232"/>
      <c r="E265" s="241"/>
      <c r="F265" s="241"/>
      <c r="G265" s="241"/>
      <c r="H265" s="241"/>
      <c r="I265" s="232"/>
      <c r="J265" s="232"/>
      <c r="K265" s="232"/>
      <c r="L265" s="232"/>
      <c r="M265" s="232"/>
      <c r="N265" s="232"/>
      <c r="O265" s="232"/>
      <c r="P265" s="232"/>
    </row>
    <row r="266" spans="1:16" x14ac:dyDescent="0.25">
      <c r="A266" s="242"/>
      <c r="B266" s="242"/>
      <c r="C266" s="232"/>
      <c r="D266" s="232"/>
      <c r="E266" s="241"/>
      <c r="F266" s="241"/>
      <c r="G266" s="241"/>
      <c r="H266" s="241"/>
      <c r="I266" s="232"/>
      <c r="J266" s="232"/>
      <c r="K266" s="232"/>
      <c r="L266" s="232"/>
      <c r="M266" s="232"/>
      <c r="N266" s="232"/>
      <c r="O266" s="232"/>
      <c r="P266" s="232"/>
    </row>
    <row r="267" spans="1:16" x14ac:dyDescent="0.25">
      <c r="A267" s="242"/>
      <c r="B267" s="242"/>
      <c r="C267" s="232"/>
      <c r="D267" s="232"/>
      <c r="E267" s="241"/>
      <c r="F267" s="241"/>
      <c r="G267" s="241"/>
      <c r="H267" s="241"/>
      <c r="I267" s="232"/>
      <c r="J267" s="232"/>
      <c r="K267" s="232"/>
      <c r="L267" s="232"/>
      <c r="M267" s="232"/>
      <c r="N267" s="232"/>
      <c r="O267" s="232"/>
      <c r="P267" s="232"/>
    </row>
    <row r="268" spans="1:16" x14ac:dyDescent="0.25">
      <c r="A268" s="242"/>
      <c r="B268" s="242"/>
      <c r="C268" s="232"/>
      <c r="D268" s="232"/>
      <c r="E268" s="241"/>
      <c r="F268" s="241"/>
      <c r="G268" s="241"/>
      <c r="H268" s="241"/>
      <c r="I268" s="232"/>
      <c r="J268" s="232"/>
      <c r="K268" s="232"/>
      <c r="L268" s="232"/>
      <c r="M268" s="232"/>
      <c r="N268" s="232"/>
      <c r="O268" s="232"/>
      <c r="P268" s="232"/>
    </row>
    <row r="269" spans="1:16" x14ac:dyDescent="0.25">
      <c r="A269" s="242"/>
      <c r="B269" s="242"/>
      <c r="C269" s="232"/>
      <c r="D269" s="232"/>
      <c r="E269" s="241"/>
      <c r="F269" s="241"/>
      <c r="G269" s="241"/>
      <c r="H269" s="241"/>
      <c r="I269" s="232"/>
      <c r="J269" s="232"/>
      <c r="K269" s="232"/>
      <c r="L269" s="232"/>
      <c r="M269" s="232"/>
      <c r="N269" s="232"/>
      <c r="O269" s="232"/>
      <c r="P269" s="232"/>
    </row>
    <row r="270" spans="1:16" x14ac:dyDescent="0.25">
      <c r="A270" s="242"/>
      <c r="B270" s="242"/>
      <c r="C270" s="232"/>
      <c r="D270" s="232"/>
      <c r="E270" s="241"/>
      <c r="F270" s="241"/>
      <c r="G270" s="241"/>
      <c r="H270" s="241"/>
      <c r="I270" s="232"/>
      <c r="J270" s="232"/>
      <c r="K270" s="232"/>
      <c r="L270" s="232"/>
      <c r="M270" s="232"/>
      <c r="N270" s="232"/>
      <c r="O270" s="232"/>
      <c r="P270" s="232"/>
    </row>
    <row r="271" spans="1:16" x14ac:dyDescent="0.25">
      <c r="A271" s="242"/>
      <c r="B271" s="242"/>
      <c r="C271" s="232"/>
      <c r="D271" s="232"/>
      <c r="E271" s="241"/>
      <c r="F271" s="241"/>
      <c r="G271" s="241"/>
      <c r="H271" s="241"/>
      <c r="I271" s="232"/>
      <c r="J271" s="232"/>
      <c r="K271" s="232"/>
      <c r="L271" s="232"/>
      <c r="M271" s="232"/>
      <c r="N271" s="232"/>
      <c r="O271" s="232"/>
      <c r="P271" s="232"/>
    </row>
    <row r="272" spans="1:16" x14ac:dyDescent="0.25">
      <c r="A272" s="242"/>
      <c r="B272" s="242"/>
      <c r="C272" s="232"/>
      <c r="D272" s="232"/>
      <c r="E272" s="241"/>
      <c r="F272" s="241"/>
      <c r="G272" s="241"/>
      <c r="H272" s="241"/>
      <c r="I272" s="232"/>
      <c r="J272" s="232"/>
      <c r="K272" s="232"/>
      <c r="L272" s="232"/>
      <c r="M272" s="232"/>
      <c r="N272" s="232"/>
      <c r="O272" s="232"/>
      <c r="P272" s="232"/>
    </row>
    <row r="273" spans="1:16" x14ac:dyDescent="0.25">
      <c r="A273" s="242"/>
      <c r="B273" s="242"/>
      <c r="C273" s="232"/>
      <c r="D273" s="232"/>
      <c r="E273" s="241"/>
      <c r="F273" s="241"/>
      <c r="G273" s="241"/>
      <c r="H273" s="241"/>
      <c r="I273" s="232"/>
      <c r="J273" s="232"/>
      <c r="K273" s="232"/>
      <c r="L273" s="232"/>
      <c r="M273" s="232"/>
      <c r="N273" s="232"/>
      <c r="O273" s="232"/>
      <c r="P273" s="232"/>
    </row>
    <row r="274" spans="1:16" x14ac:dyDescent="0.25">
      <c r="A274" s="242"/>
      <c r="B274" s="242"/>
      <c r="C274" s="232"/>
      <c r="D274" s="232"/>
      <c r="E274" s="241"/>
      <c r="F274" s="241"/>
      <c r="G274" s="241"/>
      <c r="H274" s="241"/>
      <c r="I274" s="232"/>
      <c r="J274" s="232"/>
      <c r="K274" s="232"/>
      <c r="L274" s="232"/>
      <c r="M274" s="232"/>
      <c r="N274" s="232"/>
      <c r="O274" s="232"/>
      <c r="P274" s="232"/>
    </row>
    <row r="275" spans="1:16" x14ac:dyDescent="0.25">
      <c r="A275" s="242"/>
      <c r="B275" s="242"/>
      <c r="C275" s="232"/>
      <c r="D275" s="232"/>
      <c r="E275" s="241"/>
      <c r="F275" s="241"/>
      <c r="G275" s="241"/>
      <c r="H275" s="241"/>
      <c r="I275" s="232"/>
      <c r="J275" s="232"/>
      <c r="K275" s="232"/>
      <c r="L275" s="232"/>
      <c r="M275" s="232"/>
      <c r="N275" s="232"/>
      <c r="O275" s="232"/>
      <c r="P275" s="232"/>
    </row>
    <row r="276" spans="1:16" x14ac:dyDescent="0.25">
      <c r="A276" s="242"/>
      <c r="B276" s="242"/>
      <c r="C276" s="232"/>
      <c r="D276" s="232"/>
      <c r="E276" s="241"/>
      <c r="F276" s="241"/>
      <c r="G276" s="241"/>
      <c r="H276" s="241"/>
      <c r="I276" s="232"/>
      <c r="J276" s="232"/>
      <c r="K276" s="232"/>
      <c r="L276" s="232"/>
      <c r="M276" s="232"/>
      <c r="N276" s="232"/>
      <c r="O276" s="232"/>
      <c r="P276" s="232"/>
    </row>
    <row r="277" spans="1:16" x14ac:dyDescent="0.25">
      <c r="A277" s="242"/>
      <c r="B277" s="242"/>
      <c r="C277" s="232"/>
      <c r="D277" s="232"/>
      <c r="E277" s="241"/>
      <c r="F277" s="241"/>
      <c r="G277" s="241"/>
      <c r="H277" s="241"/>
      <c r="I277" s="232"/>
      <c r="J277" s="232"/>
      <c r="K277" s="232"/>
      <c r="L277" s="232"/>
      <c r="M277" s="232"/>
      <c r="N277" s="232"/>
      <c r="O277" s="232"/>
      <c r="P277" s="232"/>
    </row>
    <row r="278" spans="1:16" x14ac:dyDescent="0.25">
      <c r="A278" s="242"/>
      <c r="B278" s="242"/>
      <c r="C278" s="232"/>
      <c r="D278" s="232"/>
      <c r="E278" s="241"/>
      <c r="F278" s="241"/>
      <c r="G278" s="241"/>
      <c r="H278" s="241"/>
      <c r="I278" s="232"/>
      <c r="J278" s="232"/>
      <c r="K278" s="232"/>
      <c r="L278" s="232"/>
      <c r="M278" s="232"/>
      <c r="N278" s="232"/>
      <c r="O278" s="232"/>
      <c r="P278" s="232"/>
    </row>
    <row r="279" spans="1:16" x14ac:dyDescent="0.25">
      <c r="A279" s="242"/>
      <c r="B279" s="242"/>
      <c r="C279" s="232"/>
      <c r="D279" s="232"/>
      <c r="E279" s="241"/>
      <c r="F279" s="241"/>
      <c r="G279" s="241"/>
      <c r="H279" s="241"/>
      <c r="I279" s="232"/>
      <c r="J279" s="232"/>
      <c r="K279" s="232"/>
      <c r="L279" s="232"/>
      <c r="M279" s="232"/>
      <c r="N279" s="232"/>
      <c r="O279" s="232"/>
      <c r="P279" s="232"/>
    </row>
    <row r="280" spans="1:16" x14ac:dyDescent="0.25">
      <c r="A280" s="242"/>
      <c r="B280" s="242"/>
      <c r="C280" s="232"/>
      <c r="D280" s="232"/>
      <c r="E280" s="241"/>
      <c r="F280" s="241"/>
      <c r="G280" s="241"/>
      <c r="H280" s="241"/>
      <c r="I280" s="232"/>
      <c r="J280" s="232"/>
      <c r="K280" s="232"/>
      <c r="L280" s="232"/>
      <c r="M280" s="232"/>
      <c r="N280" s="232"/>
      <c r="O280" s="232"/>
      <c r="P280" s="232"/>
    </row>
    <row r="281" spans="1:16" x14ac:dyDescent="0.25">
      <c r="A281" s="242"/>
      <c r="B281" s="242"/>
      <c r="C281" s="232"/>
      <c r="D281" s="232"/>
      <c r="E281" s="241"/>
      <c r="F281" s="241"/>
      <c r="G281" s="241"/>
      <c r="H281" s="241"/>
      <c r="I281" s="232"/>
      <c r="J281" s="232"/>
      <c r="K281" s="232"/>
      <c r="L281" s="232"/>
      <c r="M281" s="232"/>
      <c r="N281" s="232"/>
      <c r="O281" s="232"/>
      <c r="P281" s="232"/>
    </row>
    <row r="282" spans="1:16" x14ac:dyDescent="0.25">
      <c r="A282" s="242"/>
      <c r="B282" s="242"/>
      <c r="C282" s="232"/>
      <c r="D282" s="232"/>
      <c r="E282" s="241"/>
      <c r="F282" s="241"/>
      <c r="G282" s="241"/>
      <c r="H282" s="241"/>
      <c r="I282" s="232"/>
      <c r="J282" s="232"/>
      <c r="K282" s="232"/>
      <c r="L282" s="232"/>
      <c r="M282" s="232"/>
      <c r="N282" s="232"/>
      <c r="O282" s="232"/>
      <c r="P282" s="232"/>
    </row>
    <row r="283" spans="1:16" x14ac:dyDescent="0.25">
      <c r="A283" s="242"/>
      <c r="B283" s="242"/>
      <c r="C283" s="232"/>
      <c r="D283" s="232"/>
      <c r="E283" s="241"/>
      <c r="F283" s="241"/>
      <c r="G283" s="241"/>
      <c r="H283" s="241"/>
      <c r="I283" s="232"/>
      <c r="J283" s="232"/>
      <c r="K283" s="232"/>
      <c r="L283" s="232"/>
      <c r="M283" s="232"/>
      <c r="N283" s="232"/>
      <c r="O283" s="232"/>
      <c r="P283" s="232"/>
    </row>
    <row r="284" spans="1:16" x14ac:dyDescent="0.25">
      <c r="A284" s="242"/>
      <c r="B284" s="242"/>
      <c r="C284" s="232"/>
      <c r="D284" s="232"/>
      <c r="E284" s="241"/>
      <c r="F284" s="241"/>
      <c r="G284" s="241"/>
      <c r="H284" s="241"/>
      <c r="I284" s="232"/>
      <c r="J284" s="232"/>
      <c r="K284" s="232"/>
      <c r="L284" s="232"/>
      <c r="M284" s="232"/>
      <c r="N284" s="232"/>
      <c r="O284" s="232"/>
      <c r="P284" s="232"/>
    </row>
    <row r="285" spans="1:16" x14ac:dyDescent="0.25">
      <c r="A285" s="242"/>
      <c r="B285" s="242"/>
      <c r="C285" s="232"/>
      <c r="D285" s="232"/>
      <c r="E285" s="241"/>
      <c r="F285" s="241"/>
      <c r="G285" s="241"/>
      <c r="H285" s="241"/>
      <c r="I285" s="232"/>
      <c r="J285" s="232"/>
      <c r="K285" s="232"/>
      <c r="L285" s="232"/>
      <c r="M285" s="232"/>
      <c r="N285" s="232"/>
      <c r="O285" s="232"/>
      <c r="P285" s="232"/>
    </row>
    <row r="286" spans="1:16" x14ac:dyDescent="0.25">
      <c r="A286" s="242"/>
      <c r="B286" s="242"/>
      <c r="C286" s="232"/>
      <c r="D286" s="232"/>
      <c r="E286" s="241"/>
      <c r="F286" s="241"/>
      <c r="G286" s="241"/>
      <c r="H286" s="241"/>
      <c r="I286" s="232"/>
      <c r="J286" s="232"/>
      <c r="K286" s="232"/>
      <c r="L286" s="232"/>
      <c r="M286" s="232"/>
      <c r="N286" s="232"/>
      <c r="O286" s="232"/>
      <c r="P286" s="232"/>
    </row>
    <row r="287" spans="1:16" x14ac:dyDescent="0.25">
      <c r="A287" s="242"/>
      <c r="B287" s="242"/>
      <c r="C287" s="232"/>
      <c r="D287" s="232"/>
      <c r="E287" s="241"/>
      <c r="F287" s="241"/>
      <c r="G287" s="241"/>
      <c r="H287" s="241"/>
      <c r="I287" s="232"/>
      <c r="J287" s="232"/>
      <c r="K287" s="232"/>
      <c r="L287" s="232"/>
      <c r="M287" s="232"/>
      <c r="N287" s="232"/>
      <c r="O287" s="232"/>
      <c r="P287" s="232"/>
    </row>
    <row r="288" spans="1:16" x14ac:dyDescent="0.25">
      <c r="A288" s="242"/>
      <c r="B288" s="242"/>
      <c r="C288" s="232"/>
      <c r="D288" s="232"/>
      <c r="E288" s="241"/>
      <c r="F288" s="241"/>
      <c r="G288" s="241"/>
      <c r="H288" s="241"/>
      <c r="I288" s="232"/>
      <c r="J288" s="232"/>
      <c r="K288" s="232"/>
      <c r="L288" s="232"/>
      <c r="M288" s="232"/>
      <c r="N288" s="232"/>
      <c r="O288" s="232"/>
      <c r="P288" s="232"/>
    </row>
    <row r="289" spans="1:16" x14ac:dyDescent="0.25">
      <c r="A289" s="242"/>
      <c r="B289" s="242"/>
      <c r="C289" s="232"/>
      <c r="D289" s="232"/>
      <c r="E289" s="241"/>
      <c r="F289" s="241"/>
      <c r="G289" s="241"/>
      <c r="H289" s="241"/>
      <c r="I289" s="232"/>
      <c r="J289" s="232"/>
      <c r="K289" s="232"/>
      <c r="L289" s="232"/>
      <c r="M289" s="232"/>
      <c r="N289" s="232"/>
      <c r="O289" s="232"/>
      <c r="P289" s="232"/>
    </row>
    <row r="290" spans="1:16" x14ac:dyDescent="0.25">
      <c r="A290" s="242"/>
      <c r="B290" s="242"/>
      <c r="C290" s="232"/>
      <c r="D290" s="232"/>
      <c r="E290" s="241"/>
      <c r="F290" s="241"/>
      <c r="G290" s="241"/>
      <c r="H290" s="241"/>
      <c r="I290" s="232"/>
      <c r="J290" s="232"/>
      <c r="K290" s="232"/>
      <c r="L290" s="232"/>
      <c r="M290" s="232"/>
      <c r="N290" s="232"/>
      <c r="O290" s="232"/>
      <c r="P290" s="232"/>
    </row>
    <row r="291" spans="1:16" x14ac:dyDescent="0.25">
      <c r="A291" s="242"/>
      <c r="B291" s="242"/>
      <c r="C291" s="232"/>
      <c r="D291" s="232"/>
      <c r="E291" s="241"/>
      <c r="F291" s="241"/>
      <c r="G291" s="241"/>
      <c r="H291" s="241"/>
      <c r="I291" s="232"/>
      <c r="J291" s="232"/>
      <c r="K291" s="232"/>
      <c r="L291" s="232"/>
      <c r="M291" s="232"/>
      <c r="N291" s="232"/>
      <c r="O291" s="232"/>
      <c r="P291" s="232"/>
    </row>
    <row r="292" spans="1:16" x14ac:dyDescent="0.25">
      <c r="A292" s="242"/>
      <c r="B292" s="242"/>
      <c r="C292" s="232"/>
      <c r="D292" s="232"/>
      <c r="E292" s="241"/>
      <c r="F292" s="241"/>
      <c r="G292" s="241"/>
      <c r="H292" s="241"/>
      <c r="I292" s="232"/>
      <c r="J292" s="232"/>
      <c r="K292" s="232"/>
      <c r="L292" s="232"/>
      <c r="M292" s="232"/>
      <c r="N292" s="232"/>
      <c r="O292" s="232"/>
      <c r="P292" s="232"/>
    </row>
    <row r="293" spans="1:16" x14ac:dyDescent="0.25">
      <c r="A293" s="242"/>
      <c r="B293" s="242"/>
      <c r="C293" s="232"/>
      <c r="D293" s="232"/>
      <c r="E293" s="241"/>
      <c r="F293" s="241"/>
      <c r="G293" s="241"/>
      <c r="H293" s="241"/>
      <c r="I293" s="232"/>
      <c r="J293" s="232"/>
      <c r="K293" s="232"/>
      <c r="L293" s="232"/>
      <c r="M293" s="232"/>
      <c r="N293" s="232"/>
      <c r="O293" s="232"/>
      <c r="P293" s="232"/>
    </row>
    <row r="294" spans="1:16" x14ac:dyDescent="0.25">
      <c r="A294" s="242"/>
      <c r="B294" s="242"/>
      <c r="C294" s="232"/>
      <c r="D294" s="232"/>
      <c r="E294" s="241"/>
      <c r="F294" s="241"/>
      <c r="G294" s="241"/>
      <c r="H294" s="241"/>
      <c r="I294" s="232"/>
      <c r="J294" s="232"/>
      <c r="K294" s="232"/>
      <c r="L294" s="232"/>
      <c r="M294" s="232"/>
      <c r="N294" s="232"/>
      <c r="O294" s="232"/>
      <c r="P294" s="232"/>
    </row>
    <row r="295" spans="1:16" x14ac:dyDescent="0.25">
      <c r="A295" s="242"/>
      <c r="B295" s="242"/>
      <c r="C295" s="232"/>
      <c r="D295" s="232"/>
      <c r="E295" s="241"/>
      <c r="F295" s="241"/>
      <c r="G295" s="241"/>
      <c r="H295" s="241"/>
      <c r="I295" s="232"/>
      <c r="J295" s="232"/>
      <c r="K295" s="232"/>
      <c r="L295" s="232"/>
      <c r="M295" s="232"/>
      <c r="N295" s="232"/>
      <c r="O295" s="232"/>
      <c r="P295" s="232"/>
    </row>
    <row r="296" spans="1:16" x14ac:dyDescent="0.25">
      <c r="A296" s="242"/>
      <c r="B296" s="242"/>
      <c r="C296" s="232"/>
      <c r="D296" s="232"/>
      <c r="E296" s="241"/>
      <c r="F296" s="241"/>
      <c r="G296" s="241"/>
      <c r="H296" s="241"/>
      <c r="I296" s="232"/>
      <c r="J296" s="232"/>
      <c r="K296" s="232"/>
      <c r="L296" s="232"/>
      <c r="M296" s="232"/>
      <c r="N296" s="232"/>
      <c r="O296" s="232"/>
      <c r="P296" s="232"/>
    </row>
    <row r="297" spans="1:16" x14ac:dyDescent="0.25">
      <c r="A297" s="242"/>
      <c r="B297" s="242"/>
      <c r="C297" s="232"/>
      <c r="D297" s="232"/>
      <c r="E297" s="241"/>
      <c r="F297" s="241"/>
      <c r="G297" s="241"/>
      <c r="H297" s="241"/>
      <c r="I297" s="232"/>
      <c r="J297" s="232"/>
      <c r="K297" s="232"/>
      <c r="L297" s="232"/>
      <c r="M297" s="232"/>
      <c r="N297" s="232"/>
      <c r="O297" s="232"/>
      <c r="P297" s="232"/>
    </row>
    <row r="298" spans="1:16" x14ac:dyDescent="0.25">
      <c r="A298" s="242"/>
      <c r="B298" s="242"/>
      <c r="C298" s="232"/>
      <c r="D298" s="232"/>
      <c r="E298" s="241"/>
      <c r="F298" s="241"/>
      <c r="G298" s="241"/>
      <c r="H298" s="241"/>
      <c r="I298" s="232"/>
      <c r="J298" s="232"/>
      <c r="K298" s="232"/>
      <c r="L298" s="232"/>
      <c r="M298" s="232"/>
      <c r="N298" s="232"/>
      <c r="O298" s="232"/>
      <c r="P298" s="232"/>
    </row>
    <row r="299" spans="1:16" x14ac:dyDescent="0.25">
      <c r="A299" s="242"/>
      <c r="B299" s="242"/>
      <c r="C299" s="232"/>
      <c r="D299" s="232"/>
      <c r="E299" s="241"/>
      <c r="F299" s="241"/>
      <c r="G299" s="241"/>
      <c r="H299" s="241"/>
      <c r="I299" s="232"/>
      <c r="J299" s="232"/>
      <c r="K299" s="232"/>
      <c r="L299" s="232"/>
      <c r="M299" s="232"/>
      <c r="N299" s="232"/>
      <c r="O299" s="232"/>
      <c r="P299" s="232"/>
    </row>
    <row r="300" spans="1:16" x14ac:dyDescent="0.25">
      <c r="A300" s="242"/>
      <c r="B300" s="242"/>
      <c r="C300" s="232"/>
      <c r="D300" s="232"/>
      <c r="E300" s="241"/>
      <c r="F300" s="241"/>
      <c r="G300" s="241"/>
      <c r="H300" s="241"/>
      <c r="I300" s="232"/>
      <c r="J300" s="232"/>
      <c r="K300" s="232"/>
      <c r="L300" s="232"/>
      <c r="M300" s="232"/>
      <c r="N300" s="232"/>
      <c r="O300" s="232"/>
      <c r="P300" s="232"/>
    </row>
    <row r="301" spans="1:16" x14ac:dyDescent="0.25">
      <c r="A301" s="242"/>
      <c r="B301" s="242"/>
      <c r="C301" s="232"/>
      <c r="D301" s="232"/>
      <c r="E301" s="241"/>
      <c r="F301" s="241"/>
      <c r="G301" s="241"/>
      <c r="H301" s="241"/>
      <c r="I301" s="232"/>
      <c r="J301" s="232"/>
      <c r="K301" s="232"/>
      <c r="L301" s="232"/>
      <c r="M301" s="232"/>
      <c r="N301" s="232"/>
      <c r="O301" s="232"/>
      <c r="P301" s="232"/>
    </row>
    <row r="302" spans="1:16" x14ac:dyDescent="0.25">
      <c r="A302" s="242"/>
      <c r="B302" s="242"/>
      <c r="C302" s="232"/>
      <c r="D302" s="232"/>
      <c r="E302" s="241"/>
      <c r="F302" s="241"/>
      <c r="G302" s="241"/>
      <c r="H302" s="241"/>
      <c r="I302" s="232"/>
      <c r="J302" s="232"/>
      <c r="K302" s="232"/>
      <c r="L302" s="232"/>
      <c r="M302" s="232"/>
      <c r="N302" s="232"/>
      <c r="O302" s="232"/>
      <c r="P302" s="232"/>
    </row>
    <row r="303" spans="1:16" x14ac:dyDescent="0.25">
      <c r="A303" s="242"/>
      <c r="B303" s="242"/>
      <c r="C303" s="232"/>
      <c r="D303" s="232"/>
      <c r="E303" s="241"/>
      <c r="F303" s="241"/>
      <c r="G303" s="241"/>
      <c r="H303" s="241"/>
      <c r="I303" s="232"/>
      <c r="J303" s="232"/>
      <c r="K303" s="232"/>
      <c r="L303" s="232"/>
      <c r="M303" s="232"/>
      <c r="N303" s="232"/>
      <c r="O303" s="232"/>
      <c r="P303" s="232"/>
    </row>
    <row r="304" spans="1:16" x14ac:dyDescent="0.25">
      <c r="A304" s="242"/>
      <c r="B304" s="242"/>
      <c r="C304" s="232"/>
      <c r="D304" s="232"/>
      <c r="E304" s="241"/>
      <c r="F304" s="241"/>
      <c r="G304" s="241"/>
      <c r="H304" s="241"/>
      <c r="I304" s="232"/>
      <c r="J304" s="232"/>
      <c r="K304" s="232"/>
      <c r="L304" s="232"/>
      <c r="M304" s="232"/>
      <c r="N304" s="232"/>
      <c r="O304" s="232"/>
      <c r="P304" s="232"/>
    </row>
    <row r="305" spans="1:16" x14ac:dyDescent="0.25">
      <c r="A305" s="242"/>
      <c r="B305" s="242"/>
      <c r="C305" s="232"/>
      <c r="D305" s="232"/>
      <c r="E305" s="241"/>
      <c r="F305" s="241"/>
      <c r="G305" s="241"/>
      <c r="H305" s="241"/>
      <c r="I305" s="232"/>
      <c r="J305" s="232"/>
      <c r="K305" s="232"/>
      <c r="L305" s="232"/>
      <c r="M305" s="232"/>
      <c r="N305" s="232"/>
      <c r="O305" s="232"/>
      <c r="P305" s="232"/>
    </row>
    <row r="306" spans="1:16" x14ac:dyDescent="0.25">
      <c r="A306" s="242"/>
      <c r="B306" s="242"/>
      <c r="C306" s="232"/>
      <c r="D306" s="232"/>
      <c r="E306" s="241"/>
      <c r="F306" s="241"/>
      <c r="G306" s="241"/>
      <c r="H306" s="241"/>
      <c r="I306" s="232"/>
      <c r="J306" s="232"/>
      <c r="K306" s="232"/>
      <c r="L306" s="232"/>
      <c r="M306" s="232"/>
      <c r="N306" s="232"/>
      <c r="O306" s="232"/>
      <c r="P306" s="232"/>
    </row>
    <row r="307" spans="1:16" x14ac:dyDescent="0.25">
      <c r="A307" s="242"/>
      <c r="B307" s="242"/>
      <c r="C307" s="232"/>
      <c r="D307" s="232"/>
      <c r="E307" s="241"/>
      <c r="F307" s="241"/>
      <c r="G307" s="241"/>
      <c r="H307" s="241"/>
      <c r="I307" s="232"/>
      <c r="J307" s="232"/>
      <c r="K307" s="232"/>
      <c r="L307" s="232"/>
      <c r="M307" s="232"/>
      <c r="N307" s="232"/>
      <c r="O307" s="232"/>
      <c r="P307" s="232"/>
    </row>
    <row r="308" spans="1:16" x14ac:dyDescent="0.25">
      <c r="A308" s="242"/>
      <c r="B308" s="242"/>
      <c r="C308" s="232"/>
      <c r="D308" s="232"/>
      <c r="E308" s="241"/>
      <c r="F308" s="241"/>
      <c r="G308" s="241"/>
      <c r="H308" s="241"/>
      <c r="I308" s="232"/>
      <c r="J308" s="232"/>
      <c r="K308" s="232"/>
      <c r="L308" s="232"/>
      <c r="M308" s="232"/>
      <c r="N308" s="232"/>
      <c r="O308" s="232"/>
      <c r="P308" s="232"/>
    </row>
    <row r="309" spans="1:16" x14ac:dyDescent="0.25">
      <c r="A309" s="242"/>
      <c r="B309" s="242"/>
      <c r="C309" s="232"/>
      <c r="D309" s="232"/>
      <c r="E309" s="241"/>
      <c r="F309" s="241"/>
      <c r="G309" s="241"/>
      <c r="H309" s="241"/>
      <c r="I309" s="232"/>
      <c r="J309" s="232"/>
      <c r="K309" s="232"/>
      <c r="L309" s="232"/>
      <c r="M309" s="232"/>
      <c r="N309" s="232"/>
      <c r="O309" s="232"/>
      <c r="P309" s="232"/>
    </row>
    <row r="310" spans="1:16" x14ac:dyDescent="0.25">
      <c r="A310" s="242"/>
      <c r="B310" s="242"/>
      <c r="C310" s="232"/>
      <c r="D310" s="232"/>
      <c r="E310" s="241"/>
      <c r="F310" s="241"/>
      <c r="G310" s="241"/>
      <c r="H310" s="241"/>
      <c r="I310" s="232"/>
      <c r="J310" s="232"/>
      <c r="K310" s="232"/>
      <c r="L310" s="232"/>
      <c r="M310" s="232"/>
      <c r="N310" s="232"/>
      <c r="O310" s="232"/>
      <c r="P310" s="232"/>
    </row>
    <row r="311" spans="1:16" x14ac:dyDescent="0.25">
      <c r="A311" s="242"/>
      <c r="B311" s="242"/>
      <c r="C311" s="232"/>
      <c r="D311" s="232"/>
      <c r="E311" s="241"/>
      <c r="F311" s="241"/>
      <c r="G311" s="241"/>
      <c r="H311" s="241"/>
      <c r="I311" s="232"/>
      <c r="J311" s="232"/>
      <c r="K311" s="232"/>
      <c r="L311" s="232"/>
      <c r="M311" s="232"/>
      <c r="N311" s="232"/>
      <c r="O311" s="232"/>
      <c r="P311" s="232"/>
    </row>
    <row r="312" spans="1:16" x14ac:dyDescent="0.25">
      <c r="A312" s="242"/>
      <c r="B312" s="242"/>
      <c r="C312" s="232"/>
      <c r="D312" s="232"/>
      <c r="E312" s="241"/>
      <c r="F312" s="241"/>
      <c r="G312" s="241"/>
      <c r="H312" s="241"/>
      <c r="I312" s="232"/>
      <c r="J312" s="232"/>
      <c r="K312" s="232"/>
      <c r="L312" s="232"/>
      <c r="M312" s="232"/>
      <c r="N312" s="232"/>
      <c r="O312" s="232"/>
      <c r="P312" s="232"/>
    </row>
    <row r="313" spans="1:16" x14ac:dyDescent="0.25">
      <c r="A313" s="242"/>
      <c r="B313" s="242"/>
      <c r="C313" s="232"/>
      <c r="D313" s="232"/>
      <c r="E313" s="241"/>
      <c r="F313" s="241"/>
      <c r="G313" s="241"/>
      <c r="H313" s="241"/>
      <c r="I313" s="232"/>
      <c r="J313" s="232"/>
      <c r="K313" s="232"/>
      <c r="L313" s="232"/>
      <c r="M313" s="232"/>
      <c r="N313" s="232"/>
      <c r="O313" s="232"/>
      <c r="P313" s="232"/>
    </row>
    <row r="314" spans="1:16" x14ac:dyDescent="0.25">
      <c r="A314" s="242"/>
      <c r="B314" s="242"/>
      <c r="C314" s="232"/>
      <c r="D314" s="232"/>
      <c r="E314" s="241"/>
      <c r="F314" s="241"/>
      <c r="G314" s="241"/>
      <c r="H314" s="241"/>
      <c r="I314" s="232"/>
      <c r="J314" s="232"/>
      <c r="K314" s="232"/>
      <c r="L314" s="232"/>
      <c r="M314" s="232"/>
      <c r="N314" s="232"/>
      <c r="O314" s="232"/>
      <c r="P314" s="232"/>
    </row>
    <row r="315" spans="1:16" x14ac:dyDescent="0.25">
      <c r="A315" s="242"/>
      <c r="B315" s="242"/>
      <c r="C315" s="232"/>
      <c r="D315" s="232"/>
      <c r="E315" s="241"/>
      <c r="F315" s="241"/>
      <c r="G315" s="241"/>
      <c r="H315" s="241"/>
      <c r="I315" s="232"/>
      <c r="J315" s="232"/>
      <c r="K315" s="232"/>
      <c r="L315" s="232"/>
      <c r="M315" s="232"/>
      <c r="N315" s="232"/>
      <c r="O315" s="232"/>
      <c r="P315" s="232"/>
    </row>
    <row r="316" spans="1:16" x14ac:dyDescent="0.25">
      <c r="A316" s="242"/>
      <c r="B316" s="242"/>
      <c r="C316" s="232"/>
      <c r="D316" s="232"/>
      <c r="E316" s="241"/>
      <c r="F316" s="241"/>
      <c r="G316" s="241"/>
      <c r="H316" s="241"/>
      <c r="I316" s="232"/>
      <c r="J316" s="232"/>
      <c r="K316" s="232"/>
      <c r="L316" s="232"/>
      <c r="M316" s="232"/>
      <c r="N316" s="232"/>
      <c r="O316" s="232"/>
      <c r="P316" s="232"/>
    </row>
    <row r="317" spans="1:16" x14ac:dyDescent="0.25">
      <c r="A317" s="242"/>
      <c r="B317" s="242"/>
      <c r="C317" s="232"/>
      <c r="D317" s="232"/>
      <c r="E317" s="241"/>
      <c r="F317" s="241"/>
      <c r="G317" s="241"/>
      <c r="H317" s="241"/>
      <c r="I317" s="232"/>
      <c r="J317" s="232"/>
      <c r="K317" s="232"/>
      <c r="L317" s="232"/>
      <c r="M317" s="232"/>
      <c r="N317" s="232"/>
      <c r="O317" s="232"/>
      <c r="P317" s="232"/>
    </row>
    <row r="318" spans="1:16" x14ac:dyDescent="0.25">
      <c r="A318" s="242"/>
      <c r="B318" s="242"/>
      <c r="C318" s="232"/>
      <c r="D318" s="232"/>
      <c r="E318" s="241"/>
      <c r="F318" s="241"/>
      <c r="G318" s="241"/>
      <c r="H318" s="241"/>
      <c r="I318" s="232"/>
      <c r="J318" s="232"/>
      <c r="K318" s="232"/>
      <c r="L318" s="232"/>
      <c r="M318" s="232"/>
      <c r="N318" s="232"/>
      <c r="O318" s="232"/>
      <c r="P318" s="232"/>
    </row>
    <row r="319" spans="1:16" x14ac:dyDescent="0.25">
      <c r="A319" s="242"/>
      <c r="B319" s="242"/>
      <c r="C319" s="232"/>
      <c r="D319" s="232"/>
      <c r="E319" s="241"/>
      <c r="F319" s="241"/>
      <c r="G319" s="241"/>
      <c r="H319" s="241"/>
      <c r="I319" s="232"/>
      <c r="J319" s="232"/>
      <c r="K319" s="232"/>
      <c r="L319" s="232"/>
      <c r="M319" s="232"/>
      <c r="N319" s="232"/>
      <c r="O319" s="232"/>
      <c r="P319" s="232"/>
    </row>
    <row r="320" spans="1:16" x14ac:dyDescent="0.25">
      <c r="A320" s="242"/>
      <c r="B320" s="242"/>
      <c r="C320" s="232"/>
      <c r="D320" s="232"/>
      <c r="E320" s="241"/>
      <c r="F320" s="241"/>
      <c r="G320" s="241"/>
      <c r="H320" s="241"/>
      <c r="I320" s="232"/>
      <c r="J320" s="232"/>
      <c r="K320" s="232"/>
      <c r="L320" s="232"/>
      <c r="M320" s="232"/>
      <c r="N320" s="232"/>
      <c r="O320" s="232"/>
      <c r="P320" s="232"/>
    </row>
    <row r="321" spans="1:16" x14ac:dyDescent="0.25">
      <c r="A321" s="242"/>
      <c r="B321" s="242"/>
      <c r="C321" s="232"/>
      <c r="D321" s="232"/>
      <c r="E321" s="241"/>
      <c r="F321" s="241"/>
      <c r="G321" s="241"/>
      <c r="H321" s="241"/>
      <c r="I321" s="232"/>
      <c r="J321" s="232"/>
      <c r="K321" s="232"/>
      <c r="L321" s="232"/>
      <c r="M321" s="232"/>
      <c r="N321" s="232"/>
      <c r="O321" s="232"/>
      <c r="P321" s="232"/>
    </row>
    <row r="322" spans="1:16" x14ac:dyDescent="0.25">
      <c r="A322" s="242"/>
      <c r="B322" s="242"/>
      <c r="C322" s="232"/>
      <c r="D322" s="232"/>
      <c r="E322" s="241"/>
      <c r="F322" s="241"/>
      <c r="G322" s="241"/>
      <c r="H322" s="241"/>
      <c r="I322" s="232"/>
      <c r="J322" s="232"/>
      <c r="K322" s="232"/>
      <c r="L322" s="232"/>
      <c r="M322" s="232"/>
      <c r="N322" s="232"/>
      <c r="O322" s="232"/>
      <c r="P322" s="232"/>
    </row>
    <row r="323" spans="1:16" x14ac:dyDescent="0.25">
      <c r="A323" s="242"/>
      <c r="B323" s="242"/>
      <c r="C323" s="232"/>
      <c r="D323" s="232"/>
      <c r="E323" s="241"/>
      <c r="F323" s="241"/>
      <c r="G323" s="241"/>
      <c r="H323" s="241"/>
      <c r="I323" s="232"/>
      <c r="J323" s="232"/>
      <c r="K323" s="232"/>
      <c r="L323" s="232"/>
      <c r="M323" s="232"/>
      <c r="N323" s="232"/>
      <c r="O323" s="232"/>
      <c r="P323" s="232"/>
    </row>
    <row r="324" spans="1:16" x14ac:dyDescent="0.25">
      <c r="A324" s="242"/>
      <c r="B324" s="242"/>
      <c r="C324" s="232"/>
      <c r="D324" s="232"/>
      <c r="E324" s="241"/>
      <c r="F324" s="241"/>
      <c r="G324" s="241"/>
      <c r="H324" s="241"/>
      <c r="I324" s="232"/>
      <c r="J324" s="232"/>
      <c r="K324" s="232"/>
      <c r="L324" s="232"/>
      <c r="M324" s="232"/>
      <c r="N324" s="232"/>
      <c r="O324" s="232"/>
      <c r="P324" s="232"/>
    </row>
    <row r="325" spans="1:16" x14ac:dyDescent="0.25">
      <c r="A325" s="242"/>
      <c r="B325" s="242"/>
      <c r="C325" s="232"/>
      <c r="D325" s="232"/>
      <c r="E325" s="241"/>
      <c r="F325" s="241"/>
      <c r="G325" s="241"/>
      <c r="H325" s="241"/>
      <c r="I325" s="232"/>
      <c r="J325" s="232"/>
      <c r="K325" s="232"/>
      <c r="L325" s="232"/>
      <c r="M325" s="232"/>
      <c r="N325" s="232"/>
      <c r="O325" s="232"/>
      <c r="P325" s="232"/>
    </row>
    <row r="326" spans="1:16" x14ac:dyDescent="0.25">
      <c r="A326" s="242"/>
      <c r="B326" s="242"/>
      <c r="C326" s="232"/>
      <c r="D326" s="232"/>
      <c r="E326" s="241"/>
      <c r="F326" s="241"/>
      <c r="G326" s="241"/>
      <c r="H326" s="241"/>
      <c r="I326" s="232"/>
      <c r="J326" s="232"/>
      <c r="K326" s="232"/>
      <c r="L326" s="232"/>
      <c r="M326" s="232"/>
      <c r="N326" s="232"/>
      <c r="O326" s="232"/>
      <c r="P326" s="232"/>
    </row>
    <row r="327" spans="1:16" x14ac:dyDescent="0.25">
      <c r="A327" s="242"/>
      <c r="B327" s="242"/>
      <c r="C327" s="232"/>
      <c r="D327" s="232"/>
      <c r="E327" s="241"/>
      <c r="F327" s="241"/>
      <c r="G327" s="241"/>
      <c r="H327" s="241"/>
      <c r="I327" s="232"/>
      <c r="J327" s="232"/>
      <c r="K327" s="232"/>
      <c r="L327" s="232"/>
      <c r="M327" s="232"/>
      <c r="N327" s="232"/>
      <c r="O327" s="232"/>
      <c r="P327" s="232"/>
    </row>
    <row r="328" spans="1:16" x14ac:dyDescent="0.25">
      <c r="A328" s="242"/>
      <c r="B328" s="242"/>
      <c r="C328" s="232"/>
      <c r="D328" s="232"/>
      <c r="E328" s="241"/>
      <c r="F328" s="241"/>
      <c r="G328" s="241"/>
      <c r="H328" s="241"/>
      <c r="I328" s="232"/>
      <c r="J328" s="232"/>
      <c r="K328" s="232"/>
      <c r="L328" s="232"/>
      <c r="M328" s="232"/>
      <c r="N328" s="232"/>
      <c r="O328" s="232"/>
      <c r="P328" s="232"/>
    </row>
    <row r="329" spans="1:16" x14ac:dyDescent="0.25">
      <c r="A329" s="242"/>
      <c r="B329" s="242"/>
      <c r="C329" s="232"/>
      <c r="D329" s="232"/>
      <c r="E329" s="241"/>
      <c r="F329" s="241"/>
      <c r="G329" s="241"/>
      <c r="H329" s="241"/>
      <c r="I329" s="232"/>
      <c r="J329" s="232"/>
      <c r="K329" s="232"/>
      <c r="L329" s="232"/>
      <c r="M329" s="232"/>
      <c r="N329" s="232"/>
      <c r="O329" s="232"/>
      <c r="P329" s="232"/>
    </row>
    <row r="330" spans="1:16" x14ac:dyDescent="0.25">
      <c r="A330" s="242"/>
      <c r="B330" s="242"/>
      <c r="C330" s="232"/>
      <c r="D330" s="232"/>
      <c r="E330" s="241"/>
      <c r="F330" s="241"/>
      <c r="G330" s="241"/>
      <c r="H330" s="241"/>
      <c r="I330" s="232"/>
      <c r="J330" s="232"/>
      <c r="K330" s="232"/>
      <c r="L330" s="232"/>
      <c r="M330" s="232"/>
      <c r="N330" s="232"/>
      <c r="O330" s="232"/>
      <c r="P330" s="232"/>
    </row>
    <row r="331" spans="1:16" x14ac:dyDescent="0.25">
      <c r="A331" s="242"/>
      <c r="B331" s="242"/>
      <c r="C331" s="232"/>
      <c r="D331" s="232"/>
      <c r="E331" s="241"/>
      <c r="F331" s="241"/>
      <c r="G331" s="241"/>
      <c r="H331" s="241"/>
      <c r="I331" s="232"/>
      <c r="J331" s="232"/>
      <c r="K331" s="232"/>
      <c r="L331" s="232"/>
      <c r="M331" s="232"/>
      <c r="N331" s="232"/>
      <c r="O331" s="232"/>
      <c r="P331" s="232"/>
    </row>
    <row r="332" spans="1:16" x14ac:dyDescent="0.25">
      <c r="A332" s="242"/>
      <c r="B332" s="242"/>
      <c r="C332" s="232"/>
      <c r="D332" s="232"/>
      <c r="E332" s="241"/>
      <c r="F332" s="241"/>
      <c r="G332" s="241"/>
      <c r="H332" s="241"/>
      <c r="I332" s="232"/>
      <c r="J332" s="232"/>
      <c r="K332" s="232"/>
      <c r="L332" s="232"/>
      <c r="M332" s="232"/>
      <c r="N332" s="232"/>
      <c r="O332" s="232"/>
      <c r="P332" s="232"/>
    </row>
    <row r="333" spans="1:16" x14ac:dyDescent="0.25">
      <c r="A333" s="242"/>
      <c r="B333" s="242"/>
      <c r="C333" s="232"/>
      <c r="D333" s="232"/>
      <c r="E333" s="241"/>
      <c r="F333" s="241"/>
      <c r="G333" s="241"/>
      <c r="H333" s="241"/>
      <c r="I333" s="232"/>
      <c r="J333" s="232"/>
      <c r="K333" s="232"/>
      <c r="L333" s="232"/>
      <c r="M333" s="232"/>
      <c r="N333" s="232"/>
      <c r="O333" s="232"/>
      <c r="P333" s="232"/>
    </row>
    <row r="334" spans="1:16" x14ac:dyDescent="0.25">
      <c r="A334" s="242"/>
      <c r="B334" s="242"/>
      <c r="C334" s="232"/>
      <c r="D334" s="232"/>
      <c r="E334" s="241"/>
      <c r="F334" s="241"/>
      <c r="G334" s="241"/>
      <c r="H334" s="241"/>
      <c r="I334" s="232"/>
      <c r="J334" s="232"/>
      <c r="K334" s="232"/>
      <c r="L334" s="232"/>
      <c r="M334" s="232"/>
      <c r="N334" s="232"/>
      <c r="O334" s="232"/>
      <c r="P334" s="232"/>
    </row>
    <row r="335" spans="1:16" x14ac:dyDescent="0.25">
      <c r="A335" s="242"/>
      <c r="B335" s="242"/>
      <c r="C335" s="232"/>
      <c r="D335" s="232"/>
      <c r="E335" s="241"/>
      <c r="F335" s="241"/>
      <c r="G335" s="241"/>
      <c r="H335" s="241"/>
      <c r="I335" s="232"/>
      <c r="J335" s="232"/>
      <c r="K335" s="232"/>
      <c r="L335" s="232"/>
      <c r="M335" s="232"/>
      <c r="N335" s="232"/>
      <c r="O335" s="232"/>
      <c r="P335" s="232"/>
    </row>
    <row r="336" spans="1:16" x14ac:dyDescent="0.25">
      <c r="A336" s="242"/>
      <c r="B336" s="242"/>
      <c r="C336" s="232"/>
      <c r="D336" s="232"/>
      <c r="E336" s="241"/>
      <c r="F336" s="241"/>
      <c r="G336" s="241"/>
      <c r="H336" s="241"/>
      <c r="I336" s="232"/>
      <c r="J336" s="232"/>
      <c r="K336" s="232"/>
      <c r="L336" s="232"/>
      <c r="M336" s="232"/>
      <c r="N336" s="232"/>
      <c r="O336" s="232"/>
      <c r="P336" s="232"/>
    </row>
    <row r="337" spans="1:16" x14ac:dyDescent="0.25">
      <c r="A337" s="242"/>
      <c r="B337" s="242"/>
      <c r="C337" s="232"/>
      <c r="D337" s="232"/>
      <c r="E337" s="241"/>
      <c r="F337" s="241"/>
      <c r="G337" s="241"/>
      <c r="H337" s="241"/>
      <c r="I337" s="232"/>
      <c r="J337" s="232"/>
      <c r="K337" s="232"/>
      <c r="L337" s="232"/>
      <c r="M337" s="232"/>
      <c r="N337" s="232"/>
      <c r="O337" s="232"/>
      <c r="P337" s="232"/>
    </row>
    <row r="338" spans="1:16" x14ac:dyDescent="0.25">
      <c r="A338" s="242"/>
      <c r="B338" s="242"/>
      <c r="C338" s="232"/>
      <c r="D338" s="232"/>
      <c r="E338" s="241"/>
      <c r="F338" s="241"/>
      <c r="G338" s="241"/>
      <c r="H338" s="241"/>
      <c r="I338" s="232"/>
      <c r="J338" s="232"/>
      <c r="K338" s="232"/>
      <c r="L338" s="232"/>
      <c r="M338" s="232"/>
      <c r="N338" s="232"/>
      <c r="O338" s="232"/>
      <c r="P338" s="232"/>
    </row>
    <row r="339" spans="1:16" x14ac:dyDescent="0.25">
      <c r="A339" s="242"/>
      <c r="B339" s="242"/>
      <c r="C339" s="232"/>
      <c r="D339" s="232"/>
      <c r="E339" s="241"/>
      <c r="F339" s="241"/>
      <c r="G339" s="241"/>
      <c r="H339" s="241"/>
      <c r="I339" s="232"/>
      <c r="J339" s="232"/>
      <c r="K339" s="232"/>
      <c r="L339" s="232"/>
      <c r="M339" s="232"/>
      <c r="N339" s="232"/>
      <c r="O339" s="232"/>
      <c r="P339" s="232"/>
    </row>
    <row r="340" spans="1:16" x14ac:dyDescent="0.25">
      <c r="A340" s="242"/>
      <c r="B340" s="242"/>
      <c r="C340" s="232"/>
      <c r="D340" s="232"/>
      <c r="E340" s="241"/>
      <c r="F340" s="241"/>
      <c r="G340" s="241"/>
      <c r="H340" s="241"/>
      <c r="I340" s="232"/>
      <c r="J340" s="232"/>
      <c r="K340" s="232"/>
      <c r="L340" s="232"/>
      <c r="M340" s="232"/>
      <c r="N340" s="232"/>
      <c r="O340" s="232"/>
      <c r="P340" s="232"/>
    </row>
    <row r="341" spans="1:16" x14ac:dyDescent="0.25">
      <c r="A341" s="242"/>
      <c r="B341" s="242"/>
      <c r="C341" s="232"/>
      <c r="D341" s="232"/>
      <c r="E341" s="241"/>
      <c r="F341" s="241"/>
      <c r="G341" s="241"/>
      <c r="H341" s="241"/>
      <c r="I341" s="232"/>
      <c r="J341" s="232"/>
      <c r="K341" s="232"/>
      <c r="L341" s="232"/>
      <c r="M341" s="232"/>
      <c r="N341" s="232"/>
      <c r="O341" s="232"/>
      <c r="P341" s="232"/>
    </row>
    <row r="342" spans="1:16" x14ac:dyDescent="0.25">
      <c r="A342" s="242"/>
      <c r="B342" s="242"/>
      <c r="C342" s="232"/>
      <c r="D342" s="232"/>
      <c r="E342" s="241"/>
      <c r="F342" s="241"/>
      <c r="G342" s="241"/>
      <c r="H342" s="241"/>
      <c r="I342" s="232"/>
      <c r="J342" s="232"/>
      <c r="K342" s="232"/>
      <c r="L342" s="232"/>
      <c r="M342" s="232"/>
      <c r="N342" s="232"/>
      <c r="O342" s="232"/>
      <c r="P342" s="232"/>
    </row>
    <row r="343" spans="1:16" x14ac:dyDescent="0.25">
      <c r="A343" s="242"/>
      <c r="B343" s="242"/>
      <c r="C343" s="232"/>
      <c r="D343" s="232"/>
      <c r="E343" s="241"/>
      <c r="F343" s="241"/>
      <c r="G343" s="241"/>
      <c r="H343" s="241"/>
      <c r="I343" s="232"/>
      <c r="J343" s="232"/>
      <c r="K343" s="232"/>
      <c r="L343" s="232"/>
      <c r="M343" s="232"/>
      <c r="N343" s="232"/>
      <c r="O343" s="232"/>
      <c r="P343" s="232"/>
    </row>
    <row r="344" spans="1:16" x14ac:dyDescent="0.25">
      <c r="A344" s="242"/>
      <c r="B344" s="242"/>
      <c r="C344" s="232"/>
      <c r="D344" s="232"/>
      <c r="E344" s="241"/>
      <c r="F344" s="241"/>
      <c r="G344" s="241"/>
      <c r="H344" s="241"/>
      <c r="I344" s="232"/>
      <c r="J344" s="232"/>
      <c r="K344" s="232"/>
      <c r="L344" s="232"/>
      <c r="M344" s="232"/>
      <c r="N344" s="232"/>
      <c r="O344" s="232"/>
      <c r="P344" s="232"/>
    </row>
    <row r="345" spans="1:16" x14ac:dyDescent="0.25">
      <c r="A345" s="242"/>
      <c r="B345" s="242"/>
      <c r="C345" s="232"/>
      <c r="D345" s="232"/>
      <c r="E345" s="241"/>
      <c r="F345" s="241"/>
      <c r="G345" s="241"/>
      <c r="H345" s="241"/>
      <c r="I345" s="232"/>
      <c r="J345" s="232"/>
      <c r="K345" s="232"/>
      <c r="L345" s="232"/>
      <c r="M345" s="232"/>
      <c r="N345" s="232"/>
      <c r="O345" s="232"/>
      <c r="P345" s="232"/>
    </row>
    <row r="346" spans="1:16" x14ac:dyDescent="0.25">
      <c r="A346" s="242"/>
      <c r="B346" s="242"/>
      <c r="C346" s="232"/>
      <c r="D346" s="232"/>
      <c r="E346" s="241"/>
      <c r="F346" s="241"/>
      <c r="G346" s="241"/>
      <c r="H346" s="241"/>
      <c r="I346" s="232"/>
      <c r="J346" s="232"/>
      <c r="K346" s="232"/>
      <c r="L346" s="232"/>
      <c r="M346" s="232"/>
      <c r="N346" s="232"/>
      <c r="O346" s="232"/>
      <c r="P346" s="232"/>
    </row>
    <row r="347" spans="1:16" x14ac:dyDescent="0.25">
      <c r="A347" s="242"/>
      <c r="B347" s="242"/>
      <c r="C347" s="232"/>
      <c r="D347" s="232"/>
      <c r="E347" s="241"/>
      <c r="F347" s="241"/>
      <c r="G347" s="241"/>
      <c r="H347" s="241"/>
      <c r="I347" s="232"/>
      <c r="J347" s="232"/>
      <c r="K347" s="232"/>
      <c r="L347" s="232"/>
      <c r="M347" s="232"/>
      <c r="N347" s="232"/>
      <c r="O347" s="232"/>
      <c r="P347" s="232"/>
    </row>
    <row r="348" spans="1:16" x14ac:dyDescent="0.25">
      <c r="A348" s="242"/>
      <c r="B348" s="242"/>
      <c r="C348" s="232"/>
      <c r="D348" s="232"/>
      <c r="E348" s="241"/>
      <c r="F348" s="241"/>
      <c r="G348" s="241"/>
      <c r="H348" s="241"/>
      <c r="I348" s="232"/>
      <c r="J348" s="232"/>
      <c r="K348" s="232"/>
      <c r="L348" s="232"/>
      <c r="M348" s="232"/>
      <c r="N348" s="232"/>
      <c r="O348" s="232"/>
      <c r="P348" s="232"/>
    </row>
    <row r="349" spans="1:16" x14ac:dyDescent="0.25">
      <c r="A349" s="242"/>
      <c r="B349" s="242"/>
      <c r="C349" s="232"/>
      <c r="D349" s="232"/>
      <c r="E349" s="241"/>
      <c r="F349" s="241"/>
      <c r="G349" s="241"/>
      <c r="H349" s="241"/>
      <c r="I349" s="232"/>
      <c r="J349" s="232"/>
      <c r="K349" s="232"/>
      <c r="L349" s="232"/>
      <c r="M349" s="232"/>
      <c r="N349" s="232"/>
      <c r="O349" s="232"/>
      <c r="P349" s="232"/>
    </row>
    <row r="350" spans="1:16" x14ac:dyDescent="0.25">
      <c r="A350" s="242"/>
      <c r="B350" s="242"/>
      <c r="C350" s="232"/>
      <c r="D350" s="232"/>
      <c r="E350" s="241"/>
      <c r="F350" s="241"/>
      <c r="G350" s="241"/>
      <c r="H350" s="241"/>
      <c r="I350" s="232"/>
      <c r="J350" s="232"/>
      <c r="K350" s="232"/>
      <c r="L350" s="232"/>
      <c r="M350" s="232"/>
      <c r="N350" s="232"/>
      <c r="O350" s="232"/>
      <c r="P350" s="232"/>
    </row>
    <row r="351" spans="1:16" x14ac:dyDescent="0.25">
      <c r="A351" s="242"/>
      <c r="B351" s="242"/>
      <c r="C351" s="232"/>
      <c r="D351" s="232"/>
      <c r="E351" s="241"/>
      <c r="F351" s="241"/>
      <c r="G351" s="241"/>
      <c r="H351" s="241"/>
      <c r="I351" s="232"/>
      <c r="J351" s="232"/>
      <c r="K351" s="232"/>
      <c r="L351" s="232"/>
      <c r="M351" s="232"/>
      <c r="N351" s="232"/>
      <c r="O351" s="232"/>
      <c r="P351" s="232"/>
    </row>
    <row r="352" spans="1:16" x14ac:dyDescent="0.25">
      <c r="A352" s="242"/>
      <c r="B352" s="242"/>
      <c r="C352" s="232"/>
      <c r="D352" s="232"/>
      <c r="E352" s="241"/>
      <c r="F352" s="241"/>
      <c r="G352" s="241"/>
      <c r="H352" s="241"/>
      <c r="I352" s="232"/>
      <c r="J352" s="232"/>
      <c r="K352" s="232"/>
      <c r="L352" s="232"/>
      <c r="M352" s="232"/>
      <c r="N352" s="232"/>
      <c r="O352" s="232"/>
      <c r="P352" s="232"/>
    </row>
    <row r="353" spans="1:16" x14ac:dyDescent="0.25">
      <c r="A353" s="242"/>
      <c r="B353" s="242"/>
      <c r="C353" s="232"/>
      <c r="D353" s="232"/>
      <c r="E353" s="241"/>
      <c r="F353" s="241"/>
      <c r="G353" s="241"/>
      <c r="H353" s="241"/>
      <c r="I353" s="232"/>
      <c r="J353" s="232"/>
      <c r="K353" s="232"/>
      <c r="L353" s="232"/>
      <c r="M353" s="232"/>
      <c r="N353" s="232"/>
      <c r="O353" s="232"/>
      <c r="P353" s="232"/>
    </row>
    <row r="354" spans="1:16" x14ac:dyDescent="0.25">
      <c r="A354" s="242"/>
      <c r="B354" s="242"/>
      <c r="C354" s="232"/>
      <c r="D354" s="232"/>
      <c r="E354" s="241"/>
      <c r="F354" s="241"/>
      <c r="G354" s="241"/>
      <c r="H354" s="241"/>
      <c r="I354" s="232"/>
      <c r="J354" s="232"/>
      <c r="K354" s="232"/>
      <c r="L354" s="232"/>
      <c r="M354" s="232"/>
      <c r="N354" s="232"/>
      <c r="O354" s="232"/>
      <c r="P354" s="232"/>
    </row>
    <row r="355" spans="1:16" x14ac:dyDescent="0.25">
      <c r="A355" s="242"/>
      <c r="B355" s="242"/>
      <c r="C355" s="232"/>
      <c r="D355" s="232"/>
      <c r="E355" s="241"/>
      <c r="F355" s="241"/>
      <c r="G355" s="241"/>
      <c r="H355" s="241"/>
      <c r="I355" s="232"/>
      <c r="J355" s="232"/>
      <c r="K355" s="232"/>
      <c r="L355" s="232"/>
      <c r="M355" s="232"/>
      <c r="N355" s="232"/>
      <c r="O355" s="232"/>
      <c r="P355" s="232"/>
    </row>
    <row r="356" spans="1:16" x14ac:dyDescent="0.25">
      <c r="A356" s="242"/>
      <c r="B356" s="242"/>
      <c r="C356" s="232"/>
      <c r="D356" s="232"/>
      <c r="E356" s="241"/>
      <c r="F356" s="241"/>
      <c r="G356" s="241"/>
      <c r="H356" s="241"/>
      <c r="I356" s="232"/>
      <c r="J356" s="232"/>
      <c r="K356" s="232"/>
      <c r="L356" s="232"/>
      <c r="M356" s="232"/>
      <c r="N356" s="232"/>
      <c r="O356" s="232"/>
      <c r="P356" s="232"/>
    </row>
    <row r="357" spans="1:16" x14ac:dyDescent="0.25">
      <c r="A357" s="242"/>
      <c r="B357" s="242"/>
      <c r="C357" s="232"/>
      <c r="D357" s="232"/>
      <c r="E357" s="241"/>
      <c r="F357" s="241"/>
      <c r="G357" s="241"/>
      <c r="H357" s="241"/>
      <c r="I357" s="232"/>
      <c r="J357" s="232"/>
      <c r="K357" s="232"/>
      <c r="L357" s="232"/>
      <c r="M357" s="232"/>
      <c r="N357" s="232"/>
      <c r="O357" s="232"/>
      <c r="P357" s="232"/>
    </row>
    <row r="358" spans="1:16" x14ac:dyDescent="0.25">
      <c r="A358" s="242"/>
      <c r="B358" s="242"/>
      <c r="C358" s="232"/>
      <c r="D358" s="232"/>
      <c r="E358" s="241"/>
      <c r="F358" s="241"/>
      <c r="G358" s="241"/>
      <c r="H358" s="241"/>
      <c r="I358" s="232"/>
      <c r="J358" s="232"/>
      <c r="K358" s="232"/>
      <c r="L358" s="232"/>
      <c r="M358" s="232"/>
      <c r="N358" s="232"/>
      <c r="O358" s="232"/>
      <c r="P358" s="232"/>
    </row>
    <row r="359" spans="1:16" x14ac:dyDescent="0.25">
      <c r="A359" s="242"/>
      <c r="B359" s="242"/>
      <c r="C359" s="232"/>
      <c r="D359" s="232"/>
      <c r="E359" s="241"/>
      <c r="F359" s="241"/>
      <c r="G359" s="241"/>
      <c r="H359" s="241"/>
      <c r="I359" s="232"/>
      <c r="J359" s="232"/>
      <c r="K359" s="232"/>
      <c r="L359" s="232"/>
      <c r="M359" s="232"/>
      <c r="N359" s="232"/>
      <c r="O359" s="232"/>
      <c r="P359" s="232"/>
    </row>
    <row r="360" spans="1:16" x14ac:dyDescent="0.25">
      <c r="A360" s="242"/>
      <c r="B360" s="242"/>
      <c r="C360" s="232"/>
      <c r="D360" s="232"/>
      <c r="E360" s="241"/>
      <c r="F360" s="241"/>
      <c r="G360" s="241"/>
      <c r="H360" s="241"/>
      <c r="I360" s="232"/>
      <c r="J360" s="232"/>
      <c r="K360" s="232"/>
      <c r="L360" s="232"/>
      <c r="M360" s="232"/>
      <c r="N360" s="232"/>
      <c r="O360" s="232"/>
      <c r="P360" s="232"/>
    </row>
    <row r="361" spans="1:16" x14ac:dyDescent="0.25">
      <c r="A361" s="242"/>
      <c r="B361" s="242"/>
      <c r="C361" s="232"/>
      <c r="D361" s="232"/>
      <c r="E361" s="241"/>
      <c r="F361" s="241"/>
      <c r="G361" s="241"/>
      <c r="H361" s="241"/>
      <c r="I361" s="232"/>
      <c r="J361" s="232"/>
      <c r="K361" s="232"/>
      <c r="L361" s="232"/>
      <c r="M361" s="232"/>
      <c r="N361" s="232"/>
      <c r="O361" s="232"/>
      <c r="P361" s="232"/>
    </row>
    <row r="362" spans="1:16" x14ac:dyDescent="0.25">
      <c r="A362" s="242"/>
      <c r="B362" s="242"/>
      <c r="C362" s="232"/>
      <c r="D362" s="232"/>
      <c r="E362" s="241"/>
      <c r="F362" s="241"/>
      <c r="G362" s="241"/>
      <c r="H362" s="241"/>
      <c r="I362" s="232"/>
      <c r="J362" s="232"/>
      <c r="K362" s="232"/>
      <c r="L362" s="232"/>
      <c r="M362" s="232"/>
      <c r="N362" s="232"/>
      <c r="O362" s="232"/>
      <c r="P362" s="232"/>
    </row>
    <row r="363" spans="1:16" x14ac:dyDescent="0.25">
      <c r="A363" s="242"/>
      <c r="B363" s="242"/>
      <c r="C363" s="232"/>
      <c r="D363" s="232"/>
      <c r="E363" s="241"/>
      <c r="F363" s="241"/>
      <c r="G363" s="241"/>
      <c r="H363" s="241"/>
      <c r="I363" s="232"/>
      <c r="J363" s="232"/>
      <c r="K363" s="232"/>
      <c r="L363" s="232"/>
      <c r="M363" s="232"/>
      <c r="N363" s="232"/>
      <c r="O363" s="232"/>
      <c r="P363" s="232"/>
    </row>
    <row r="364" spans="1:16" x14ac:dyDescent="0.25">
      <c r="A364" s="242"/>
      <c r="B364" s="242"/>
      <c r="C364" s="232"/>
      <c r="D364" s="232"/>
      <c r="E364" s="241"/>
      <c r="F364" s="241"/>
      <c r="G364" s="241"/>
      <c r="H364" s="241"/>
      <c r="I364" s="232"/>
      <c r="J364" s="232"/>
      <c r="K364" s="232"/>
      <c r="L364" s="232"/>
      <c r="M364" s="232"/>
      <c r="N364" s="232"/>
      <c r="O364" s="232"/>
      <c r="P364" s="232"/>
    </row>
    <row r="365" spans="1:16" x14ac:dyDescent="0.25">
      <c r="A365" s="242"/>
      <c r="B365" s="242"/>
      <c r="C365" s="232"/>
      <c r="D365" s="232"/>
      <c r="E365" s="241"/>
      <c r="F365" s="241"/>
      <c r="G365" s="241"/>
      <c r="H365" s="241"/>
      <c r="I365" s="232"/>
      <c r="J365" s="232"/>
      <c r="K365" s="232"/>
      <c r="L365" s="232"/>
      <c r="M365" s="232"/>
      <c r="N365" s="232"/>
      <c r="O365" s="232"/>
      <c r="P365" s="232"/>
    </row>
    <row r="366" spans="1:16" x14ac:dyDescent="0.25">
      <c r="A366" s="242"/>
      <c r="B366" s="242"/>
      <c r="C366" s="232"/>
      <c r="D366" s="232"/>
      <c r="E366" s="241"/>
      <c r="F366" s="241"/>
      <c r="G366" s="241"/>
      <c r="H366" s="241"/>
      <c r="I366" s="232"/>
      <c r="J366" s="232"/>
      <c r="K366" s="232"/>
      <c r="L366" s="232"/>
      <c r="M366" s="232"/>
      <c r="N366" s="232"/>
      <c r="O366" s="232"/>
      <c r="P366" s="232"/>
    </row>
    <row r="367" spans="1:16" x14ac:dyDescent="0.25">
      <c r="A367" s="242"/>
      <c r="B367" s="242"/>
      <c r="C367" s="232"/>
      <c r="D367" s="232"/>
      <c r="E367" s="241"/>
      <c r="F367" s="241"/>
      <c r="G367" s="241"/>
      <c r="H367" s="241"/>
      <c r="I367" s="232"/>
      <c r="J367" s="232"/>
      <c r="K367" s="232"/>
      <c r="L367" s="232"/>
      <c r="M367" s="232"/>
      <c r="N367" s="232"/>
      <c r="O367" s="232"/>
      <c r="P367" s="232"/>
    </row>
    <row r="368" spans="1:16" x14ac:dyDescent="0.25">
      <c r="A368" s="242"/>
      <c r="B368" s="242"/>
      <c r="C368" s="232"/>
      <c r="D368" s="232"/>
      <c r="E368" s="241"/>
      <c r="F368" s="241"/>
      <c r="G368" s="241"/>
      <c r="H368" s="241"/>
      <c r="I368" s="232"/>
      <c r="J368" s="232"/>
      <c r="K368" s="232"/>
      <c r="L368" s="232"/>
      <c r="M368" s="232"/>
      <c r="N368" s="232"/>
      <c r="O368" s="232"/>
      <c r="P368" s="232"/>
    </row>
    <row r="369" spans="1:16" x14ac:dyDescent="0.25">
      <c r="A369" s="242"/>
      <c r="B369" s="242"/>
      <c r="C369" s="232"/>
      <c r="D369" s="232"/>
      <c r="E369" s="241"/>
      <c r="F369" s="241"/>
      <c r="G369" s="241"/>
      <c r="H369" s="241"/>
      <c r="I369" s="232"/>
      <c r="J369" s="232"/>
      <c r="K369" s="232"/>
      <c r="L369" s="232"/>
      <c r="M369" s="232"/>
      <c r="N369" s="232"/>
      <c r="O369" s="232"/>
      <c r="P369" s="232"/>
    </row>
    <row r="370" spans="1:16" x14ac:dyDescent="0.25">
      <c r="A370" s="242"/>
      <c r="B370" s="242"/>
      <c r="C370" s="232"/>
      <c r="D370" s="232"/>
      <c r="E370" s="241"/>
      <c r="F370" s="241"/>
      <c r="G370" s="241"/>
      <c r="H370" s="241"/>
      <c r="I370" s="232"/>
      <c r="J370" s="232"/>
      <c r="K370" s="232"/>
      <c r="L370" s="232"/>
      <c r="M370" s="232"/>
      <c r="N370" s="232"/>
      <c r="O370" s="232"/>
      <c r="P370" s="232"/>
    </row>
    <row r="371" spans="1:16" x14ac:dyDescent="0.25">
      <c r="A371" s="242"/>
      <c r="B371" s="242"/>
      <c r="C371" s="232"/>
      <c r="D371" s="232"/>
      <c r="E371" s="241"/>
      <c r="F371" s="241"/>
      <c r="G371" s="241"/>
      <c r="H371" s="241"/>
      <c r="I371" s="232"/>
      <c r="J371" s="232"/>
      <c r="K371" s="232"/>
      <c r="L371" s="232"/>
      <c r="M371" s="232"/>
      <c r="N371" s="232"/>
      <c r="O371" s="232"/>
      <c r="P371" s="232"/>
    </row>
    <row r="372" spans="1:16" x14ac:dyDescent="0.25">
      <c r="A372" s="242"/>
      <c r="B372" s="242"/>
      <c r="C372" s="232"/>
      <c r="D372" s="232"/>
      <c r="E372" s="241"/>
      <c r="F372" s="241"/>
      <c r="G372" s="241"/>
      <c r="H372" s="241"/>
      <c r="I372" s="232"/>
      <c r="J372" s="232"/>
      <c r="K372" s="232"/>
      <c r="L372" s="232"/>
      <c r="M372" s="232"/>
      <c r="N372" s="232"/>
      <c r="O372" s="232"/>
      <c r="P372" s="232"/>
    </row>
    <row r="373" spans="1:16" x14ac:dyDescent="0.25">
      <c r="A373" s="242"/>
      <c r="B373" s="242"/>
      <c r="C373" s="232"/>
      <c r="D373" s="232"/>
      <c r="E373" s="241"/>
      <c r="F373" s="241"/>
      <c r="G373" s="241"/>
      <c r="H373" s="241"/>
      <c r="I373" s="232"/>
      <c r="J373" s="232"/>
      <c r="K373" s="232"/>
      <c r="L373" s="232"/>
      <c r="M373" s="232"/>
      <c r="N373" s="232"/>
      <c r="O373" s="232"/>
      <c r="P373" s="232"/>
    </row>
    <row r="374" spans="1:16" x14ac:dyDescent="0.25">
      <c r="A374" s="242"/>
      <c r="B374" s="242"/>
      <c r="C374" s="232"/>
      <c r="D374" s="232"/>
      <c r="E374" s="241"/>
      <c r="F374" s="241"/>
      <c r="G374" s="241"/>
      <c r="H374" s="241"/>
      <c r="I374" s="232"/>
      <c r="J374" s="232"/>
      <c r="K374" s="232"/>
      <c r="L374" s="232"/>
      <c r="M374" s="232"/>
      <c r="N374" s="232"/>
      <c r="O374" s="232"/>
      <c r="P374" s="232"/>
    </row>
    <row r="375" spans="1:16" x14ac:dyDescent="0.25">
      <c r="A375" s="242"/>
      <c r="B375" s="242"/>
      <c r="C375" s="232"/>
      <c r="D375" s="232"/>
      <c r="E375" s="241"/>
      <c r="F375" s="241"/>
      <c r="G375" s="241"/>
      <c r="H375" s="241"/>
      <c r="I375" s="232"/>
      <c r="J375" s="232"/>
      <c r="K375" s="232"/>
      <c r="L375" s="232"/>
      <c r="M375" s="232"/>
      <c r="N375" s="232"/>
      <c r="O375" s="232"/>
      <c r="P375" s="232"/>
    </row>
    <row r="376" spans="1:16" x14ac:dyDescent="0.25">
      <c r="A376" s="242"/>
      <c r="B376" s="242"/>
      <c r="C376" s="232"/>
      <c r="D376" s="232"/>
      <c r="E376" s="241"/>
      <c r="F376" s="241"/>
      <c r="G376" s="241"/>
      <c r="H376" s="241"/>
      <c r="I376" s="232"/>
      <c r="J376" s="232"/>
      <c r="K376" s="232"/>
      <c r="L376" s="232"/>
      <c r="M376" s="232"/>
      <c r="N376" s="232"/>
      <c r="O376" s="232"/>
      <c r="P376" s="232"/>
    </row>
    <row r="377" spans="1:16" x14ac:dyDescent="0.25">
      <c r="A377" s="242"/>
      <c r="B377" s="242"/>
      <c r="C377" s="232"/>
      <c r="D377" s="232"/>
      <c r="E377" s="241"/>
      <c r="F377" s="241"/>
      <c r="G377" s="241"/>
      <c r="H377" s="241"/>
      <c r="I377" s="232"/>
      <c r="J377" s="232"/>
      <c r="K377" s="232"/>
      <c r="L377" s="232"/>
      <c r="M377" s="232"/>
      <c r="N377" s="232"/>
      <c r="O377" s="232"/>
      <c r="P377" s="232"/>
    </row>
    <row r="378" spans="1:16" x14ac:dyDescent="0.25">
      <c r="A378" s="242"/>
      <c r="B378" s="242"/>
      <c r="C378" s="232"/>
      <c r="D378" s="232"/>
      <c r="E378" s="241"/>
      <c r="F378" s="241"/>
      <c r="G378" s="241"/>
      <c r="H378" s="241"/>
      <c r="I378" s="232"/>
      <c r="J378" s="232"/>
      <c r="K378" s="232"/>
      <c r="L378" s="232"/>
      <c r="M378" s="232"/>
      <c r="N378" s="232"/>
      <c r="O378" s="232"/>
      <c r="P378" s="232"/>
    </row>
    <row r="379" spans="1:16" x14ac:dyDescent="0.25">
      <c r="A379" s="242"/>
      <c r="B379" s="242"/>
      <c r="C379" s="232"/>
      <c r="D379" s="232"/>
      <c r="E379" s="241"/>
      <c r="F379" s="241"/>
      <c r="G379" s="241"/>
      <c r="H379" s="241"/>
      <c r="I379" s="232"/>
      <c r="J379" s="232"/>
      <c r="K379" s="232"/>
      <c r="L379" s="232"/>
      <c r="M379" s="232"/>
      <c r="N379" s="232"/>
      <c r="O379" s="232"/>
      <c r="P379" s="232"/>
    </row>
    <row r="380" spans="1:16" x14ac:dyDescent="0.25">
      <c r="A380" s="242"/>
      <c r="B380" s="242"/>
      <c r="C380" s="232"/>
      <c r="D380" s="232"/>
      <c r="E380" s="241"/>
      <c r="F380" s="241"/>
      <c r="G380" s="241"/>
      <c r="H380" s="241"/>
      <c r="I380" s="232"/>
      <c r="J380" s="232"/>
      <c r="K380" s="232"/>
      <c r="L380" s="232"/>
      <c r="M380" s="232"/>
      <c r="N380" s="232"/>
      <c r="O380" s="232"/>
      <c r="P380" s="232"/>
    </row>
    <row r="381" spans="1:16" x14ac:dyDescent="0.25">
      <c r="A381" s="242"/>
      <c r="B381" s="242"/>
      <c r="C381" s="232"/>
      <c r="D381" s="232"/>
      <c r="E381" s="241"/>
      <c r="F381" s="241"/>
      <c r="G381" s="241"/>
      <c r="H381" s="241"/>
      <c r="I381" s="232"/>
      <c r="J381" s="232"/>
      <c r="K381" s="232"/>
      <c r="L381" s="232"/>
      <c r="M381" s="232"/>
      <c r="N381" s="232"/>
      <c r="O381" s="232"/>
      <c r="P381" s="232"/>
    </row>
    <row r="382" spans="1:16" x14ac:dyDescent="0.25">
      <c r="A382" s="242"/>
      <c r="B382" s="242"/>
      <c r="C382" s="232"/>
      <c r="D382" s="232"/>
      <c r="E382" s="241"/>
      <c r="F382" s="241"/>
      <c r="G382" s="241"/>
      <c r="H382" s="241"/>
      <c r="I382" s="232"/>
      <c r="J382" s="232"/>
      <c r="K382" s="232"/>
      <c r="L382" s="232"/>
      <c r="M382" s="232"/>
      <c r="N382" s="232"/>
      <c r="O382" s="232"/>
      <c r="P382" s="232"/>
    </row>
    <row r="383" spans="1:16" x14ac:dyDescent="0.25">
      <c r="A383" s="242"/>
      <c r="B383" s="242"/>
      <c r="C383" s="232"/>
      <c r="D383" s="232"/>
      <c r="E383" s="241"/>
      <c r="F383" s="241"/>
      <c r="G383" s="241"/>
      <c r="H383" s="241"/>
      <c r="I383" s="232"/>
      <c r="J383" s="232"/>
      <c r="K383" s="232"/>
      <c r="L383" s="232"/>
      <c r="M383" s="232"/>
      <c r="N383" s="232"/>
      <c r="O383" s="232"/>
      <c r="P383" s="232"/>
    </row>
    <row r="384" spans="1:16" x14ac:dyDescent="0.25">
      <c r="A384" s="242"/>
      <c r="B384" s="242"/>
      <c r="C384" s="232"/>
      <c r="D384" s="232"/>
      <c r="E384" s="241"/>
      <c r="F384" s="241"/>
      <c r="G384" s="241"/>
      <c r="H384" s="241"/>
      <c r="I384" s="232"/>
      <c r="J384" s="232"/>
      <c r="K384" s="232"/>
      <c r="L384" s="232"/>
      <c r="M384" s="232"/>
      <c r="N384" s="232"/>
      <c r="O384" s="232"/>
      <c r="P384" s="232"/>
    </row>
    <row r="385" spans="1:16" x14ac:dyDescent="0.25">
      <c r="A385" s="242"/>
      <c r="B385" s="242"/>
      <c r="C385" s="232"/>
      <c r="D385" s="232"/>
      <c r="E385" s="241"/>
      <c r="F385" s="241"/>
      <c r="G385" s="241"/>
      <c r="H385" s="241"/>
      <c r="I385" s="232"/>
      <c r="J385" s="232"/>
      <c r="K385" s="232"/>
      <c r="L385" s="232"/>
      <c r="M385" s="232"/>
      <c r="N385" s="232"/>
      <c r="O385" s="232"/>
      <c r="P385" s="232"/>
    </row>
    <row r="386" spans="1:16" x14ac:dyDescent="0.25">
      <c r="A386" s="242"/>
      <c r="B386" s="242"/>
      <c r="C386" s="232"/>
      <c r="D386" s="232"/>
      <c r="E386" s="241"/>
      <c r="F386" s="241"/>
      <c r="G386" s="241"/>
      <c r="H386" s="241"/>
      <c r="I386" s="232"/>
      <c r="J386" s="232"/>
      <c r="K386" s="232"/>
      <c r="L386" s="232"/>
      <c r="M386" s="232"/>
      <c r="N386" s="232"/>
      <c r="O386" s="232"/>
      <c r="P386" s="232"/>
    </row>
    <row r="387" spans="1:16" x14ac:dyDescent="0.25">
      <c r="A387" s="242"/>
      <c r="B387" s="242"/>
      <c r="C387" s="232"/>
      <c r="D387" s="232"/>
      <c r="E387" s="241"/>
      <c r="F387" s="241"/>
      <c r="G387" s="241"/>
      <c r="H387" s="241"/>
      <c r="I387" s="232"/>
      <c r="J387" s="232"/>
      <c r="K387" s="232"/>
      <c r="L387" s="232"/>
      <c r="M387" s="232"/>
      <c r="N387" s="232"/>
      <c r="O387" s="232"/>
      <c r="P387" s="232"/>
    </row>
    <row r="388" spans="1:16" x14ac:dyDescent="0.25">
      <c r="A388" s="242"/>
      <c r="B388" s="242"/>
      <c r="C388" s="232"/>
      <c r="D388" s="232"/>
      <c r="E388" s="241"/>
      <c r="F388" s="241"/>
      <c r="G388" s="241"/>
      <c r="H388" s="241"/>
      <c r="I388" s="232"/>
      <c r="J388" s="232"/>
      <c r="K388" s="232"/>
      <c r="L388" s="232"/>
      <c r="M388" s="232"/>
      <c r="N388" s="232"/>
      <c r="O388" s="232"/>
      <c r="P388" s="232"/>
    </row>
    <row r="389" spans="1:16" x14ac:dyDescent="0.25">
      <c r="A389" s="242"/>
      <c r="B389" s="242"/>
      <c r="C389" s="232"/>
      <c r="D389" s="232"/>
      <c r="E389" s="241"/>
      <c r="F389" s="241"/>
      <c r="G389" s="241"/>
      <c r="H389" s="241"/>
      <c r="I389" s="232"/>
      <c r="J389" s="232"/>
      <c r="K389" s="232"/>
      <c r="L389" s="232"/>
      <c r="M389" s="232"/>
      <c r="N389" s="232"/>
      <c r="O389" s="232"/>
      <c r="P389" s="232"/>
    </row>
    <row r="390" spans="1:16" x14ac:dyDescent="0.25">
      <c r="A390" s="242"/>
      <c r="B390" s="242"/>
      <c r="C390" s="232"/>
      <c r="D390" s="232"/>
      <c r="E390" s="241"/>
      <c r="F390" s="241"/>
      <c r="G390" s="241"/>
      <c r="H390" s="241"/>
      <c r="I390" s="232"/>
      <c r="J390" s="232"/>
      <c r="K390" s="232"/>
      <c r="L390" s="232"/>
      <c r="M390" s="232"/>
      <c r="N390" s="232"/>
      <c r="O390" s="232"/>
      <c r="P390" s="232"/>
    </row>
    <row r="391" spans="1:16" x14ac:dyDescent="0.25">
      <c r="A391" s="242"/>
      <c r="B391" s="242"/>
      <c r="C391" s="232"/>
      <c r="D391" s="232"/>
      <c r="E391" s="241"/>
      <c r="F391" s="241"/>
      <c r="G391" s="241"/>
      <c r="H391" s="241"/>
      <c r="I391" s="232"/>
      <c r="J391" s="232"/>
      <c r="K391" s="232"/>
      <c r="L391" s="232"/>
      <c r="M391" s="232"/>
      <c r="N391" s="232"/>
      <c r="O391" s="232"/>
      <c r="P391" s="232"/>
    </row>
    <row r="392" spans="1:16" x14ac:dyDescent="0.25">
      <c r="A392" s="242"/>
      <c r="B392" s="242"/>
      <c r="C392" s="232"/>
      <c r="D392" s="232"/>
      <c r="E392" s="241"/>
      <c r="F392" s="241"/>
      <c r="G392" s="241"/>
      <c r="H392" s="241"/>
      <c r="I392" s="232"/>
      <c r="J392" s="232"/>
      <c r="K392" s="232"/>
      <c r="L392" s="232"/>
      <c r="M392" s="232"/>
      <c r="N392" s="232"/>
      <c r="O392" s="232"/>
      <c r="P392" s="232"/>
    </row>
    <row r="393" spans="1:16" x14ac:dyDescent="0.25">
      <c r="A393" s="242"/>
      <c r="B393" s="242"/>
      <c r="C393" s="232"/>
      <c r="D393" s="232"/>
      <c r="E393" s="241"/>
      <c r="F393" s="241"/>
      <c r="G393" s="241"/>
      <c r="H393" s="241"/>
      <c r="I393" s="232"/>
      <c r="J393" s="232"/>
      <c r="K393" s="232"/>
      <c r="L393" s="232"/>
      <c r="M393" s="232"/>
      <c r="N393" s="232"/>
      <c r="O393" s="232"/>
      <c r="P393" s="232"/>
    </row>
    <row r="394" spans="1:16" x14ac:dyDescent="0.25">
      <c r="A394" s="242"/>
      <c r="B394" s="242"/>
      <c r="C394" s="232"/>
      <c r="D394" s="232"/>
      <c r="E394" s="241"/>
      <c r="F394" s="241"/>
      <c r="G394" s="241"/>
      <c r="H394" s="241"/>
      <c r="I394" s="232"/>
      <c r="J394" s="232"/>
      <c r="K394" s="232"/>
      <c r="L394" s="232"/>
      <c r="M394" s="232"/>
      <c r="N394" s="232"/>
      <c r="O394" s="232"/>
      <c r="P394" s="232"/>
    </row>
    <row r="395" spans="1:16" x14ac:dyDescent="0.25">
      <c r="A395" s="242"/>
      <c r="B395" s="242"/>
      <c r="C395" s="232"/>
      <c r="D395" s="232"/>
      <c r="E395" s="241"/>
      <c r="F395" s="241"/>
      <c r="G395" s="241"/>
      <c r="H395" s="241"/>
      <c r="I395" s="232"/>
      <c r="J395" s="232"/>
      <c r="K395" s="232"/>
      <c r="L395" s="232"/>
      <c r="M395" s="232"/>
      <c r="N395" s="232"/>
      <c r="O395" s="232"/>
      <c r="P395" s="232"/>
    </row>
    <row r="396" spans="1:16" x14ac:dyDescent="0.25">
      <c r="A396" s="242"/>
      <c r="B396" s="242"/>
      <c r="C396" s="232"/>
      <c r="D396" s="232"/>
      <c r="E396" s="241"/>
      <c r="F396" s="241"/>
      <c r="G396" s="241"/>
      <c r="H396" s="241"/>
      <c r="I396" s="232"/>
      <c r="J396" s="232"/>
      <c r="K396" s="232"/>
      <c r="L396" s="232"/>
      <c r="M396" s="232"/>
      <c r="N396" s="232"/>
      <c r="O396" s="232"/>
      <c r="P396" s="232"/>
    </row>
    <row r="397" spans="1:16" x14ac:dyDescent="0.25">
      <c r="A397" s="242"/>
      <c r="B397" s="242"/>
      <c r="C397" s="232"/>
      <c r="D397" s="232"/>
      <c r="E397" s="241"/>
      <c r="F397" s="241"/>
      <c r="G397" s="241"/>
      <c r="H397" s="241"/>
      <c r="I397" s="232"/>
      <c r="J397" s="232"/>
      <c r="K397" s="232"/>
      <c r="L397" s="232"/>
      <c r="M397" s="232"/>
      <c r="N397" s="232"/>
      <c r="O397" s="232"/>
      <c r="P397" s="232"/>
    </row>
    <row r="398" spans="1:16" x14ac:dyDescent="0.25">
      <c r="A398" s="242"/>
      <c r="B398" s="242"/>
      <c r="C398" s="232"/>
      <c r="D398" s="232"/>
      <c r="E398" s="241"/>
      <c r="F398" s="241"/>
      <c r="G398" s="241"/>
      <c r="H398" s="241"/>
      <c r="I398" s="232"/>
      <c r="J398" s="232"/>
      <c r="K398" s="232"/>
      <c r="L398" s="232"/>
      <c r="M398" s="232"/>
      <c r="N398" s="232"/>
      <c r="O398" s="232"/>
      <c r="P398" s="232"/>
    </row>
    <row r="399" spans="1:16" x14ac:dyDescent="0.25">
      <c r="A399" s="242"/>
      <c r="B399" s="242"/>
      <c r="C399" s="232"/>
      <c r="D399" s="232"/>
      <c r="E399" s="241"/>
      <c r="F399" s="241"/>
      <c r="G399" s="241"/>
      <c r="H399" s="241"/>
      <c r="I399" s="232"/>
      <c r="J399" s="232"/>
      <c r="K399" s="232"/>
      <c r="L399" s="232"/>
      <c r="M399" s="232"/>
      <c r="N399" s="232"/>
      <c r="O399" s="232"/>
      <c r="P399" s="232"/>
    </row>
    <row r="400" spans="1:16" x14ac:dyDescent="0.25">
      <c r="A400" s="242"/>
      <c r="B400" s="242"/>
      <c r="C400" s="232"/>
      <c r="D400" s="232"/>
      <c r="E400" s="241"/>
      <c r="F400" s="241"/>
      <c r="G400" s="241"/>
      <c r="H400" s="241"/>
      <c r="I400" s="232"/>
      <c r="J400" s="232"/>
      <c r="K400" s="232"/>
      <c r="L400" s="232"/>
      <c r="M400" s="232"/>
      <c r="N400" s="232"/>
      <c r="O400" s="232"/>
      <c r="P400" s="232"/>
    </row>
    <row r="401" spans="1:16" x14ac:dyDescent="0.25">
      <c r="A401" s="242"/>
      <c r="B401" s="242"/>
      <c r="C401" s="232"/>
      <c r="D401" s="232"/>
      <c r="E401" s="241"/>
      <c r="F401" s="241"/>
      <c r="G401" s="241"/>
      <c r="H401" s="241"/>
      <c r="I401" s="232"/>
      <c r="J401" s="232"/>
      <c r="K401" s="232"/>
      <c r="L401" s="232"/>
      <c r="M401" s="232"/>
      <c r="N401" s="232"/>
      <c r="O401" s="232"/>
      <c r="P401" s="232"/>
    </row>
    <row r="402" spans="1:16" x14ac:dyDescent="0.25">
      <c r="A402" s="242"/>
      <c r="B402" s="242"/>
      <c r="C402" s="232"/>
      <c r="D402" s="232"/>
      <c r="E402" s="241"/>
      <c r="F402" s="241"/>
      <c r="G402" s="241"/>
      <c r="H402" s="241"/>
      <c r="I402" s="232"/>
      <c r="J402" s="232"/>
      <c r="K402" s="232"/>
      <c r="L402" s="232"/>
      <c r="M402" s="232"/>
      <c r="N402" s="232"/>
      <c r="O402" s="232"/>
      <c r="P402" s="232"/>
    </row>
    <row r="403" spans="1:16" x14ac:dyDescent="0.25">
      <c r="A403" s="242"/>
      <c r="B403" s="242"/>
      <c r="C403" s="232"/>
      <c r="D403" s="232"/>
      <c r="E403" s="241"/>
      <c r="F403" s="241"/>
      <c r="G403" s="241"/>
      <c r="H403" s="241"/>
      <c r="I403" s="232"/>
      <c r="J403" s="232"/>
      <c r="K403" s="232"/>
      <c r="L403" s="232"/>
      <c r="M403" s="232"/>
      <c r="N403" s="232"/>
      <c r="O403" s="232"/>
      <c r="P403" s="232"/>
    </row>
    <row r="404" spans="1:16" x14ac:dyDescent="0.25">
      <c r="A404" s="242"/>
      <c r="B404" s="242"/>
      <c r="C404" s="232"/>
      <c r="D404" s="232"/>
      <c r="E404" s="241"/>
      <c r="F404" s="241"/>
      <c r="G404" s="241"/>
      <c r="H404" s="241"/>
      <c r="I404" s="232"/>
      <c r="J404" s="232"/>
      <c r="K404" s="232"/>
      <c r="L404" s="232"/>
      <c r="M404" s="232"/>
      <c r="N404" s="232"/>
      <c r="O404" s="232"/>
      <c r="P404" s="232"/>
    </row>
    <row r="405" spans="1:16" x14ac:dyDescent="0.25">
      <c r="A405" s="242"/>
      <c r="B405" s="242"/>
      <c r="C405" s="232"/>
      <c r="D405" s="232"/>
      <c r="E405" s="241"/>
      <c r="F405" s="241"/>
      <c r="G405" s="241"/>
      <c r="H405" s="241"/>
      <c r="I405" s="232"/>
      <c r="J405" s="232"/>
      <c r="K405" s="232"/>
      <c r="L405" s="232"/>
      <c r="M405" s="232"/>
      <c r="N405" s="232"/>
      <c r="O405" s="232"/>
      <c r="P405" s="232"/>
    </row>
    <row r="406" spans="1:16" x14ac:dyDescent="0.25">
      <c r="A406" s="242"/>
      <c r="B406" s="242"/>
      <c r="C406" s="232"/>
      <c r="D406" s="232"/>
      <c r="E406" s="241"/>
      <c r="F406" s="241"/>
      <c r="G406" s="241"/>
      <c r="H406" s="241"/>
      <c r="I406" s="232"/>
      <c r="J406" s="232"/>
      <c r="K406" s="232"/>
      <c r="L406" s="232"/>
      <c r="M406" s="232"/>
      <c r="N406" s="232"/>
      <c r="O406" s="232"/>
      <c r="P406" s="232"/>
    </row>
    <row r="407" spans="1:16" x14ac:dyDescent="0.25">
      <c r="A407" s="242"/>
      <c r="B407" s="242"/>
      <c r="C407" s="232"/>
      <c r="D407" s="232"/>
      <c r="E407" s="241"/>
      <c r="F407" s="241"/>
      <c r="G407" s="241"/>
      <c r="H407" s="241"/>
      <c r="I407" s="232"/>
      <c r="J407" s="232"/>
      <c r="K407" s="232"/>
      <c r="L407" s="232"/>
      <c r="M407" s="232"/>
      <c r="N407" s="232"/>
      <c r="O407" s="232"/>
      <c r="P407" s="232"/>
    </row>
    <row r="408" spans="1:16" x14ac:dyDescent="0.25">
      <c r="A408" s="242"/>
      <c r="B408" s="242"/>
      <c r="C408" s="232"/>
      <c r="D408" s="232"/>
      <c r="E408" s="241"/>
      <c r="F408" s="241"/>
      <c r="G408" s="241"/>
      <c r="H408" s="241"/>
      <c r="I408" s="232"/>
      <c r="J408" s="232"/>
      <c r="K408" s="232"/>
      <c r="L408" s="232"/>
      <c r="M408" s="232"/>
      <c r="N408" s="232"/>
      <c r="O408" s="232"/>
      <c r="P408" s="232"/>
    </row>
    <row r="409" spans="1:16" x14ac:dyDescent="0.25">
      <c r="A409" s="242"/>
      <c r="B409" s="242"/>
      <c r="C409" s="232"/>
      <c r="D409" s="232"/>
      <c r="E409" s="241"/>
      <c r="F409" s="241"/>
      <c r="G409" s="241"/>
      <c r="H409" s="241"/>
      <c r="I409" s="232"/>
      <c r="J409" s="232"/>
      <c r="K409" s="232"/>
      <c r="L409" s="232"/>
      <c r="M409" s="232"/>
      <c r="N409" s="232"/>
      <c r="O409" s="232"/>
      <c r="P409" s="232"/>
    </row>
    <row r="410" spans="1:16" x14ac:dyDescent="0.25">
      <c r="A410" s="242"/>
      <c r="B410" s="242"/>
      <c r="C410" s="232"/>
      <c r="D410" s="232"/>
      <c r="E410" s="241"/>
      <c r="F410" s="241"/>
      <c r="G410" s="241"/>
      <c r="H410" s="241"/>
      <c r="I410" s="232"/>
      <c r="J410" s="232"/>
      <c r="K410" s="232"/>
      <c r="L410" s="232"/>
      <c r="M410" s="232"/>
      <c r="N410" s="232"/>
      <c r="O410" s="232"/>
      <c r="P410" s="232"/>
    </row>
    <row r="411" spans="1:16" x14ac:dyDescent="0.25">
      <c r="A411" s="242"/>
      <c r="B411" s="242"/>
      <c r="C411" s="232"/>
      <c r="D411" s="232"/>
      <c r="E411" s="241"/>
      <c r="F411" s="241"/>
      <c r="G411" s="241"/>
      <c r="H411" s="241"/>
      <c r="I411" s="232"/>
      <c r="J411" s="232"/>
      <c r="K411" s="232"/>
      <c r="L411" s="232"/>
      <c r="M411" s="232"/>
      <c r="N411" s="232"/>
      <c r="O411" s="232"/>
      <c r="P411" s="232"/>
    </row>
    <row r="412" spans="1:16" x14ac:dyDescent="0.25">
      <c r="A412" s="242"/>
      <c r="B412" s="242"/>
      <c r="C412" s="232"/>
      <c r="D412" s="232"/>
      <c r="E412" s="241"/>
      <c r="F412" s="241"/>
      <c r="G412" s="241"/>
      <c r="H412" s="241"/>
      <c r="I412" s="232"/>
      <c r="J412" s="232"/>
      <c r="K412" s="232"/>
      <c r="L412" s="232"/>
      <c r="M412" s="232"/>
      <c r="N412" s="232"/>
      <c r="O412" s="232"/>
      <c r="P412" s="232"/>
    </row>
    <row r="413" spans="1:16" x14ac:dyDescent="0.25">
      <c r="A413" s="242"/>
      <c r="B413" s="242"/>
      <c r="C413" s="232"/>
      <c r="D413" s="232"/>
      <c r="E413" s="241"/>
      <c r="F413" s="241"/>
      <c r="G413" s="241"/>
      <c r="H413" s="241"/>
      <c r="I413" s="232"/>
      <c r="J413" s="232"/>
      <c r="K413" s="232"/>
      <c r="L413" s="232"/>
      <c r="M413" s="232"/>
      <c r="N413" s="232"/>
      <c r="O413" s="232"/>
      <c r="P413" s="232"/>
    </row>
    <row r="414" spans="1:16" x14ac:dyDescent="0.25">
      <c r="A414" s="242"/>
      <c r="B414" s="242"/>
      <c r="C414" s="232"/>
      <c r="D414" s="232"/>
      <c r="E414" s="241"/>
      <c r="F414" s="241"/>
      <c r="G414" s="241"/>
      <c r="H414" s="241"/>
      <c r="I414" s="232"/>
      <c r="J414" s="232"/>
      <c r="K414" s="232"/>
      <c r="L414" s="232"/>
      <c r="M414" s="232"/>
      <c r="N414" s="232"/>
      <c r="O414" s="232"/>
      <c r="P414" s="232"/>
    </row>
    <row r="415" spans="1:16" x14ac:dyDescent="0.25">
      <c r="A415" s="242"/>
      <c r="B415" s="242"/>
      <c r="C415" s="232"/>
      <c r="D415" s="232"/>
      <c r="E415" s="241"/>
      <c r="F415" s="241"/>
      <c r="G415" s="241"/>
      <c r="H415" s="241"/>
      <c r="I415" s="232"/>
      <c r="J415" s="232"/>
      <c r="K415" s="232"/>
      <c r="L415" s="232"/>
      <c r="M415" s="232"/>
      <c r="N415" s="232"/>
      <c r="O415" s="232"/>
      <c r="P415" s="232"/>
    </row>
    <row r="416" spans="1:16" x14ac:dyDescent="0.25">
      <c r="A416" s="242"/>
      <c r="B416" s="242"/>
      <c r="C416" s="232"/>
      <c r="D416" s="232"/>
      <c r="E416" s="241"/>
      <c r="F416" s="241"/>
      <c r="G416" s="241"/>
      <c r="H416" s="241"/>
      <c r="I416" s="232"/>
      <c r="J416" s="232"/>
      <c r="K416" s="232"/>
      <c r="L416" s="232"/>
      <c r="M416" s="232"/>
      <c r="N416" s="232"/>
      <c r="O416" s="232"/>
      <c r="P416" s="232"/>
    </row>
    <row r="417" spans="1:16" x14ac:dyDescent="0.25">
      <c r="A417" s="242"/>
      <c r="B417" s="242"/>
      <c r="C417" s="232"/>
      <c r="D417" s="232"/>
      <c r="E417" s="241"/>
      <c r="F417" s="241"/>
      <c r="G417" s="241"/>
      <c r="H417" s="241"/>
      <c r="I417" s="232"/>
      <c r="J417" s="232"/>
      <c r="K417" s="232"/>
      <c r="L417" s="232"/>
      <c r="M417" s="232"/>
      <c r="N417" s="232"/>
      <c r="O417" s="232"/>
      <c r="P417" s="232"/>
    </row>
    <row r="418" spans="1:16" x14ac:dyDescent="0.25">
      <c r="A418" s="242"/>
      <c r="B418" s="242"/>
      <c r="C418" s="232"/>
      <c r="D418" s="232"/>
      <c r="E418" s="241"/>
      <c r="F418" s="241"/>
      <c r="G418" s="241"/>
      <c r="H418" s="241"/>
      <c r="I418" s="232"/>
      <c r="J418" s="232"/>
      <c r="K418" s="232"/>
      <c r="L418" s="232"/>
      <c r="M418" s="232"/>
      <c r="N418" s="232"/>
      <c r="O418" s="232"/>
      <c r="P418" s="232"/>
    </row>
    <row r="419" spans="1:16" x14ac:dyDescent="0.25">
      <c r="A419" s="242"/>
      <c r="B419" s="242"/>
      <c r="C419" s="232"/>
      <c r="D419" s="232"/>
      <c r="E419" s="241"/>
      <c r="F419" s="241"/>
      <c r="G419" s="241"/>
      <c r="H419" s="241"/>
      <c r="I419" s="232"/>
      <c r="J419" s="232"/>
      <c r="K419" s="232"/>
      <c r="L419" s="232"/>
      <c r="M419" s="232"/>
      <c r="N419" s="232"/>
      <c r="O419" s="232"/>
      <c r="P419" s="232"/>
    </row>
    <row r="420" spans="1:16" x14ac:dyDescent="0.25">
      <c r="A420" s="242"/>
      <c r="B420" s="242"/>
      <c r="C420" s="232"/>
      <c r="D420" s="232"/>
      <c r="E420" s="241"/>
      <c r="F420" s="241"/>
      <c r="G420" s="241"/>
      <c r="H420" s="241"/>
      <c r="I420" s="232"/>
      <c r="J420" s="232"/>
      <c r="K420" s="232"/>
      <c r="L420" s="232"/>
      <c r="M420" s="232"/>
      <c r="N420" s="232"/>
      <c r="O420" s="232"/>
      <c r="P420" s="232"/>
    </row>
    <row r="421" spans="1:16" x14ac:dyDescent="0.25">
      <c r="A421" s="242"/>
      <c r="B421" s="242"/>
      <c r="C421" s="232"/>
      <c r="D421" s="232"/>
      <c r="E421" s="241"/>
      <c r="F421" s="241"/>
      <c r="G421" s="241"/>
      <c r="H421" s="241"/>
      <c r="I421" s="232"/>
      <c r="J421" s="232"/>
      <c r="K421" s="232"/>
      <c r="L421" s="232"/>
      <c r="M421" s="232"/>
      <c r="N421" s="232"/>
      <c r="O421" s="232"/>
      <c r="P421" s="232"/>
    </row>
    <row r="422" spans="1:16" x14ac:dyDescent="0.25">
      <c r="A422" s="242"/>
      <c r="B422" s="242"/>
      <c r="C422" s="232"/>
      <c r="D422" s="232"/>
      <c r="E422" s="241"/>
      <c r="F422" s="241"/>
      <c r="G422" s="241"/>
      <c r="H422" s="241"/>
      <c r="I422" s="232"/>
      <c r="J422" s="232"/>
      <c r="K422" s="232"/>
      <c r="L422" s="232"/>
      <c r="M422" s="232"/>
      <c r="N422" s="232"/>
      <c r="O422" s="232"/>
      <c r="P422" s="232"/>
    </row>
    <row r="423" spans="1:16" x14ac:dyDescent="0.25">
      <c r="A423" s="242"/>
      <c r="B423" s="242"/>
      <c r="C423" s="232"/>
      <c r="D423" s="232"/>
      <c r="E423" s="241"/>
      <c r="F423" s="241"/>
      <c r="G423" s="241"/>
      <c r="H423" s="241"/>
      <c r="I423" s="232"/>
      <c r="J423" s="232"/>
      <c r="K423" s="232"/>
      <c r="L423" s="232"/>
      <c r="M423" s="232"/>
      <c r="N423" s="232"/>
      <c r="O423" s="232"/>
      <c r="P423" s="232"/>
    </row>
    <row r="424" spans="1:16" x14ac:dyDescent="0.25">
      <c r="A424" s="242"/>
      <c r="B424" s="242"/>
      <c r="C424" s="232"/>
      <c r="D424" s="232"/>
      <c r="E424" s="241"/>
      <c r="F424" s="241"/>
      <c r="G424" s="241"/>
      <c r="H424" s="241"/>
      <c r="I424" s="232"/>
      <c r="J424" s="232"/>
      <c r="K424" s="232"/>
      <c r="L424" s="232"/>
      <c r="M424" s="232"/>
      <c r="N424" s="232"/>
      <c r="O424" s="232"/>
      <c r="P424" s="232"/>
    </row>
    <row r="425" spans="1:16" x14ac:dyDescent="0.25">
      <c r="A425" s="242"/>
      <c r="B425" s="242"/>
      <c r="C425" s="232"/>
      <c r="D425" s="232"/>
      <c r="E425" s="241"/>
      <c r="F425" s="241"/>
      <c r="G425" s="241"/>
      <c r="H425" s="241"/>
      <c r="I425" s="232"/>
      <c r="J425" s="232"/>
      <c r="K425" s="232"/>
      <c r="L425" s="232"/>
      <c r="M425" s="232"/>
      <c r="N425" s="232"/>
      <c r="O425" s="232"/>
      <c r="P425" s="232"/>
    </row>
    <row r="426" spans="1:16" x14ac:dyDescent="0.25">
      <c r="A426" s="242"/>
      <c r="B426" s="242"/>
      <c r="C426" s="232"/>
      <c r="D426" s="232"/>
      <c r="E426" s="241"/>
      <c r="F426" s="241"/>
      <c r="G426" s="241"/>
      <c r="H426" s="241"/>
      <c r="I426" s="232"/>
      <c r="J426" s="232"/>
      <c r="K426" s="232"/>
      <c r="L426" s="232"/>
      <c r="M426" s="232"/>
      <c r="N426" s="232"/>
      <c r="O426" s="232"/>
      <c r="P426" s="232"/>
    </row>
    <row r="427" spans="1:16" x14ac:dyDescent="0.25">
      <c r="A427" s="242"/>
      <c r="B427" s="242"/>
      <c r="C427" s="232"/>
      <c r="D427" s="232"/>
      <c r="E427" s="241"/>
      <c r="F427" s="241"/>
      <c r="G427" s="241"/>
      <c r="H427" s="241"/>
      <c r="I427" s="232"/>
      <c r="J427" s="232"/>
      <c r="K427" s="232"/>
      <c r="L427" s="232"/>
      <c r="M427" s="232"/>
      <c r="N427" s="232"/>
      <c r="O427" s="232"/>
      <c r="P427" s="232"/>
    </row>
    <row r="428" spans="1:16" x14ac:dyDescent="0.25">
      <c r="A428" s="242"/>
      <c r="B428" s="242"/>
      <c r="C428" s="232"/>
      <c r="D428" s="232"/>
      <c r="E428" s="241"/>
      <c r="F428" s="241"/>
      <c r="G428" s="241"/>
      <c r="H428" s="241"/>
      <c r="I428" s="232"/>
      <c r="J428" s="232"/>
      <c r="K428" s="232"/>
      <c r="L428" s="232"/>
      <c r="M428" s="232"/>
      <c r="N428" s="232"/>
      <c r="O428" s="232"/>
      <c r="P428" s="232"/>
    </row>
    <row r="429" spans="1:16" x14ac:dyDescent="0.25">
      <c r="A429" s="242"/>
      <c r="B429" s="242"/>
      <c r="C429" s="232"/>
      <c r="D429" s="232"/>
      <c r="E429" s="241"/>
      <c r="F429" s="241"/>
      <c r="G429" s="241"/>
      <c r="H429" s="241"/>
      <c r="I429" s="232"/>
      <c r="J429" s="232"/>
      <c r="K429" s="232"/>
      <c r="L429" s="232"/>
      <c r="M429" s="232"/>
      <c r="N429" s="232"/>
      <c r="O429" s="232"/>
      <c r="P429" s="232"/>
    </row>
    <row r="430" spans="1:16" x14ac:dyDescent="0.25">
      <c r="A430" s="242"/>
      <c r="B430" s="242"/>
      <c r="C430" s="232"/>
      <c r="D430" s="232"/>
      <c r="E430" s="241"/>
      <c r="F430" s="241"/>
      <c r="G430" s="241"/>
      <c r="H430" s="241"/>
      <c r="I430" s="232"/>
      <c r="J430" s="232"/>
      <c r="K430" s="232"/>
      <c r="L430" s="232"/>
      <c r="M430" s="232"/>
      <c r="N430" s="232"/>
      <c r="O430" s="232"/>
      <c r="P430" s="232"/>
    </row>
    <row r="431" spans="1:16" x14ac:dyDescent="0.25">
      <c r="A431" s="242"/>
      <c r="B431" s="242"/>
      <c r="C431" s="232"/>
      <c r="D431" s="232"/>
      <c r="E431" s="241"/>
      <c r="F431" s="241"/>
      <c r="G431" s="241"/>
      <c r="H431" s="241"/>
      <c r="I431" s="232"/>
      <c r="J431" s="232"/>
      <c r="K431" s="232"/>
      <c r="L431" s="232"/>
      <c r="M431" s="232"/>
      <c r="N431" s="232"/>
      <c r="O431" s="232"/>
      <c r="P431" s="232"/>
    </row>
    <row r="432" spans="1:16" x14ac:dyDescent="0.25">
      <c r="A432" s="242"/>
      <c r="B432" s="242"/>
      <c r="C432" s="232"/>
      <c r="D432" s="232"/>
      <c r="E432" s="241"/>
      <c r="F432" s="241"/>
      <c r="G432" s="241"/>
      <c r="H432" s="241"/>
      <c r="I432" s="232"/>
      <c r="J432" s="232"/>
      <c r="K432" s="232"/>
      <c r="L432" s="232"/>
      <c r="M432" s="232"/>
      <c r="N432" s="232"/>
      <c r="O432" s="232"/>
      <c r="P432" s="232"/>
    </row>
    <row r="433" spans="1:16" x14ac:dyDescent="0.25">
      <c r="A433" s="242"/>
      <c r="B433" s="242"/>
      <c r="C433" s="232"/>
      <c r="D433" s="232"/>
      <c r="E433" s="241"/>
      <c r="F433" s="241"/>
      <c r="G433" s="241"/>
      <c r="H433" s="241"/>
      <c r="I433" s="232"/>
      <c r="J433" s="232"/>
      <c r="K433" s="232"/>
      <c r="L433" s="232"/>
      <c r="M433" s="232"/>
      <c r="N433" s="232"/>
      <c r="O433" s="232"/>
      <c r="P433" s="232"/>
    </row>
    <row r="434" spans="1:16" x14ac:dyDescent="0.25">
      <c r="A434" s="242"/>
      <c r="B434" s="242"/>
      <c r="C434" s="232"/>
      <c r="D434" s="232"/>
      <c r="E434" s="241"/>
      <c r="F434" s="241"/>
      <c r="G434" s="241"/>
      <c r="H434" s="241"/>
      <c r="I434" s="232"/>
      <c r="J434" s="232"/>
      <c r="K434" s="232"/>
      <c r="L434" s="232"/>
      <c r="M434" s="232"/>
      <c r="N434" s="232"/>
      <c r="O434" s="232"/>
      <c r="P434" s="232"/>
    </row>
    <row r="435" spans="1:16" x14ac:dyDescent="0.25">
      <c r="A435" s="242"/>
      <c r="B435" s="242"/>
      <c r="C435" s="232"/>
      <c r="D435" s="232"/>
      <c r="E435" s="241"/>
      <c r="F435" s="241"/>
      <c r="G435" s="241"/>
      <c r="H435" s="241"/>
      <c r="I435" s="232"/>
      <c r="J435" s="232"/>
      <c r="K435" s="232"/>
      <c r="L435" s="232"/>
      <c r="M435" s="232"/>
      <c r="N435" s="232"/>
      <c r="O435" s="232"/>
      <c r="P435" s="232"/>
    </row>
    <row r="436" spans="1:16" x14ac:dyDescent="0.25">
      <c r="A436" s="242"/>
      <c r="B436" s="242"/>
      <c r="C436" s="232"/>
      <c r="D436" s="232"/>
      <c r="E436" s="241"/>
      <c r="F436" s="241"/>
      <c r="G436" s="241"/>
      <c r="H436" s="241"/>
      <c r="I436" s="232"/>
      <c r="J436" s="232"/>
      <c r="K436" s="232"/>
      <c r="L436" s="232"/>
      <c r="M436" s="232"/>
      <c r="N436" s="232"/>
      <c r="O436" s="232"/>
      <c r="P436" s="232"/>
    </row>
    <row r="437" spans="1:16" x14ac:dyDescent="0.25">
      <c r="A437" s="242"/>
      <c r="B437" s="242"/>
      <c r="C437" s="232"/>
      <c r="D437" s="232"/>
      <c r="E437" s="241"/>
      <c r="F437" s="241"/>
      <c r="G437" s="241"/>
      <c r="H437" s="241"/>
      <c r="I437" s="232"/>
      <c r="J437" s="232"/>
      <c r="K437" s="232"/>
      <c r="L437" s="232"/>
      <c r="M437" s="232"/>
      <c r="N437" s="232"/>
      <c r="O437" s="232"/>
      <c r="P437" s="232"/>
    </row>
    <row r="438" spans="1:16" x14ac:dyDescent="0.25">
      <c r="A438" s="242"/>
      <c r="B438" s="242"/>
      <c r="C438" s="232"/>
      <c r="D438" s="232"/>
      <c r="E438" s="241"/>
      <c r="F438" s="241"/>
      <c r="G438" s="241"/>
      <c r="H438" s="241"/>
      <c r="I438" s="232"/>
      <c r="J438" s="232"/>
      <c r="K438" s="232"/>
      <c r="L438" s="232"/>
      <c r="M438" s="232"/>
      <c r="N438" s="232"/>
      <c r="O438" s="232"/>
      <c r="P438" s="232"/>
    </row>
    <row r="439" spans="1:16" x14ac:dyDescent="0.25">
      <c r="A439" s="242"/>
      <c r="B439" s="242"/>
      <c r="C439" s="232"/>
      <c r="D439" s="232"/>
      <c r="E439" s="241"/>
      <c r="F439" s="241"/>
      <c r="G439" s="241"/>
      <c r="H439" s="241"/>
      <c r="I439" s="232"/>
      <c r="J439" s="232"/>
      <c r="K439" s="232"/>
      <c r="L439" s="232"/>
      <c r="M439" s="232"/>
      <c r="N439" s="232"/>
      <c r="O439" s="232"/>
      <c r="P439" s="232"/>
    </row>
    <row r="440" spans="1:16" x14ac:dyDescent="0.25">
      <c r="A440" s="242"/>
      <c r="B440" s="242"/>
      <c r="C440" s="232"/>
      <c r="D440" s="232"/>
      <c r="E440" s="241"/>
      <c r="F440" s="241"/>
      <c r="G440" s="241"/>
      <c r="H440" s="241"/>
      <c r="I440" s="232"/>
      <c r="J440" s="232"/>
      <c r="K440" s="232"/>
      <c r="L440" s="232"/>
      <c r="M440" s="232"/>
      <c r="N440" s="232"/>
      <c r="O440" s="232"/>
      <c r="P440" s="232"/>
    </row>
    <row r="441" spans="1:16" x14ac:dyDescent="0.25">
      <c r="A441" s="242"/>
      <c r="B441" s="242"/>
      <c r="C441" s="232"/>
      <c r="D441" s="232"/>
      <c r="E441" s="241"/>
      <c r="F441" s="241"/>
      <c r="G441" s="241"/>
      <c r="H441" s="241"/>
      <c r="I441" s="232"/>
      <c r="J441" s="232"/>
      <c r="K441" s="232"/>
      <c r="L441" s="232"/>
      <c r="M441" s="232"/>
      <c r="N441" s="232"/>
      <c r="O441" s="232"/>
      <c r="P441" s="232"/>
    </row>
    <row r="442" spans="1:16" x14ac:dyDescent="0.25">
      <c r="A442" s="242"/>
      <c r="B442" s="242"/>
      <c r="C442" s="232"/>
      <c r="D442" s="232"/>
      <c r="E442" s="241"/>
      <c r="F442" s="241"/>
      <c r="G442" s="241"/>
      <c r="H442" s="241"/>
      <c r="I442" s="232"/>
      <c r="J442" s="232"/>
      <c r="K442" s="232"/>
      <c r="L442" s="232"/>
      <c r="M442" s="232"/>
      <c r="N442" s="232"/>
      <c r="O442" s="232"/>
      <c r="P442" s="232"/>
    </row>
    <row r="443" spans="1:16" x14ac:dyDescent="0.25">
      <c r="A443" s="242"/>
      <c r="B443" s="242"/>
      <c r="C443" s="232"/>
      <c r="D443" s="232"/>
      <c r="E443" s="241"/>
      <c r="F443" s="241"/>
      <c r="G443" s="241"/>
      <c r="H443" s="241"/>
      <c r="I443" s="232"/>
      <c r="J443" s="232"/>
      <c r="K443" s="232"/>
      <c r="L443" s="232"/>
      <c r="M443" s="232"/>
      <c r="N443" s="232"/>
      <c r="O443" s="232"/>
      <c r="P443" s="232"/>
    </row>
    <row r="444" spans="1:16" x14ac:dyDescent="0.25">
      <c r="A444" s="242"/>
      <c r="B444" s="242"/>
      <c r="C444" s="232"/>
      <c r="D444" s="232"/>
      <c r="E444" s="241"/>
      <c r="F444" s="241"/>
      <c r="G444" s="241"/>
      <c r="H444" s="241"/>
      <c r="I444" s="232"/>
      <c r="J444" s="232"/>
      <c r="K444" s="232"/>
      <c r="L444" s="232"/>
      <c r="M444" s="232"/>
      <c r="N444" s="232"/>
      <c r="O444" s="232"/>
      <c r="P444" s="232"/>
    </row>
    <row r="445" spans="1:16" x14ac:dyDescent="0.25">
      <c r="A445" s="242"/>
      <c r="B445" s="242"/>
      <c r="C445" s="232"/>
      <c r="D445" s="232"/>
      <c r="E445" s="241"/>
      <c r="F445" s="241"/>
      <c r="G445" s="241"/>
      <c r="H445" s="241"/>
      <c r="I445" s="232"/>
      <c r="J445" s="232"/>
      <c r="K445" s="232"/>
      <c r="L445" s="232"/>
      <c r="M445" s="232"/>
      <c r="N445" s="232"/>
      <c r="O445" s="232"/>
      <c r="P445" s="232"/>
    </row>
    <row r="446" spans="1:16" x14ac:dyDescent="0.25">
      <c r="A446" s="242"/>
      <c r="B446" s="242"/>
      <c r="C446" s="232"/>
      <c r="D446" s="232"/>
      <c r="E446" s="241"/>
      <c r="F446" s="241"/>
      <c r="G446" s="241"/>
      <c r="H446" s="241"/>
      <c r="I446" s="232"/>
      <c r="J446" s="232"/>
      <c r="K446" s="232"/>
      <c r="L446" s="232"/>
      <c r="M446" s="232"/>
      <c r="N446" s="232"/>
      <c r="O446" s="232"/>
      <c r="P446" s="232"/>
    </row>
    <row r="447" spans="1:16" x14ac:dyDescent="0.25">
      <c r="A447" s="242"/>
      <c r="B447" s="242"/>
      <c r="C447" s="232"/>
      <c r="D447" s="232"/>
      <c r="E447" s="241"/>
      <c r="F447" s="241"/>
      <c r="G447" s="241"/>
      <c r="H447" s="241"/>
      <c r="I447" s="232"/>
      <c r="J447" s="232"/>
      <c r="K447" s="232"/>
      <c r="L447" s="232"/>
      <c r="M447" s="232"/>
      <c r="N447" s="232"/>
      <c r="O447" s="232"/>
      <c r="P447" s="232"/>
    </row>
    <row r="448" spans="1:16" x14ac:dyDescent="0.25">
      <c r="A448" s="242"/>
      <c r="B448" s="242"/>
      <c r="C448" s="232"/>
      <c r="D448" s="232"/>
      <c r="E448" s="241"/>
      <c r="F448" s="241"/>
      <c r="G448" s="241"/>
      <c r="H448" s="241"/>
      <c r="I448" s="232"/>
      <c r="J448" s="232"/>
      <c r="K448" s="232"/>
      <c r="L448" s="232"/>
      <c r="M448" s="232"/>
      <c r="N448" s="232"/>
      <c r="O448" s="232"/>
      <c r="P448" s="232"/>
    </row>
    <row r="449" spans="1:16" x14ac:dyDescent="0.25">
      <c r="A449" s="242"/>
      <c r="B449" s="242"/>
      <c r="C449" s="232"/>
      <c r="D449" s="232"/>
      <c r="E449" s="241"/>
      <c r="F449" s="241"/>
      <c r="G449" s="241"/>
      <c r="H449" s="241"/>
      <c r="I449" s="232"/>
      <c r="J449" s="232"/>
      <c r="K449" s="232"/>
      <c r="L449" s="232"/>
      <c r="M449" s="232"/>
      <c r="N449" s="232"/>
      <c r="O449" s="232"/>
      <c r="P449" s="232"/>
    </row>
    <row r="450" spans="1:16" x14ac:dyDescent="0.25">
      <c r="A450" s="242"/>
      <c r="B450" s="242"/>
      <c r="C450" s="232"/>
      <c r="D450" s="232"/>
      <c r="E450" s="241"/>
      <c r="F450" s="241"/>
      <c r="G450" s="241"/>
      <c r="H450" s="241"/>
      <c r="I450" s="232"/>
      <c r="J450" s="232"/>
      <c r="K450" s="232"/>
      <c r="L450" s="232"/>
      <c r="M450" s="232"/>
      <c r="N450" s="232"/>
      <c r="O450" s="232"/>
      <c r="P450" s="232"/>
    </row>
    <row r="451" spans="1:16" x14ac:dyDescent="0.25">
      <c r="A451" s="242"/>
      <c r="B451" s="242"/>
      <c r="C451" s="232"/>
      <c r="D451" s="232"/>
      <c r="E451" s="241"/>
      <c r="F451" s="241"/>
      <c r="G451" s="241"/>
      <c r="H451" s="241"/>
      <c r="I451" s="232"/>
      <c r="J451" s="232"/>
      <c r="K451" s="232"/>
      <c r="L451" s="232"/>
      <c r="M451" s="232"/>
      <c r="N451" s="232"/>
      <c r="O451" s="232"/>
      <c r="P451" s="232"/>
    </row>
    <row r="452" spans="1:16" x14ac:dyDescent="0.25">
      <c r="A452" s="242"/>
      <c r="B452" s="242"/>
      <c r="C452" s="232"/>
      <c r="D452" s="232"/>
      <c r="E452" s="241"/>
      <c r="F452" s="241"/>
      <c r="G452" s="241"/>
      <c r="H452" s="241"/>
      <c r="I452" s="232"/>
      <c r="J452" s="232"/>
      <c r="K452" s="232"/>
      <c r="L452" s="232"/>
      <c r="M452" s="232"/>
      <c r="N452" s="232"/>
      <c r="O452" s="232"/>
      <c r="P452" s="232"/>
    </row>
    <row r="453" spans="1:16" x14ac:dyDescent="0.25">
      <c r="A453" s="242"/>
      <c r="B453" s="242"/>
      <c r="C453" s="232"/>
      <c r="D453" s="232"/>
      <c r="E453" s="241"/>
      <c r="F453" s="241"/>
      <c r="G453" s="241"/>
      <c r="H453" s="241"/>
      <c r="I453" s="232"/>
      <c r="J453" s="232"/>
      <c r="K453" s="232"/>
      <c r="L453" s="232"/>
      <c r="M453" s="232"/>
      <c r="N453" s="232"/>
      <c r="O453" s="232"/>
      <c r="P453" s="232"/>
    </row>
    <row r="454" spans="1:16" x14ac:dyDescent="0.25">
      <c r="A454" s="242"/>
      <c r="B454" s="242"/>
      <c r="C454" s="232"/>
      <c r="D454" s="232"/>
      <c r="E454" s="241"/>
      <c r="F454" s="241"/>
      <c r="G454" s="241"/>
      <c r="H454" s="241"/>
      <c r="I454" s="232"/>
      <c r="J454" s="232"/>
      <c r="K454" s="232"/>
      <c r="L454" s="232"/>
      <c r="M454" s="232"/>
      <c r="N454" s="232"/>
      <c r="O454" s="232"/>
      <c r="P454" s="232"/>
    </row>
    <row r="455" spans="1:16" x14ac:dyDescent="0.25">
      <c r="A455" s="242"/>
      <c r="B455" s="242"/>
      <c r="C455" s="232"/>
      <c r="D455" s="232"/>
      <c r="E455" s="241"/>
      <c r="F455" s="241"/>
      <c r="G455" s="241"/>
      <c r="H455" s="241"/>
      <c r="I455" s="232"/>
      <c r="J455" s="232"/>
      <c r="K455" s="232"/>
      <c r="L455" s="232"/>
      <c r="M455" s="232"/>
      <c r="N455" s="232"/>
      <c r="O455" s="232"/>
      <c r="P455" s="232"/>
    </row>
    <row r="456" spans="1:16" x14ac:dyDescent="0.25">
      <c r="A456" s="242"/>
      <c r="B456" s="242"/>
      <c r="C456" s="232"/>
      <c r="D456" s="232"/>
      <c r="E456" s="241"/>
      <c r="F456" s="241"/>
      <c r="G456" s="241"/>
      <c r="H456" s="241"/>
      <c r="I456" s="232"/>
      <c r="J456" s="232"/>
      <c r="K456" s="232"/>
      <c r="L456" s="232"/>
      <c r="M456" s="232"/>
      <c r="N456" s="232"/>
      <c r="O456" s="232"/>
      <c r="P456" s="232"/>
    </row>
    <row r="457" spans="1:16" x14ac:dyDescent="0.25">
      <c r="A457" s="242"/>
      <c r="B457" s="242"/>
      <c r="C457" s="232"/>
      <c r="D457" s="232"/>
      <c r="E457" s="241"/>
      <c r="F457" s="241"/>
      <c r="G457" s="241"/>
      <c r="H457" s="241"/>
      <c r="I457" s="232"/>
      <c r="J457" s="232"/>
      <c r="K457" s="232"/>
      <c r="L457" s="232"/>
      <c r="M457" s="232"/>
      <c r="N457" s="232"/>
      <c r="O457" s="232"/>
      <c r="P457" s="232"/>
    </row>
    <row r="458" spans="1:16" x14ac:dyDescent="0.25">
      <c r="A458" s="242"/>
      <c r="B458" s="242"/>
      <c r="C458" s="232"/>
      <c r="D458" s="232"/>
      <c r="E458" s="241"/>
      <c r="F458" s="241"/>
      <c r="G458" s="241"/>
      <c r="H458" s="241"/>
      <c r="I458" s="232"/>
      <c r="J458" s="232"/>
      <c r="K458" s="232"/>
      <c r="L458" s="232"/>
      <c r="M458" s="232"/>
      <c r="N458" s="232"/>
      <c r="O458" s="232"/>
      <c r="P458" s="232"/>
    </row>
    <row r="459" spans="1:16" x14ac:dyDescent="0.25">
      <c r="A459" s="242"/>
      <c r="B459" s="242"/>
      <c r="C459" s="232"/>
      <c r="D459" s="232"/>
      <c r="E459" s="241"/>
      <c r="F459" s="241"/>
      <c r="G459" s="241"/>
      <c r="H459" s="241"/>
      <c r="I459" s="232"/>
      <c r="J459" s="232"/>
      <c r="K459" s="232"/>
      <c r="L459" s="232"/>
      <c r="M459" s="232"/>
      <c r="N459" s="232"/>
      <c r="O459" s="232"/>
      <c r="P459" s="232"/>
    </row>
    <row r="460" spans="1:16" x14ac:dyDescent="0.25">
      <c r="A460" s="242"/>
      <c r="B460" s="242"/>
      <c r="C460" s="232"/>
      <c r="D460" s="232"/>
      <c r="E460" s="241"/>
      <c r="F460" s="241"/>
      <c r="G460" s="241"/>
      <c r="H460" s="241"/>
      <c r="I460" s="232"/>
      <c r="J460" s="232"/>
      <c r="K460" s="232"/>
      <c r="L460" s="232"/>
      <c r="M460" s="232"/>
      <c r="N460" s="232"/>
      <c r="O460" s="232"/>
      <c r="P460" s="232"/>
    </row>
    <row r="461" spans="1:16" x14ac:dyDescent="0.25">
      <c r="A461" s="242"/>
      <c r="B461" s="242"/>
      <c r="C461" s="232"/>
      <c r="D461" s="232"/>
      <c r="E461" s="241"/>
      <c r="F461" s="241"/>
      <c r="G461" s="241"/>
      <c r="H461" s="241"/>
      <c r="I461" s="232"/>
      <c r="J461" s="232"/>
      <c r="K461" s="232"/>
      <c r="L461" s="232"/>
      <c r="M461" s="232"/>
      <c r="N461" s="232"/>
      <c r="O461" s="232"/>
      <c r="P461" s="232"/>
    </row>
    <row r="462" spans="1:16" x14ac:dyDescent="0.25">
      <c r="A462" s="242"/>
      <c r="B462" s="242"/>
      <c r="C462" s="232"/>
      <c r="D462" s="232"/>
      <c r="E462" s="241"/>
      <c r="F462" s="241"/>
      <c r="G462" s="241"/>
      <c r="H462" s="241"/>
      <c r="I462" s="232"/>
      <c r="J462" s="232"/>
      <c r="K462" s="232"/>
      <c r="L462" s="232"/>
      <c r="M462" s="232"/>
      <c r="N462" s="232"/>
      <c r="O462" s="232"/>
      <c r="P462" s="232"/>
    </row>
    <row r="463" spans="1:16" x14ac:dyDescent="0.25">
      <c r="A463" s="242"/>
      <c r="B463" s="242"/>
      <c r="C463" s="232"/>
      <c r="D463" s="232"/>
      <c r="E463" s="241"/>
      <c r="F463" s="241"/>
      <c r="G463" s="241"/>
      <c r="H463" s="241"/>
      <c r="I463" s="232"/>
      <c r="J463" s="232"/>
      <c r="K463" s="232"/>
      <c r="L463" s="232"/>
      <c r="M463" s="232"/>
      <c r="N463" s="232"/>
      <c r="O463" s="232"/>
      <c r="P463" s="232"/>
    </row>
    <row r="464" spans="1:16" x14ac:dyDescent="0.25">
      <c r="A464" s="242"/>
      <c r="B464" s="242"/>
      <c r="C464" s="232"/>
      <c r="D464" s="232"/>
      <c r="E464" s="241"/>
      <c r="F464" s="241"/>
      <c r="G464" s="241"/>
      <c r="H464" s="241"/>
      <c r="I464" s="232"/>
      <c r="J464" s="232"/>
      <c r="K464" s="232"/>
      <c r="L464" s="232"/>
      <c r="M464" s="232"/>
      <c r="N464" s="232"/>
      <c r="O464" s="232"/>
      <c r="P464" s="232"/>
    </row>
    <row r="465" spans="1:16" x14ac:dyDescent="0.25">
      <c r="A465" s="242"/>
      <c r="B465" s="242"/>
      <c r="C465" s="232"/>
      <c r="D465" s="232"/>
      <c r="E465" s="241"/>
      <c r="F465" s="241"/>
      <c r="G465" s="241"/>
      <c r="H465" s="241"/>
      <c r="I465" s="232"/>
      <c r="J465" s="232"/>
      <c r="K465" s="232"/>
      <c r="L465" s="232"/>
      <c r="M465" s="232"/>
      <c r="N465" s="232"/>
      <c r="O465" s="232"/>
      <c r="P465" s="232"/>
    </row>
    <row r="466" spans="1:16" x14ac:dyDescent="0.25">
      <c r="A466" s="242"/>
      <c r="B466" s="242"/>
      <c r="C466" s="232"/>
      <c r="D466" s="232"/>
      <c r="E466" s="241"/>
      <c r="F466" s="241"/>
      <c r="G466" s="241"/>
      <c r="H466" s="241"/>
      <c r="I466" s="232"/>
      <c r="J466" s="232"/>
      <c r="K466" s="232"/>
      <c r="L466" s="232"/>
      <c r="M466" s="232"/>
      <c r="N466" s="232"/>
      <c r="O466" s="232"/>
      <c r="P466" s="232"/>
    </row>
    <row r="467" spans="1:16" x14ac:dyDescent="0.25">
      <c r="A467" s="242"/>
      <c r="B467" s="242"/>
      <c r="C467" s="232"/>
      <c r="D467" s="232"/>
      <c r="E467" s="241"/>
      <c r="F467" s="241"/>
      <c r="G467" s="241"/>
      <c r="H467" s="241"/>
      <c r="I467" s="232"/>
      <c r="J467" s="232"/>
      <c r="K467" s="232"/>
      <c r="L467" s="232"/>
      <c r="M467" s="232"/>
      <c r="N467" s="232"/>
      <c r="O467" s="232"/>
      <c r="P467" s="232"/>
    </row>
    <row r="468" spans="1:16" x14ac:dyDescent="0.25">
      <c r="A468" s="242"/>
      <c r="B468" s="242"/>
      <c r="C468" s="232"/>
      <c r="D468" s="232"/>
      <c r="E468" s="241"/>
      <c r="F468" s="241"/>
      <c r="G468" s="241"/>
      <c r="H468" s="241"/>
      <c r="I468" s="232"/>
      <c r="J468" s="232"/>
      <c r="K468" s="232"/>
      <c r="L468" s="232"/>
      <c r="M468" s="232"/>
      <c r="N468" s="232"/>
      <c r="O468" s="232"/>
      <c r="P468" s="232"/>
    </row>
    <row r="469" spans="1:16" x14ac:dyDescent="0.25">
      <c r="A469" s="242"/>
      <c r="B469" s="242"/>
      <c r="C469" s="232"/>
      <c r="D469" s="232"/>
      <c r="E469" s="241"/>
      <c r="F469" s="241"/>
      <c r="G469" s="241"/>
      <c r="H469" s="241"/>
      <c r="I469" s="232"/>
      <c r="J469" s="232"/>
      <c r="K469" s="232"/>
      <c r="L469" s="232"/>
      <c r="M469" s="232"/>
      <c r="N469" s="232"/>
      <c r="O469" s="232"/>
      <c r="P469" s="232"/>
    </row>
    <row r="470" spans="1:16" x14ac:dyDescent="0.25">
      <c r="A470" s="242"/>
      <c r="B470" s="242"/>
      <c r="C470" s="232"/>
      <c r="D470" s="232"/>
      <c r="E470" s="241"/>
      <c r="F470" s="241"/>
      <c r="G470" s="241"/>
      <c r="H470" s="241"/>
      <c r="I470" s="232"/>
      <c r="J470" s="232"/>
      <c r="K470" s="232"/>
      <c r="L470" s="232"/>
      <c r="M470" s="232"/>
      <c r="N470" s="232"/>
      <c r="O470" s="232"/>
      <c r="P470" s="232"/>
    </row>
    <row r="471" spans="1:16" x14ac:dyDescent="0.25">
      <c r="A471" s="242"/>
      <c r="B471" s="242"/>
      <c r="C471" s="232"/>
      <c r="D471" s="232"/>
      <c r="E471" s="241"/>
      <c r="F471" s="241"/>
      <c r="G471" s="241"/>
      <c r="H471" s="241"/>
      <c r="I471" s="232"/>
      <c r="J471" s="232"/>
      <c r="K471" s="232"/>
      <c r="L471" s="232"/>
      <c r="M471" s="232"/>
      <c r="N471" s="232"/>
      <c r="O471" s="232"/>
      <c r="P471" s="232"/>
    </row>
    <row r="472" spans="1:16" x14ac:dyDescent="0.25">
      <c r="A472" s="242"/>
      <c r="B472" s="242"/>
      <c r="C472" s="232"/>
      <c r="D472" s="232"/>
      <c r="E472" s="241"/>
      <c r="F472" s="241"/>
      <c r="G472" s="241"/>
      <c r="H472" s="241"/>
      <c r="I472" s="232"/>
      <c r="J472" s="232"/>
      <c r="K472" s="232"/>
      <c r="L472" s="232"/>
      <c r="M472" s="232"/>
      <c r="N472" s="232"/>
      <c r="O472" s="232"/>
      <c r="P472" s="232"/>
    </row>
    <row r="473" spans="1:16" x14ac:dyDescent="0.25">
      <c r="A473" s="242"/>
      <c r="B473" s="242"/>
      <c r="C473" s="232"/>
      <c r="D473" s="232"/>
      <c r="E473" s="241"/>
      <c r="F473" s="241"/>
      <c r="G473" s="241"/>
      <c r="H473" s="241"/>
      <c r="I473" s="232"/>
      <c r="J473" s="232"/>
      <c r="K473" s="232"/>
      <c r="L473" s="232"/>
      <c r="M473" s="232"/>
      <c r="N473" s="232"/>
      <c r="O473" s="232"/>
      <c r="P473" s="232"/>
    </row>
    <row r="474" spans="1:16" x14ac:dyDescent="0.25">
      <c r="A474" s="242"/>
      <c r="B474" s="242"/>
      <c r="C474" s="232"/>
      <c r="D474" s="232"/>
      <c r="E474" s="241"/>
      <c r="F474" s="241"/>
      <c r="G474" s="241"/>
      <c r="H474" s="241"/>
      <c r="I474" s="232"/>
      <c r="J474" s="232"/>
      <c r="K474" s="232"/>
      <c r="L474" s="232"/>
      <c r="M474" s="232"/>
      <c r="N474" s="232"/>
      <c r="O474" s="232"/>
      <c r="P474" s="232"/>
    </row>
    <row r="475" spans="1:16" x14ac:dyDescent="0.25">
      <c r="A475" s="242"/>
      <c r="B475" s="242"/>
      <c r="C475" s="232"/>
      <c r="D475" s="232"/>
      <c r="E475" s="241"/>
      <c r="F475" s="241"/>
      <c r="G475" s="241"/>
      <c r="H475" s="241"/>
      <c r="I475" s="232"/>
      <c r="J475" s="232"/>
      <c r="K475" s="232"/>
      <c r="L475" s="232"/>
      <c r="M475" s="232"/>
      <c r="N475" s="232"/>
      <c r="O475" s="232"/>
      <c r="P475" s="232"/>
    </row>
    <row r="476" spans="1:16" x14ac:dyDescent="0.25">
      <c r="A476" s="242"/>
      <c r="B476" s="242"/>
      <c r="C476" s="232"/>
      <c r="D476" s="232"/>
      <c r="E476" s="241"/>
      <c r="F476" s="241"/>
      <c r="G476" s="241"/>
      <c r="H476" s="241"/>
      <c r="I476" s="232"/>
      <c r="J476" s="232"/>
      <c r="K476" s="232"/>
      <c r="L476" s="232"/>
      <c r="M476" s="232"/>
      <c r="N476" s="232"/>
      <c r="O476" s="232"/>
      <c r="P476" s="232"/>
    </row>
    <row r="477" spans="1:16" x14ac:dyDescent="0.25">
      <c r="A477" s="242"/>
      <c r="B477" s="242"/>
      <c r="C477" s="232"/>
      <c r="D477" s="232"/>
      <c r="E477" s="241"/>
      <c r="F477" s="241"/>
      <c r="G477" s="241"/>
      <c r="H477" s="241"/>
      <c r="I477" s="232"/>
      <c r="J477" s="232"/>
      <c r="K477" s="232"/>
      <c r="L477" s="232"/>
      <c r="M477" s="232"/>
      <c r="N477" s="232"/>
      <c r="O477" s="232"/>
      <c r="P477" s="232"/>
    </row>
    <row r="478" spans="1:16" x14ac:dyDescent="0.25">
      <c r="A478" s="242"/>
      <c r="B478" s="242"/>
      <c r="C478" s="232"/>
      <c r="D478" s="232"/>
      <c r="E478" s="241"/>
      <c r="F478" s="241"/>
      <c r="G478" s="241"/>
      <c r="H478" s="241"/>
      <c r="I478" s="232"/>
      <c r="J478" s="232"/>
      <c r="K478" s="232"/>
      <c r="L478" s="232"/>
      <c r="M478" s="232"/>
      <c r="N478" s="232"/>
      <c r="O478" s="232"/>
      <c r="P478" s="232"/>
    </row>
    <row r="479" spans="1:16" x14ac:dyDescent="0.25">
      <c r="A479" s="242"/>
      <c r="B479" s="242"/>
      <c r="C479" s="232"/>
      <c r="D479" s="232"/>
      <c r="E479" s="241"/>
      <c r="F479" s="241"/>
      <c r="G479" s="241"/>
      <c r="H479" s="241"/>
      <c r="I479" s="232"/>
      <c r="J479" s="232"/>
      <c r="K479" s="232"/>
      <c r="L479" s="232"/>
      <c r="M479" s="232"/>
      <c r="N479" s="232"/>
      <c r="O479" s="232"/>
      <c r="P479" s="232"/>
    </row>
    <row r="480" spans="1:16" x14ac:dyDescent="0.25">
      <c r="A480" s="242"/>
      <c r="B480" s="242"/>
      <c r="C480" s="232"/>
      <c r="D480" s="232"/>
      <c r="E480" s="241"/>
      <c r="F480" s="241"/>
      <c r="G480" s="241"/>
      <c r="H480" s="241"/>
      <c r="I480" s="232"/>
      <c r="J480" s="232"/>
      <c r="K480" s="232"/>
      <c r="L480" s="232"/>
      <c r="M480" s="232"/>
      <c r="N480" s="232"/>
      <c r="O480" s="232"/>
      <c r="P480" s="232"/>
    </row>
    <row r="481" spans="1:16" x14ac:dyDescent="0.25">
      <c r="A481" s="242"/>
      <c r="B481" s="242"/>
      <c r="C481" s="232"/>
      <c r="D481" s="232"/>
      <c r="E481" s="241"/>
      <c r="F481" s="241"/>
      <c r="G481" s="241"/>
      <c r="H481" s="241"/>
      <c r="I481" s="232"/>
      <c r="J481" s="232"/>
      <c r="K481" s="232"/>
      <c r="L481" s="232"/>
      <c r="M481" s="232"/>
      <c r="N481" s="232"/>
      <c r="O481" s="232"/>
      <c r="P481" s="232"/>
    </row>
    <row r="482" spans="1:16" x14ac:dyDescent="0.25">
      <c r="A482" s="242"/>
      <c r="B482" s="242"/>
      <c r="C482" s="232"/>
      <c r="D482" s="232"/>
      <c r="E482" s="241"/>
      <c r="F482" s="241"/>
      <c r="G482" s="241"/>
      <c r="H482" s="241"/>
      <c r="I482" s="232"/>
      <c r="J482" s="232"/>
      <c r="K482" s="232"/>
      <c r="L482" s="232"/>
      <c r="M482" s="232"/>
      <c r="N482" s="232"/>
      <c r="O482" s="232"/>
      <c r="P482" s="232"/>
    </row>
    <row r="483" spans="1:16" x14ac:dyDescent="0.25">
      <c r="A483" s="242"/>
      <c r="B483" s="242"/>
      <c r="C483" s="232"/>
      <c r="D483" s="232"/>
      <c r="E483" s="241"/>
      <c r="F483" s="241"/>
      <c r="G483" s="241"/>
      <c r="H483" s="241"/>
      <c r="I483" s="232"/>
      <c r="J483" s="232"/>
      <c r="K483" s="232"/>
      <c r="L483" s="232"/>
      <c r="M483" s="232"/>
      <c r="N483" s="232"/>
      <c r="O483" s="232"/>
      <c r="P483" s="232"/>
    </row>
    <row r="484" spans="1:16" x14ac:dyDescent="0.25">
      <c r="A484" s="242"/>
      <c r="B484" s="242"/>
      <c r="C484" s="232"/>
      <c r="D484" s="232"/>
      <c r="E484" s="241"/>
      <c r="F484" s="241"/>
      <c r="G484" s="241"/>
      <c r="H484" s="241"/>
      <c r="I484" s="232"/>
      <c r="J484" s="232"/>
      <c r="K484" s="232"/>
      <c r="L484" s="232"/>
      <c r="M484" s="232"/>
      <c r="N484" s="232"/>
      <c r="O484" s="232"/>
      <c r="P484" s="232"/>
    </row>
    <row r="485" spans="1:16" x14ac:dyDescent="0.25">
      <c r="A485" s="242"/>
      <c r="B485" s="242"/>
      <c r="C485" s="232"/>
      <c r="D485" s="232"/>
      <c r="E485" s="241"/>
      <c r="F485" s="241"/>
      <c r="G485" s="241"/>
      <c r="H485" s="241"/>
      <c r="I485" s="232"/>
      <c r="J485" s="232"/>
      <c r="K485" s="232"/>
      <c r="L485" s="232"/>
      <c r="M485" s="232"/>
      <c r="N485" s="232"/>
      <c r="O485" s="232"/>
      <c r="P485" s="232"/>
    </row>
    <row r="486" spans="1:16" x14ac:dyDescent="0.25">
      <c r="A486" s="242"/>
      <c r="B486" s="242"/>
      <c r="C486" s="232"/>
      <c r="D486" s="232"/>
      <c r="E486" s="241"/>
      <c r="F486" s="241"/>
      <c r="G486" s="241"/>
      <c r="H486" s="241"/>
      <c r="I486" s="232"/>
      <c r="J486" s="232"/>
      <c r="K486" s="232"/>
      <c r="L486" s="232"/>
      <c r="M486" s="232"/>
      <c r="N486" s="232"/>
      <c r="O486" s="232"/>
      <c r="P486" s="232"/>
    </row>
    <row r="487" spans="1:16" x14ac:dyDescent="0.25">
      <c r="A487" s="242"/>
      <c r="B487" s="242"/>
      <c r="C487" s="232"/>
      <c r="D487" s="232"/>
      <c r="E487" s="241"/>
      <c r="F487" s="241"/>
      <c r="G487" s="241"/>
      <c r="H487" s="241"/>
      <c r="I487" s="232"/>
      <c r="J487" s="232"/>
      <c r="K487" s="232"/>
      <c r="L487" s="232"/>
      <c r="M487" s="232"/>
      <c r="N487" s="232"/>
      <c r="O487" s="232"/>
      <c r="P487" s="232"/>
    </row>
    <row r="488" spans="1:16" x14ac:dyDescent="0.25">
      <c r="A488" s="242"/>
      <c r="B488" s="242"/>
      <c r="C488" s="232"/>
      <c r="D488" s="232"/>
      <c r="E488" s="241"/>
      <c r="F488" s="241"/>
      <c r="G488" s="241"/>
      <c r="H488" s="241"/>
      <c r="I488" s="232"/>
      <c r="J488" s="232"/>
      <c r="K488" s="232"/>
      <c r="L488" s="232"/>
      <c r="M488" s="232"/>
      <c r="N488" s="232"/>
      <c r="O488" s="232"/>
      <c r="P488" s="232"/>
    </row>
    <row r="489" spans="1:16" x14ac:dyDescent="0.25">
      <c r="A489" s="242"/>
      <c r="B489" s="242"/>
      <c r="C489" s="232"/>
      <c r="D489" s="232"/>
      <c r="E489" s="241"/>
      <c r="F489" s="241"/>
      <c r="G489" s="241"/>
      <c r="H489" s="241"/>
      <c r="I489" s="232"/>
      <c r="J489" s="232"/>
      <c r="K489" s="232"/>
      <c r="L489" s="232"/>
      <c r="M489" s="232"/>
      <c r="N489" s="232"/>
      <c r="O489" s="232"/>
      <c r="P489" s="232"/>
    </row>
    <row r="490" spans="1:16" x14ac:dyDescent="0.25">
      <c r="A490" s="242"/>
      <c r="B490" s="242"/>
      <c r="C490" s="232"/>
      <c r="D490" s="232"/>
      <c r="E490" s="241"/>
      <c r="F490" s="241"/>
      <c r="G490" s="241"/>
      <c r="H490" s="241"/>
      <c r="I490" s="232"/>
      <c r="J490" s="232"/>
      <c r="K490" s="232"/>
      <c r="L490" s="232"/>
      <c r="M490" s="232"/>
      <c r="N490" s="232"/>
      <c r="O490" s="232"/>
      <c r="P490" s="232"/>
    </row>
    <row r="491" spans="1:16" x14ac:dyDescent="0.25">
      <c r="A491" s="242"/>
      <c r="B491" s="242"/>
      <c r="C491" s="232"/>
      <c r="D491" s="232"/>
      <c r="E491" s="241"/>
      <c r="F491" s="241"/>
      <c r="G491" s="241"/>
      <c r="H491" s="241"/>
      <c r="I491" s="232"/>
      <c r="J491" s="232"/>
      <c r="K491" s="232"/>
      <c r="L491" s="232"/>
      <c r="M491" s="232"/>
      <c r="N491" s="232"/>
      <c r="O491" s="232"/>
      <c r="P491" s="232"/>
    </row>
    <row r="492" spans="1:16" x14ac:dyDescent="0.25">
      <c r="A492" s="242"/>
      <c r="B492" s="242"/>
      <c r="C492" s="232"/>
      <c r="D492" s="232"/>
      <c r="E492" s="241"/>
      <c r="F492" s="241"/>
      <c r="G492" s="241"/>
      <c r="H492" s="241"/>
      <c r="I492" s="232"/>
      <c r="J492" s="232"/>
      <c r="K492" s="232"/>
      <c r="L492" s="232"/>
      <c r="M492" s="232"/>
      <c r="N492" s="232"/>
      <c r="O492" s="232"/>
      <c r="P492" s="232"/>
    </row>
    <row r="493" spans="1:16" x14ac:dyDescent="0.25">
      <c r="A493" s="242"/>
      <c r="B493" s="242"/>
      <c r="C493" s="232"/>
      <c r="D493" s="232"/>
      <c r="E493" s="241"/>
      <c r="F493" s="241"/>
      <c r="G493" s="241"/>
      <c r="H493" s="241"/>
      <c r="I493" s="232"/>
      <c r="J493" s="232"/>
      <c r="K493" s="232"/>
      <c r="L493" s="232"/>
      <c r="M493" s="232"/>
      <c r="N493" s="232"/>
      <c r="O493" s="232"/>
      <c r="P493" s="232"/>
    </row>
    <row r="494" spans="1:16" x14ac:dyDescent="0.25">
      <c r="A494" s="242"/>
      <c r="B494" s="242"/>
      <c r="C494" s="232"/>
      <c r="D494" s="232"/>
      <c r="E494" s="241"/>
      <c r="F494" s="241"/>
      <c r="G494" s="241"/>
      <c r="H494" s="241"/>
      <c r="I494" s="232"/>
      <c r="J494" s="232"/>
      <c r="K494" s="232"/>
      <c r="L494" s="232"/>
      <c r="M494" s="232"/>
      <c r="N494" s="232"/>
      <c r="O494" s="232"/>
      <c r="P494" s="232"/>
    </row>
    <row r="495" spans="1:16" x14ac:dyDescent="0.25">
      <c r="A495" s="242"/>
      <c r="B495" s="242"/>
      <c r="C495" s="232"/>
      <c r="D495" s="232"/>
      <c r="E495" s="241"/>
      <c r="F495" s="241"/>
      <c r="G495" s="241"/>
      <c r="H495" s="241"/>
      <c r="I495" s="232"/>
      <c r="J495" s="232"/>
      <c r="K495" s="232"/>
      <c r="L495" s="232"/>
      <c r="M495" s="232"/>
      <c r="N495" s="232"/>
      <c r="O495" s="232"/>
      <c r="P495" s="232"/>
    </row>
    <row r="496" spans="1:16" x14ac:dyDescent="0.25">
      <c r="A496" s="242"/>
      <c r="B496" s="242"/>
      <c r="C496" s="232"/>
      <c r="D496" s="232"/>
      <c r="E496" s="241"/>
      <c r="F496" s="241"/>
      <c r="G496" s="241"/>
      <c r="H496" s="241"/>
      <c r="I496" s="232"/>
      <c r="J496" s="232"/>
      <c r="K496" s="232"/>
      <c r="L496" s="232"/>
      <c r="M496" s="232"/>
      <c r="N496" s="232"/>
      <c r="O496" s="232"/>
      <c r="P496" s="232"/>
    </row>
    <row r="497" spans="1:16" x14ac:dyDescent="0.25">
      <c r="A497" s="242"/>
      <c r="B497" s="242"/>
      <c r="C497" s="232"/>
      <c r="D497" s="232"/>
      <c r="E497" s="241"/>
      <c r="F497" s="241"/>
      <c r="G497" s="241"/>
      <c r="H497" s="241"/>
      <c r="I497" s="232"/>
      <c r="J497" s="232"/>
      <c r="K497" s="232"/>
      <c r="L497" s="232"/>
      <c r="M497" s="232"/>
      <c r="N497" s="232"/>
      <c r="O497" s="232"/>
      <c r="P497" s="232"/>
    </row>
    <row r="498" spans="1:16" x14ac:dyDescent="0.25">
      <c r="A498" s="242"/>
      <c r="B498" s="242"/>
      <c r="C498" s="232"/>
      <c r="D498" s="232"/>
      <c r="E498" s="241"/>
      <c r="F498" s="241"/>
      <c r="G498" s="241"/>
      <c r="H498" s="241"/>
      <c r="I498" s="232"/>
      <c r="J498" s="232"/>
      <c r="K498" s="232"/>
      <c r="L498" s="232"/>
      <c r="M498" s="232"/>
      <c r="N498" s="232"/>
      <c r="O498" s="232"/>
      <c r="P498" s="232"/>
    </row>
    <row r="499" spans="1:16" x14ac:dyDescent="0.25">
      <c r="A499" s="242"/>
      <c r="B499" s="242"/>
      <c r="C499" s="232"/>
      <c r="D499" s="232"/>
      <c r="E499" s="241"/>
      <c r="F499" s="241"/>
      <c r="G499" s="241"/>
      <c r="H499" s="241"/>
      <c r="I499" s="232"/>
      <c r="J499" s="232"/>
      <c r="K499" s="232"/>
      <c r="L499" s="232"/>
      <c r="M499" s="232"/>
      <c r="N499" s="232"/>
      <c r="O499" s="232"/>
      <c r="P499" s="232"/>
    </row>
    <row r="500" spans="1:16" x14ac:dyDescent="0.25">
      <c r="A500" s="242"/>
      <c r="B500" s="242"/>
      <c r="C500" s="232"/>
      <c r="D500" s="232"/>
      <c r="E500" s="241"/>
      <c r="F500" s="241"/>
      <c r="G500" s="241"/>
      <c r="H500" s="241"/>
      <c r="I500" s="232"/>
      <c r="J500" s="232"/>
      <c r="K500" s="232"/>
      <c r="L500" s="232"/>
      <c r="M500" s="232"/>
      <c r="N500" s="232"/>
      <c r="O500" s="232"/>
      <c r="P500" s="232"/>
    </row>
    <row r="501" spans="1:16" x14ac:dyDescent="0.25">
      <c r="A501" s="242"/>
      <c r="B501" s="242"/>
      <c r="C501" s="232"/>
      <c r="D501" s="232"/>
      <c r="E501" s="241"/>
      <c r="F501" s="241"/>
      <c r="G501" s="241"/>
      <c r="H501" s="241"/>
      <c r="I501" s="232"/>
      <c r="J501" s="232"/>
      <c r="K501" s="232"/>
      <c r="L501" s="232"/>
      <c r="M501" s="232"/>
      <c r="N501" s="232"/>
      <c r="O501" s="232"/>
      <c r="P501" s="232"/>
    </row>
    <row r="502" spans="1:16" x14ac:dyDescent="0.25">
      <c r="A502" s="242"/>
      <c r="B502" s="242"/>
      <c r="C502" s="232"/>
      <c r="D502" s="232"/>
      <c r="E502" s="241"/>
      <c r="F502" s="241"/>
      <c r="G502" s="241"/>
      <c r="H502" s="241"/>
      <c r="I502" s="232"/>
      <c r="J502" s="232"/>
      <c r="K502" s="232"/>
      <c r="L502" s="232"/>
      <c r="M502" s="232"/>
      <c r="N502" s="232"/>
      <c r="O502" s="232"/>
      <c r="P502" s="232"/>
    </row>
    <row r="503" spans="1:16" x14ac:dyDescent="0.25">
      <c r="A503" s="242"/>
      <c r="B503" s="242"/>
      <c r="C503" s="232"/>
      <c r="D503" s="232"/>
      <c r="E503" s="241"/>
      <c r="F503" s="241"/>
      <c r="G503" s="241"/>
      <c r="H503" s="241"/>
      <c r="I503" s="232"/>
      <c r="J503" s="232"/>
      <c r="K503" s="232"/>
      <c r="L503" s="232"/>
      <c r="M503" s="232"/>
      <c r="N503" s="232"/>
      <c r="O503" s="232"/>
      <c r="P503" s="232"/>
    </row>
    <row r="504" spans="1:16" x14ac:dyDescent="0.25">
      <c r="A504" s="242"/>
      <c r="B504" s="242"/>
      <c r="C504" s="232"/>
      <c r="D504" s="232"/>
      <c r="E504" s="241"/>
      <c r="F504" s="241"/>
      <c r="G504" s="241"/>
      <c r="H504" s="241"/>
      <c r="I504" s="232"/>
      <c r="J504" s="232"/>
      <c r="K504" s="232"/>
      <c r="L504" s="232"/>
      <c r="M504" s="232"/>
      <c r="N504" s="232"/>
      <c r="O504" s="232"/>
      <c r="P504" s="232"/>
    </row>
    <row r="505" spans="1:16" x14ac:dyDescent="0.25">
      <c r="A505" s="242"/>
      <c r="B505" s="242"/>
      <c r="C505" s="232"/>
      <c r="D505" s="232"/>
      <c r="E505" s="241"/>
      <c r="F505" s="241"/>
      <c r="G505" s="241"/>
      <c r="H505" s="241"/>
      <c r="I505" s="232"/>
      <c r="J505" s="232"/>
      <c r="K505" s="232"/>
      <c r="L505" s="232"/>
      <c r="M505" s="232"/>
      <c r="N505" s="232"/>
      <c r="O505" s="232"/>
      <c r="P505" s="232"/>
    </row>
    <row r="506" spans="1:16" x14ac:dyDescent="0.25">
      <c r="A506" s="242"/>
      <c r="B506" s="242"/>
      <c r="C506" s="232"/>
      <c r="D506" s="232"/>
      <c r="E506" s="241"/>
      <c r="F506" s="241"/>
      <c r="G506" s="241"/>
      <c r="H506" s="241"/>
      <c r="I506" s="232"/>
      <c r="J506" s="232"/>
      <c r="K506" s="232"/>
      <c r="L506" s="232"/>
      <c r="M506" s="232"/>
      <c r="N506" s="232"/>
      <c r="O506" s="232"/>
      <c r="P506" s="232"/>
    </row>
    <row r="507" spans="1:16" x14ac:dyDescent="0.25">
      <c r="A507" s="242"/>
      <c r="B507" s="242"/>
      <c r="C507" s="232"/>
      <c r="D507" s="232"/>
      <c r="E507" s="241"/>
      <c r="F507" s="241"/>
      <c r="G507" s="241"/>
      <c r="H507" s="241"/>
      <c r="I507" s="232"/>
      <c r="J507" s="232"/>
      <c r="K507" s="232"/>
      <c r="L507" s="232"/>
      <c r="M507" s="232"/>
      <c r="N507" s="232"/>
      <c r="O507" s="232"/>
      <c r="P507" s="232"/>
    </row>
    <row r="508" spans="1:16" x14ac:dyDescent="0.25">
      <c r="A508" s="242"/>
      <c r="B508" s="242"/>
      <c r="C508" s="232"/>
      <c r="D508" s="232"/>
      <c r="E508" s="241"/>
      <c r="F508" s="241"/>
      <c r="G508" s="241"/>
      <c r="H508" s="241"/>
      <c r="I508" s="232"/>
      <c r="J508" s="232"/>
      <c r="K508" s="232"/>
      <c r="L508" s="232"/>
      <c r="M508" s="232"/>
      <c r="N508" s="232"/>
      <c r="O508" s="232"/>
      <c r="P508" s="232"/>
    </row>
    <row r="509" spans="1:16" x14ac:dyDescent="0.25">
      <c r="A509" s="242"/>
      <c r="B509" s="242"/>
      <c r="C509" s="232"/>
      <c r="D509" s="232"/>
      <c r="E509" s="241"/>
      <c r="F509" s="241"/>
      <c r="G509" s="241"/>
      <c r="H509" s="241"/>
      <c r="I509" s="232"/>
      <c r="J509" s="232"/>
      <c r="K509" s="232"/>
      <c r="L509" s="232"/>
      <c r="M509" s="232"/>
      <c r="N509" s="232"/>
      <c r="O509" s="232"/>
      <c r="P509" s="232"/>
    </row>
    <row r="510" spans="1:16" x14ac:dyDescent="0.25">
      <c r="A510" s="242"/>
      <c r="B510" s="242"/>
      <c r="C510" s="232"/>
      <c r="D510" s="232"/>
      <c r="E510" s="241"/>
      <c r="F510" s="241"/>
      <c r="G510" s="241"/>
      <c r="H510" s="241"/>
      <c r="I510" s="232"/>
      <c r="J510" s="232"/>
      <c r="K510" s="232"/>
      <c r="L510" s="232"/>
      <c r="M510" s="232"/>
      <c r="N510" s="232"/>
      <c r="O510" s="232"/>
      <c r="P510" s="232"/>
    </row>
    <row r="511" spans="1:16" x14ac:dyDescent="0.25">
      <c r="A511" s="242"/>
      <c r="B511" s="242"/>
      <c r="C511" s="232"/>
      <c r="D511" s="232"/>
      <c r="E511" s="241"/>
      <c r="F511" s="241"/>
      <c r="G511" s="241"/>
      <c r="H511" s="241"/>
      <c r="I511" s="232"/>
      <c r="J511" s="232"/>
      <c r="K511" s="232"/>
      <c r="L511" s="232"/>
      <c r="M511" s="232"/>
      <c r="N511" s="232"/>
      <c r="O511" s="232"/>
      <c r="P511" s="232"/>
    </row>
    <row r="512" spans="1:16" x14ac:dyDescent="0.25">
      <c r="A512" s="242"/>
      <c r="B512" s="242"/>
      <c r="C512" s="232"/>
      <c r="D512" s="232"/>
      <c r="E512" s="241"/>
      <c r="F512" s="241"/>
      <c r="G512" s="241"/>
      <c r="H512" s="241"/>
      <c r="I512" s="232"/>
      <c r="J512" s="232"/>
      <c r="K512" s="232"/>
      <c r="L512" s="232"/>
      <c r="M512" s="232"/>
      <c r="N512" s="232"/>
      <c r="O512" s="232"/>
      <c r="P512" s="232"/>
    </row>
    <row r="513" spans="1:16" x14ac:dyDescent="0.25">
      <c r="A513" s="242"/>
      <c r="B513" s="242"/>
      <c r="C513" s="232"/>
      <c r="D513" s="232"/>
      <c r="E513" s="241"/>
      <c r="F513" s="241"/>
      <c r="G513" s="241"/>
      <c r="H513" s="241"/>
      <c r="I513" s="232"/>
      <c r="J513" s="232"/>
      <c r="K513" s="232"/>
      <c r="L513" s="232"/>
      <c r="M513" s="232"/>
      <c r="N513" s="232"/>
      <c r="O513" s="232"/>
      <c r="P513" s="232"/>
    </row>
    <row r="514" spans="1:16" x14ac:dyDescent="0.25">
      <c r="A514" s="242"/>
      <c r="B514" s="242"/>
      <c r="C514" s="232"/>
      <c r="D514" s="232"/>
      <c r="E514" s="241"/>
      <c r="F514" s="241"/>
      <c r="G514" s="241"/>
      <c r="H514" s="241"/>
      <c r="I514" s="232"/>
      <c r="J514" s="232"/>
      <c r="K514" s="232"/>
      <c r="L514" s="232"/>
      <c r="M514" s="232"/>
      <c r="N514" s="232"/>
      <c r="O514" s="232"/>
      <c r="P514" s="232"/>
    </row>
    <row r="515" spans="1:16" x14ac:dyDescent="0.25">
      <c r="A515" s="242"/>
      <c r="B515" s="242"/>
      <c r="C515" s="232"/>
      <c r="D515" s="232"/>
      <c r="E515" s="241"/>
      <c r="F515" s="241"/>
      <c r="G515" s="241"/>
      <c r="H515" s="241"/>
      <c r="I515" s="232"/>
      <c r="J515" s="232"/>
      <c r="K515" s="232"/>
      <c r="L515" s="232"/>
      <c r="M515" s="232"/>
      <c r="N515" s="232"/>
      <c r="O515" s="232"/>
      <c r="P515" s="232"/>
    </row>
    <row r="516" spans="1:16" x14ac:dyDescent="0.25">
      <c r="A516" s="242"/>
      <c r="B516" s="242"/>
      <c r="C516" s="232"/>
      <c r="D516" s="232"/>
      <c r="E516" s="241"/>
      <c r="F516" s="241"/>
      <c r="G516" s="241"/>
      <c r="H516" s="241"/>
      <c r="I516" s="232"/>
      <c r="J516" s="232"/>
      <c r="K516" s="232"/>
      <c r="L516" s="232"/>
      <c r="M516" s="232"/>
      <c r="N516" s="232"/>
      <c r="O516" s="232"/>
      <c r="P516" s="232"/>
    </row>
    <row r="517" spans="1:16" x14ac:dyDescent="0.25">
      <c r="A517" s="242"/>
      <c r="B517" s="242"/>
      <c r="C517" s="232"/>
      <c r="D517" s="232"/>
      <c r="E517" s="241"/>
      <c r="F517" s="241"/>
      <c r="G517" s="241"/>
      <c r="H517" s="241"/>
      <c r="I517" s="232"/>
      <c r="J517" s="232"/>
      <c r="K517" s="232"/>
      <c r="L517" s="232"/>
      <c r="M517" s="232"/>
      <c r="N517" s="232"/>
      <c r="O517" s="232"/>
      <c r="P517" s="232"/>
    </row>
    <row r="518" spans="1:16" x14ac:dyDescent="0.25">
      <c r="A518" s="242"/>
      <c r="B518" s="242"/>
      <c r="C518" s="232"/>
      <c r="D518" s="232"/>
      <c r="E518" s="241"/>
      <c r="F518" s="241"/>
      <c r="G518" s="241"/>
      <c r="H518" s="241"/>
      <c r="I518" s="232"/>
      <c r="J518" s="232"/>
      <c r="K518" s="232"/>
      <c r="L518" s="232"/>
      <c r="M518" s="232"/>
      <c r="N518" s="232"/>
      <c r="O518" s="232"/>
      <c r="P518" s="232"/>
    </row>
    <row r="519" spans="1:16" x14ac:dyDescent="0.25">
      <c r="A519" s="242"/>
      <c r="B519" s="242"/>
      <c r="C519" s="232"/>
      <c r="D519" s="232"/>
      <c r="E519" s="241"/>
      <c r="F519" s="241"/>
      <c r="G519" s="241"/>
      <c r="H519" s="241"/>
      <c r="I519" s="232"/>
      <c r="J519" s="232"/>
      <c r="K519" s="232"/>
      <c r="L519" s="232"/>
      <c r="M519" s="232"/>
      <c r="N519" s="232"/>
      <c r="O519" s="232"/>
      <c r="P519" s="232"/>
    </row>
    <row r="520" spans="1:16" x14ac:dyDescent="0.25">
      <c r="A520" s="242"/>
      <c r="B520" s="242"/>
      <c r="C520" s="232"/>
      <c r="D520" s="232"/>
      <c r="E520" s="241"/>
      <c r="F520" s="241"/>
      <c r="G520" s="241"/>
      <c r="H520" s="241"/>
      <c r="I520" s="232"/>
      <c r="J520" s="232"/>
      <c r="K520" s="232"/>
      <c r="L520" s="232"/>
      <c r="M520" s="232"/>
      <c r="N520" s="232"/>
      <c r="O520" s="232"/>
      <c r="P520" s="232"/>
    </row>
    <row r="521" spans="1:16" x14ac:dyDescent="0.25">
      <c r="A521" s="242"/>
      <c r="B521" s="242"/>
      <c r="C521" s="232"/>
      <c r="D521" s="232"/>
      <c r="E521" s="241"/>
      <c r="F521" s="241"/>
      <c r="G521" s="241"/>
      <c r="H521" s="241"/>
      <c r="I521" s="232"/>
      <c r="J521" s="232"/>
      <c r="K521" s="232"/>
      <c r="L521" s="232"/>
      <c r="M521" s="232"/>
      <c r="N521" s="232"/>
      <c r="O521" s="232"/>
      <c r="P521" s="232"/>
    </row>
    <row r="522" spans="1:16" x14ac:dyDescent="0.25">
      <c r="A522" s="242"/>
      <c r="B522" s="242"/>
      <c r="C522" s="232"/>
      <c r="D522" s="232"/>
      <c r="E522" s="241"/>
      <c r="F522" s="241"/>
      <c r="G522" s="241"/>
      <c r="H522" s="241"/>
      <c r="I522" s="232"/>
      <c r="J522" s="232"/>
      <c r="K522" s="232"/>
      <c r="L522" s="232"/>
      <c r="M522" s="232"/>
      <c r="N522" s="232"/>
      <c r="O522" s="232"/>
      <c r="P522" s="232"/>
    </row>
    <row r="523" spans="1:16" x14ac:dyDescent="0.25">
      <c r="A523" s="242"/>
      <c r="B523" s="242"/>
      <c r="C523" s="232"/>
      <c r="D523" s="232"/>
      <c r="E523" s="241"/>
      <c r="F523" s="241"/>
      <c r="G523" s="241"/>
      <c r="H523" s="241"/>
      <c r="I523" s="232"/>
      <c r="J523" s="232"/>
      <c r="K523" s="232"/>
      <c r="L523" s="232"/>
      <c r="M523" s="232"/>
      <c r="N523" s="232"/>
      <c r="O523" s="232"/>
      <c r="P523" s="232"/>
    </row>
    <row r="524" spans="1:16" x14ac:dyDescent="0.25">
      <c r="A524" s="242"/>
      <c r="B524" s="242"/>
      <c r="C524" s="232"/>
      <c r="D524" s="232"/>
      <c r="E524" s="241"/>
      <c r="F524" s="241"/>
      <c r="G524" s="241"/>
      <c r="H524" s="241"/>
      <c r="I524" s="232"/>
      <c r="J524" s="232"/>
      <c r="K524" s="232"/>
      <c r="L524" s="232"/>
      <c r="M524" s="232"/>
      <c r="N524" s="232"/>
      <c r="O524" s="232"/>
      <c r="P524" s="232"/>
    </row>
    <row r="525" spans="1:16" x14ac:dyDescent="0.25">
      <c r="A525" s="242"/>
      <c r="B525" s="242"/>
      <c r="C525" s="232"/>
      <c r="D525" s="232"/>
      <c r="E525" s="241"/>
      <c r="F525" s="241"/>
      <c r="G525" s="241"/>
      <c r="H525" s="241"/>
      <c r="I525" s="232"/>
      <c r="J525" s="232"/>
      <c r="K525" s="232"/>
      <c r="L525" s="232"/>
      <c r="M525" s="232"/>
      <c r="N525" s="232"/>
      <c r="O525" s="232"/>
      <c r="P525" s="232"/>
    </row>
    <row r="526" spans="1:16" x14ac:dyDescent="0.25">
      <c r="A526" s="242"/>
      <c r="B526" s="242"/>
      <c r="C526" s="232"/>
      <c r="D526" s="232"/>
      <c r="E526" s="241"/>
      <c r="F526" s="241"/>
      <c r="G526" s="241"/>
      <c r="H526" s="241"/>
      <c r="I526" s="232"/>
      <c r="J526" s="232"/>
      <c r="K526" s="232"/>
      <c r="L526" s="232"/>
      <c r="M526" s="232"/>
      <c r="N526" s="232"/>
      <c r="O526" s="232"/>
      <c r="P526" s="232"/>
    </row>
    <row r="527" spans="1:16" x14ac:dyDescent="0.25">
      <c r="A527" s="242"/>
      <c r="B527" s="242"/>
      <c r="C527" s="232"/>
      <c r="D527" s="232"/>
      <c r="E527" s="241"/>
      <c r="F527" s="241"/>
      <c r="G527" s="241"/>
      <c r="H527" s="241"/>
      <c r="I527" s="232"/>
      <c r="J527" s="232"/>
      <c r="K527" s="232"/>
      <c r="L527" s="232"/>
      <c r="M527" s="232"/>
      <c r="N527" s="232"/>
      <c r="O527" s="232"/>
      <c r="P527" s="232"/>
    </row>
    <row r="528" spans="1:16" x14ac:dyDescent="0.25">
      <c r="A528" s="242"/>
      <c r="B528" s="242"/>
      <c r="C528" s="232"/>
      <c r="D528" s="232"/>
      <c r="E528" s="241"/>
      <c r="F528" s="241"/>
      <c r="G528" s="241"/>
      <c r="H528" s="241"/>
      <c r="I528" s="232"/>
      <c r="J528" s="232"/>
      <c r="K528" s="232"/>
      <c r="L528" s="232"/>
      <c r="M528" s="232"/>
      <c r="N528" s="232"/>
      <c r="O528" s="232"/>
      <c r="P528" s="232"/>
    </row>
    <row r="529" spans="1:16" x14ac:dyDescent="0.25">
      <c r="A529" s="242"/>
      <c r="B529" s="242"/>
      <c r="C529" s="232"/>
      <c r="D529" s="232"/>
      <c r="E529" s="241"/>
      <c r="F529" s="241"/>
      <c r="G529" s="241"/>
      <c r="H529" s="241"/>
      <c r="I529" s="232"/>
      <c r="J529" s="232"/>
      <c r="K529" s="232"/>
      <c r="L529" s="232"/>
      <c r="M529" s="232"/>
      <c r="N529" s="232"/>
      <c r="O529" s="232"/>
      <c r="P529" s="232"/>
    </row>
    <row r="530" spans="1:16" x14ac:dyDescent="0.25">
      <c r="A530" s="242"/>
      <c r="B530" s="242"/>
      <c r="C530" s="232"/>
      <c r="D530" s="232"/>
      <c r="E530" s="241"/>
      <c r="F530" s="241"/>
      <c r="G530" s="241"/>
      <c r="H530" s="241"/>
      <c r="I530" s="232"/>
      <c r="J530" s="232"/>
      <c r="K530" s="232"/>
      <c r="L530" s="232"/>
      <c r="M530" s="232"/>
      <c r="N530" s="232"/>
      <c r="O530" s="232"/>
      <c r="P530" s="232"/>
    </row>
    <row r="531" spans="1:16" x14ac:dyDescent="0.25">
      <c r="A531" s="242"/>
      <c r="B531" s="242"/>
      <c r="C531" s="232"/>
      <c r="D531" s="232"/>
      <c r="E531" s="241"/>
      <c r="F531" s="241"/>
      <c r="G531" s="241"/>
      <c r="H531" s="241"/>
      <c r="I531" s="232"/>
      <c r="J531" s="232"/>
      <c r="K531" s="232"/>
      <c r="L531" s="232"/>
      <c r="M531" s="232"/>
      <c r="N531" s="232"/>
      <c r="O531" s="232"/>
      <c r="P531" s="232"/>
    </row>
    <row r="532" spans="1:16" x14ac:dyDescent="0.25">
      <c r="A532" s="242"/>
      <c r="B532" s="242"/>
      <c r="C532" s="232"/>
      <c r="D532" s="232"/>
      <c r="E532" s="241"/>
      <c r="F532" s="241"/>
      <c r="G532" s="241"/>
      <c r="H532" s="241"/>
      <c r="I532" s="232"/>
      <c r="J532" s="232"/>
      <c r="K532" s="232"/>
      <c r="L532" s="232"/>
      <c r="M532" s="232"/>
      <c r="N532" s="232"/>
      <c r="O532" s="232"/>
      <c r="P532" s="232"/>
    </row>
    <row r="533" spans="1:16" x14ac:dyDescent="0.25">
      <c r="A533" s="242"/>
      <c r="B533" s="242"/>
      <c r="C533" s="232"/>
      <c r="D533" s="232"/>
      <c r="E533" s="241"/>
      <c r="F533" s="241"/>
      <c r="G533" s="241"/>
      <c r="H533" s="241"/>
      <c r="I533" s="232"/>
      <c r="J533" s="232"/>
      <c r="K533" s="232"/>
      <c r="L533" s="232"/>
      <c r="M533" s="232"/>
      <c r="N533" s="232"/>
      <c r="O533" s="232"/>
      <c r="P533" s="232"/>
    </row>
    <row r="534" spans="1:16" x14ac:dyDescent="0.25">
      <c r="A534" s="242"/>
      <c r="B534" s="242"/>
      <c r="C534" s="232"/>
      <c r="D534" s="232"/>
      <c r="E534" s="241"/>
      <c r="F534" s="241"/>
      <c r="G534" s="241"/>
      <c r="H534" s="241"/>
      <c r="I534" s="232"/>
      <c r="J534" s="232"/>
      <c r="K534" s="232"/>
      <c r="L534" s="232"/>
      <c r="M534" s="232"/>
      <c r="N534" s="232"/>
      <c r="O534" s="232"/>
      <c r="P534" s="232"/>
    </row>
    <row r="535" spans="1:16" x14ac:dyDescent="0.25">
      <c r="A535" s="242"/>
      <c r="B535" s="242"/>
      <c r="C535" s="232"/>
      <c r="D535" s="232"/>
      <c r="E535" s="241"/>
      <c r="F535" s="241"/>
      <c r="G535" s="241"/>
      <c r="H535" s="241"/>
      <c r="I535" s="232"/>
      <c r="J535" s="232"/>
      <c r="K535" s="232"/>
      <c r="L535" s="232"/>
      <c r="M535" s="232"/>
      <c r="N535" s="232"/>
      <c r="O535" s="232"/>
      <c r="P535" s="232"/>
    </row>
    <row r="536" spans="1:16" x14ac:dyDescent="0.25">
      <c r="A536" s="242"/>
      <c r="B536" s="242"/>
      <c r="C536" s="232"/>
      <c r="D536" s="232"/>
      <c r="E536" s="241"/>
      <c r="F536" s="241"/>
      <c r="G536" s="241"/>
      <c r="H536" s="241"/>
      <c r="I536" s="232"/>
      <c r="J536" s="232"/>
      <c r="K536" s="232"/>
      <c r="L536" s="232"/>
      <c r="M536" s="232"/>
      <c r="N536" s="232"/>
      <c r="O536" s="232"/>
      <c r="P536" s="232"/>
    </row>
    <row r="537" spans="1:16" x14ac:dyDescent="0.25">
      <c r="A537" s="242"/>
      <c r="B537" s="242"/>
      <c r="C537" s="232"/>
      <c r="D537" s="232"/>
      <c r="E537" s="241"/>
      <c r="F537" s="241"/>
      <c r="G537" s="241"/>
      <c r="H537" s="241"/>
      <c r="I537" s="232"/>
      <c r="J537" s="232"/>
      <c r="K537" s="232"/>
      <c r="L537" s="232"/>
      <c r="M537" s="232"/>
      <c r="N537" s="232"/>
      <c r="O537" s="232"/>
      <c r="P537" s="232"/>
    </row>
    <row r="538" spans="1:16" x14ac:dyDescent="0.25">
      <c r="A538" s="242"/>
      <c r="B538" s="242"/>
      <c r="C538" s="232"/>
      <c r="D538" s="232"/>
      <c r="E538" s="241"/>
      <c r="F538" s="241"/>
      <c r="G538" s="241"/>
      <c r="H538" s="241"/>
      <c r="I538" s="232"/>
      <c r="J538" s="232"/>
      <c r="K538" s="232"/>
      <c r="L538" s="232"/>
      <c r="M538" s="232"/>
      <c r="N538" s="232"/>
      <c r="O538" s="232"/>
      <c r="P538" s="232"/>
    </row>
    <row r="539" spans="1:16" x14ac:dyDescent="0.25">
      <c r="A539" s="242"/>
      <c r="B539" s="242"/>
      <c r="C539" s="232"/>
      <c r="D539" s="232"/>
      <c r="E539" s="241"/>
      <c r="F539" s="241"/>
      <c r="G539" s="241"/>
      <c r="H539" s="241"/>
      <c r="I539" s="232"/>
      <c r="J539" s="232"/>
      <c r="K539" s="232"/>
      <c r="L539" s="232"/>
      <c r="M539" s="232"/>
      <c r="N539" s="232"/>
      <c r="O539" s="232"/>
      <c r="P539" s="232"/>
    </row>
    <row r="540" spans="1:16" x14ac:dyDescent="0.25">
      <c r="A540" s="242"/>
      <c r="B540" s="242"/>
      <c r="C540" s="232"/>
      <c r="D540" s="232"/>
      <c r="E540" s="241"/>
      <c r="F540" s="241"/>
      <c r="G540" s="241"/>
      <c r="H540" s="241"/>
      <c r="I540" s="232"/>
      <c r="J540" s="232"/>
      <c r="K540" s="232"/>
      <c r="L540" s="232"/>
      <c r="M540" s="232"/>
      <c r="N540" s="232"/>
      <c r="O540" s="232"/>
      <c r="P540" s="232"/>
    </row>
    <row r="541" spans="1:16" x14ac:dyDescent="0.25">
      <c r="A541" s="242"/>
      <c r="B541" s="242"/>
      <c r="C541" s="232"/>
      <c r="D541" s="232"/>
      <c r="E541" s="241"/>
      <c r="F541" s="241"/>
      <c r="G541" s="241"/>
      <c r="H541" s="241"/>
      <c r="I541" s="232"/>
      <c r="J541" s="232"/>
      <c r="K541" s="232"/>
      <c r="L541" s="232"/>
      <c r="M541" s="232"/>
      <c r="N541" s="232"/>
      <c r="O541" s="232"/>
      <c r="P541" s="232"/>
    </row>
    <row r="542" spans="1:16" x14ac:dyDescent="0.25">
      <c r="A542" s="242"/>
      <c r="B542" s="242"/>
      <c r="C542" s="232"/>
      <c r="D542" s="232"/>
      <c r="E542" s="241"/>
      <c r="F542" s="241"/>
      <c r="G542" s="241"/>
      <c r="H542" s="241"/>
      <c r="I542" s="232"/>
      <c r="J542" s="232"/>
      <c r="K542" s="232"/>
      <c r="L542" s="232"/>
      <c r="M542" s="232"/>
      <c r="N542" s="232"/>
      <c r="O542" s="232"/>
      <c r="P542" s="232"/>
    </row>
    <row r="543" spans="1:16" x14ac:dyDescent="0.25">
      <c r="A543" s="242"/>
      <c r="B543" s="242"/>
      <c r="C543" s="232"/>
      <c r="D543" s="232"/>
      <c r="E543" s="241"/>
      <c r="F543" s="241"/>
      <c r="G543" s="241"/>
      <c r="H543" s="241"/>
      <c r="I543" s="232"/>
      <c r="J543" s="232"/>
      <c r="K543" s="232"/>
      <c r="L543" s="232"/>
      <c r="M543" s="232"/>
      <c r="N543" s="232"/>
      <c r="O543" s="232"/>
      <c r="P543" s="232"/>
    </row>
    <row r="544" spans="1:16" x14ac:dyDescent="0.25">
      <c r="A544" s="242"/>
      <c r="B544" s="242"/>
      <c r="C544" s="232"/>
      <c r="D544" s="232"/>
      <c r="E544" s="241"/>
      <c r="F544" s="241"/>
      <c r="G544" s="241"/>
      <c r="H544" s="241"/>
      <c r="I544" s="232"/>
      <c r="J544" s="232"/>
      <c r="K544" s="232"/>
      <c r="L544" s="232"/>
      <c r="M544" s="232"/>
      <c r="N544" s="232"/>
      <c r="O544" s="232"/>
      <c r="P544" s="232"/>
    </row>
    <row r="545" spans="1:16" x14ac:dyDescent="0.25">
      <c r="A545" s="242"/>
      <c r="B545" s="242"/>
      <c r="C545" s="232"/>
      <c r="D545" s="232"/>
      <c r="E545" s="241"/>
      <c r="F545" s="241"/>
      <c r="G545" s="241"/>
      <c r="H545" s="241"/>
      <c r="I545" s="232"/>
      <c r="J545" s="232"/>
      <c r="K545" s="232"/>
      <c r="L545" s="232"/>
      <c r="M545" s="232"/>
      <c r="N545" s="232"/>
      <c r="O545" s="232"/>
      <c r="P545" s="232"/>
    </row>
    <row r="546" spans="1:16" x14ac:dyDescent="0.25">
      <c r="A546" s="242"/>
      <c r="B546" s="242"/>
      <c r="C546" s="232"/>
      <c r="D546" s="232"/>
      <c r="E546" s="241"/>
      <c r="F546" s="241"/>
      <c r="G546" s="241"/>
      <c r="H546" s="241"/>
      <c r="I546" s="232"/>
      <c r="J546" s="232"/>
      <c r="K546" s="232"/>
      <c r="L546" s="232"/>
      <c r="M546" s="232"/>
      <c r="N546" s="232"/>
      <c r="O546" s="232"/>
      <c r="P546" s="232"/>
    </row>
    <row r="547" spans="1:16" x14ac:dyDescent="0.25">
      <c r="A547" s="242"/>
      <c r="B547" s="242"/>
      <c r="C547" s="232"/>
      <c r="D547" s="232"/>
      <c r="E547" s="241"/>
      <c r="F547" s="241"/>
      <c r="G547" s="241"/>
      <c r="H547" s="241"/>
      <c r="I547" s="232"/>
      <c r="J547" s="232"/>
      <c r="K547" s="232"/>
      <c r="L547" s="232"/>
      <c r="M547" s="232"/>
      <c r="N547" s="232"/>
      <c r="O547" s="232"/>
      <c r="P547" s="232"/>
    </row>
    <row r="548" spans="1:16" x14ac:dyDescent="0.25">
      <c r="A548" s="242"/>
      <c r="B548" s="242"/>
      <c r="C548" s="232"/>
      <c r="D548" s="232"/>
      <c r="E548" s="241"/>
      <c r="F548" s="241"/>
      <c r="G548" s="241"/>
      <c r="H548" s="241"/>
      <c r="I548" s="232"/>
      <c r="J548" s="232"/>
      <c r="K548" s="232"/>
      <c r="L548" s="232"/>
      <c r="M548" s="232"/>
      <c r="N548" s="232"/>
      <c r="O548" s="232"/>
      <c r="P548" s="232"/>
    </row>
    <row r="549" spans="1:16" x14ac:dyDescent="0.25">
      <c r="A549" s="242"/>
      <c r="B549" s="242"/>
      <c r="C549" s="232"/>
      <c r="D549" s="232"/>
      <c r="E549" s="241"/>
      <c r="F549" s="241"/>
      <c r="G549" s="241"/>
      <c r="H549" s="241"/>
      <c r="I549" s="232"/>
      <c r="J549" s="232"/>
      <c r="K549" s="232"/>
      <c r="L549" s="232"/>
      <c r="M549" s="232"/>
      <c r="N549" s="232"/>
      <c r="O549" s="232"/>
      <c r="P549" s="232"/>
    </row>
    <row r="550" spans="1:16" x14ac:dyDescent="0.25">
      <c r="A550" s="242"/>
      <c r="B550" s="242"/>
      <c r="C550" s="232"/>
      <c r="D550" s="232"/>
      <c r="E550" s="241"/>
      <c r="F550" s="241"/>
      <c r="G550" s="241"/>
      <c r="H550" s="241"/>
      <c r="I550" s="232"/>
      <c r="J550" s="232"/>
      <c r="K550" s="232"/>
      <c r="L550" s="232"/>
      <c r="M550" s="232"/>
      <c r="N550" s="232"/>
      <c r="O550" s="232"/>
      <c r="P550" s="232"/>
    </row>
    <row r="551" spans="1:16" x14ac:dyDescent="0.25">
      <c r="A551" s="242"/>
      <c r="B551" s="242"/>
      <c r="C551" s="232"/>
      <c r="D551" s="232"/>
      <c r="E551" s="241"/>
      <c r="F551" s="241"/>
      <c r="G551" s="241"/>
      <c r="H551" s="241"/>
      <c r="I551" s="232"/>
      <c r="J551" s="232"/>
      <c r="K551" s="232"/>
      <c r="L551" s="232"/>
      <c r="M551" s="232"/>
      <c r="N551" s="232"/>
      <c r="O551" s="232"/>
      <c r="P551" s="232"/>
    </row>
    <row r="552" spans="1:16" x14ac:dyDescent="0.25">
      <c r="A552" s="242"/>
      <c r="B552" s="242"/>
      <c r="C552" s="232"/>
      <c r="D552" s="232"/>
      <c r="E552" s="241"/>
      <c r="F552" s="241"/>
      <c r="G552" s="241"/>
      <c r="H552" s="241"/>
      <c r="I552" s="232"/>
      <c r="J552" s="232"/>
      <c r="K552" s="232"/>
      <c r="L552" s="232"/>
      <c r="M552" s="232"/>
      <c r="N552" s="232"/>
      <c r="O552" s="232"/>
      <c r="P552" s="232"/>
    </row>
    <row r="553" spans="1:16" x14ac:dyDescent="0.25">
      <c r="A553" s="242"/>
      <c r="B553" s="242"/>
      <c r="C553" s="232"/>
      <c r="D553" s="232"/>
      <c r="E553" s="241"/>
      <c r="F553" s="241"/>
      <c r="G553" s="241"/>
      <c r="H553" s="241"/>
      <c r="I553" s="232"/>
      <c r="J553" s="232"/>
      <c r="K553" s="232"/>
      <c r="L553" s="232"/>
      <c r="M553" s="232"/>
      <c r="N553" s="232"/>
      <c r="O553" s="232"/>
      <c r="P553" s="232"/>
    </row>
    <row r="554" spans="1:16" x14ac:dyDescent="0.25">
      <c r="A554" s="242"/>
      <c r="B554" s="242"/>
      <c r="C554" s="232"/>
      <c r="D554" s="232"/>
      <c r="E554" s="241"/>
      <c r="F554" s="241"/>
      <c r="G554" s="241"/>
      <c r="H554" s="241"/>
      <c r="I554" s="232"/>
      <c r="J554" s="232"/>
      <c r="K554" s="232"/>
      <c r="L554" s="232"/>
      <c r="M554" s="232"/>
      <c r="N554" s="232"/>
      <c r="O554" s="232"/>
      <c r="P554" s="232"/>
    </row>
    <row r="555" spans="1:16" x14ac:dyDescent="0.25">
      <c r="A555" s="242"/>
      <c r="B555" s="242"/>
      <c r="C555" s="232"/>
      <c r="D555" s="232"/>
      <c r="E555" s="241"/>
      <c r="F555" s="241"/>
      <c r="G555" s="241"/>
      <c r="H555" s="241"/>
      <c r="I555" s="232"/>
      <c r="J555" s="232"/>
      <c r="K555" s="232"/>
      <c r="L555" s="232"/>
      <c r="M555" s="232"/>
      <c r="N555" s="232"/>
      <c r="O555" s="232"/>
      <c r="P555" s="232"/>
    </row>
    <row r="556" spans="1:16" x14ac:dyDescent="0.25">
      <c r="A556" s="242"/>
      <c r="B556" s="242"/>
      <c r="C556" s="232"/>
      <c r="D556" s="232"/>
      <c r="E556" s="241"/>
      <c r="F556" s="241"/>
      <c r="G556" s="241"/>
      <c r="H556" s="241"/>
      <c r="I556" s="232"/>
      <c r="J556" s="232"/>
      <c r="K556" s="232"/>
      <c r="L556" s="232"/>
      <c r="M556" s="232"/>
      <c r="N556" s="232"/>
      <c r="O556" s="232"/>
      <c r="P556" s="232"/>
    </row>
    <row r="557" spans="1:16" x14ac:dyDescent="0.25">
      <c r="A557" s="242"/>
      <c r="B557" s="242"/>
      <c r="C557" s="232"/>
      <c r="D557" s="232"/>
      <c r="E557" s="241"/>
      <c r="F557" s="241"/>
      <c r="G557" s="241"/>
      <c r="H557" s="241"/>
      <c r="I557" s="232"/>
      <c r="J557" s="232"/>
      <c r="K557" s="232"/>
      <c r="L557" s="232"/>
      <c r="M557" s="232"/>
      <c r="N557" s="232"/>
      <c r="O557" s="232"/>
      <c r="P557" s="232"/>
    </row>
    <row r="558" spans="1:16" x14ac:dyDescent="0.25">
      <c r="A558" s="242"/>
      <c r="B558" s="242"/>
      <c r="C558" s="232"/>
      <c r="D558" s="232"/>
      <c r="E558" s="241"/>
      <c r="F558" s="241"/>
      <c r="G558" s="241"/>
      <c r="H558" s="241"/>
      <c r="I558" s="232"/>
      <c r="J558" s="232"/>
      <c r="K558" s="232"/>
      <c r="L558" s="232"/>
      <c r="M558" s="232"/>
      <c r="N558" s="232"/>
      <c r="O558" s="232"/>
      <c r="P558" s="232"/>
    </row>
    <row r="559" spans="1:16" x14ac:dyDescent="0.25">
      <c r="A559" s="242"/>
      <c r="B559" s="242"/>
      <c r="C559" s="232"/>
      <c r="D559" s="232"/>
      <c r="E559" s="241"/>
      <c r="F559" s="241"/>
      <c r="G559" s="241"/>
      <c r="H559" s="241"/>
      <c r="I559" s="232"/>
      <c r="J559" s="232"/>
      <c r="K559" s="232"/>
      <c r="L559" s="232"/>
      <c r="M559" s="232"/>
      <c r="N559" s="232"/>
      <c r="O559" s="232"/>
      <c r="P559" s="232"/>
    </row>
    <row r="560" spans="1:16" x14ac:dyDescent="0.25">
      <c r="A560" s="242"/>
      <c r="B560" s="242"/>
      <c r="C560" s="232"/>
      <c r="D560" s="232"/>
      <c r="E560" s="241"/>
      <c r="F560" s="241"/>
      <c r="G560" s="241"/>
      <c r="H560" s="241"/>
      <c r="I560" s="232"/>
      <c r="J560" s="232"/>
      <c r="K560" s="232"/>
      <c r="L560" s="232"/>
      <c r="M560" s="232"/>
      <c r="N560" s="232"/>
      <c r="O560" s="232"/>
      <c r="P560" s="232"/>
    </row>
    <row r="561" spans="1:16" x14ac:dyDescent="0.25">
      <c r="A561" s="242"/>
      <c r="B561" s="242"/>
      <c r="C561" s="232"/>
      <c r="D561" s="232"/>
      <c r="E561" s="241"/>
      <c r="F561" s="241"/>
      <c r="G561" s="241"/>
      <c r="H561" s="241"/>
      <c r="I561" s="232"/>
      <c r="J561" s="232"/>
      <c r="K561" s="232"/>
      <c r="L561" s="232"/>
      <c r="M561" s="232"/>
      <c r="N561" s="232"/>
      <c r="O561" s="232"/>
      <c r="P561" s="232"/>
    </row>
    <row r="562" spans="1:16" x14ac:dyDescent="0.25">
      <c r="A562" s="242"/>
      <c r="B562" s="242"/>
      <c r="C562" s="232"/>
      <c r="D562" s="232"/>
      <c r="E562" s="241"/>
      <c r="F562" s="241"/>
      <c r="G562" s="241"/>
      <c r="H562" s="241"/>
      <c r="I562" s="232"/>
      <c r="J562" s="232"/>
      <c r="K562" s="232"/>
      <c r="L562" s="232"/>
      <c r="M562" s="232"/>
      <c r="N562" s="232"/>
      <c r="O562" s="232"/>
      <c r="P562" s="232"/>
    </row>
    <row r="563" spans="1:16" x14ac:dyDescent="0.25">
      <c r="A563" s="242"/>
      <c r="B563" s="242"/>
      <c r="C563" s="232"/>
      <c r="D563" s="232"/>
      <c r="E563" s="241"/>
      <c r="F563" s="241"/>
      <c r="G563" s="241"/>
      <c r="H563" s="241"/>
      <c r="I563" s="232"/>
      <c r="J563" s="232"/>
      <c r="K563" s="232"/>
      <c r="L563" s="232"/>
      <c r="M563" s="232"/>
      <c r="N563" s="232"/>
      <c r="O563" s="232"/>
      <c r="P563" s="232"/>
    </row>
    <row r="564" spans="1:16" x14ac:dyDescent="0.25">
      <c r="A564" s="242"/>
      <c r="B564" s="242"/>
      <c r="C564" s="232"/>
      <c r="D564" s="232"/>
      <c r="E564" s="241"/>
      <c r="F564" s="241"/>
      <c r="G564" s="241"/>
      <c r="H564" s="241"/>
      <c r="I564" s="232"/>
      <c r="J564" s="232"/>
      <c r="K564" s="232"/>
      <c r="L564" s="232"/>
      <c r="M564" s="232"/>
      <c r="N564" s="232"/>
      <c r="O564" s="232"/>
      <c r="P564" s="232"/>
    </row>
    <row r="565" spans="1:16" x14ac:dyDescent="0.25">
      <c r="A565" s="242"/>
      <c r="B565" s="242"/>
      <c r="C565" s="232"/>
      <c r="D565" s="232"/>
      <c r="E565" s="241"/>
      <c r="F565" s="241"/>
      <c r="G565" s="241"/>
      <c r="H565" s="241"/>
      <c r="I565" s="232"/>
      <c r="J565" s="232"/>
      <c r="K565" s="232"/>
      <c r="L565" s="232"/>
      <c r="M565" s="232"/>
      <c r="N565" s="232"/>
      <c r="O565" s="232"/>
      <c r="P565" s="232"/>
    </row>
    <row r="566" spans="1:16" x14ac:dyDescent="0.25">
      <c r="A566" s="242"/>
      <c r="B566" s="242"/>
      <c r="C566" s="232"/>
      <c r="D566" s="232"/>
      <c r="E566" s="241"/>
      <c r="F566" s="241"/>
      <c r="G566" s="241"/>
      <c r="H566" s="241"/>
      <c r="I566" s="232"/>
      <c r="J566" s="232"/>
      <c r="K566" s="232"/>
      <c r="L566" s="232"/>
      <c r="M566" s="232"/>
      <c r="N566" s="232"/>
      <c r="O566" s="232"/>
      <c r="P566" s="232"/>
    </row>
    <row r="567" spans="1:16" x14ac:dyDescent="0.25">
      <c r="A567" s="242"/>
      <c r="B567" s="242"/>
      <c r="C567" s="232"/>
      <c r="D567" s="232"/>
      <c r="E567" s="241"/>
      <c r="F567" s="241"/>
      <c r="G567" s="241"/>
      <c r="H567" s="241"/>
      <c r="I567" s="232"/>
      <c r="J567" s="232"/>
      <c r="K567" s="232"/>
      <c r="L567" s="232"/>
      <c r="M567" s="232"/>
      <c r="N567" s="232"/>
      <c r="O567" s="232"/>
      <c r="P567" s="232"/>
    </row>
    <row r="568" spans="1:16" x14ac:dyDescent="0.25">
      <c r="A568" s="242"/>
      <c r="B568" s="242"/>
      <c r="C568" s="232"/>
      <c r="D568" s="232"/>
      <c r="E568" s="241"/>
      <c r="F568" s="241"/>
      <c r="G568" s="241"/>
      <c r="H568" s="241"/>
      <c r="I568" s="232"/>
      <c r="J568" s="232"/>
      <c r="K568" s="232"/>
      <c r="L568" s="232"/>
      <c r="M568" s="232"/>
      <c r="N568" s="232"/>
      <c r="O568" s="232"/>
      <c r="P568" s="232"/>
    </row>
    <row r="569" spans="1:16" x14ac:dyDescent="0.25">
      <c r="A569" s="242"/>
      <c r="B569" s="242"/>
      <c r="C569" s="232"/>
      <c r="D569" s="232"/>
      <c r="E569" s="241"/>
      <c r="F569" s="241"/>
      <c r="G569" s="241"/>
      <c r="H569" s="241"/>
      <c r="I569" s="232"/>
      <c r="J569" s="232"/>
      <c r="K569" s="232"/>
      <c r="L569" s="232"/>
      <c r="M569" s="232"/>
      <c r="N569" s="232"/>
      <c r="O569" s="232"/>
      <c r="P569" s="232"/>
    </row>
    <row r="570" spans="1:16" x14ac:dyDescent="0.25">
      <c r="A570" s="242"/>
      <c r="B570" s="242"/>
      <c r="C570" s="232"/>
      <c r="D570" s="232"/>
      <c r="E570" s="241"/>
      <c r="F570" s="241"/>
      <c r="G570" s="241"/>
      <c r="H570" s="241"/>
      <c r="I570" s="232"/>
      <c r="J570" s="232"/>
      <c r="K570" s="232"/>
      <c r="L570" s="232"/>
      <c r="M570" s="232"/>
      <c r="N570" s="232"/>
      <c r="O570" s="232"/>
      <c r="P570" s="232"/>
    </row>
    <row r="571" spans="1:16" x14ac:dyDescent="0.25">
      <c r="A571" s="242"/>
      <c r="B571" s="242"/>
      <c r="C571" s="232"/>
      <c r="D571" s="232"/>
      <c r="E571" s="241"/>
      <c r="F571" s="241"/>
      <c r="G571" s="241"/>
      <c r="H571" s="241"/>
      <c r="I571" s="232"/>
      <c r="J571" s="232"/>
      <c r="K571" s="232"/>
      <c r="L571" s="232"/>
      <c r="M571" s="232"/>
      <c r="N571" s="232"/>
      <c r="O571" s="232"/>
      <c r="P571" s="232"/>
    </row>
    <row r="572" spans="1:16" x14ac:dyDescent="0.25">
      <c r="A572" s="242"/>
      <c r="B572" s="242"/>
      <c r="C572" s="232"/>
      <c r="D572" s="232"/>
      <c r="E572" s="241"/>
      <c r="F572" s="241"/>
      <c r="G572" s="241"/>
      <c r="H572" s="241"/>
      <c r="I572" s="232"/>
      <c r="J572" s="232"/>
      <c r="K572" s="232"/>
      <c r="L572" s="232"/>
      <c r="M572" s="232"/>
      <c r="N572" s="232"/>
      <c r="O572" s="232"/>
      <c r="P572" s="232"/>
    </row>
    <row r="573" spans="1:16" x14ac:dyDescent="0.25">
      <c r="A573" s="242"/>
      <c r="B573" s="242"/>
      <c r="C573" s="232"/>
      <c r="D573" s="232"/>
      <c r="E573" s="241"/>
      <c r="F573" s="241"/>
      <c r="G573" s="241"/>
      <c r="H573" s="241"/>
      <c r="I573" s="232"/>
      <c r="J573" s="232"/>
      <c r="K573" s="232"/>
      <c r="L573" s="232"/>
      <c r="M573" s="232"/>
      <c r="N573" s="232"/>
      <c r="O573" s="232"/>
      <c r="P573" s="232"/>
    </row>
    <row r="574" spans="1:16" x14ac:dyDescent="0.25">
      <c r="A574" s="242"/>
      <c r="B574" s="242"/>
      <c r="C574" s="232"/>
      <c r="D574" s="232"/>
      <c r="E574" s="241"/>
      <c r="F574" s="241"/>
      <c r="G574" s="241"/>
      <c r="H574" s="241"/>
      <c r="I574" s="232"/>
      <c r="J574" s="232"/>
      <c r="K574" s="232"/>
      <c r="L574" s="232"/>
      <c r="M574" s="232"/>
      <c r="N574" s="232"/>
      <c r="O574" s="232"/>
      <c r="P574" s="232"/>
    </row>
    <row r="575" spans="1:16" x14ac:dyDescent="0.25">
      <c r="A575" s="242"/>
      <c r="B575" s="242"/>
      <c r="C575" s="232"/>
      <c r="D575" s="232"/>
      <c r="E575" s="241"/>
      <c r="F575" s="241"/>
      <c r="G575" s="241"/>
      <c r="H575" s="241"/>
      <c r="I575" s="232"/>
      <c r="J575" s="232"/>
      <c r="K575" s="232"/>
      <c r="L575" s="232"/>
      <c r="M575" s="232"/>
      <c r="N575" s="232"/>
      <c r="O575" s="232"/>
      <c r="P575" s="232"/>
    </row>
    <row r="576" spans="1:16" x14ac:dyDescent="0.25">
      <c r="A576" s="242"/>
      <c r="B576" s="242"/>
      <c r="C576" s="232"/>
      <c r="D576" s="232"/>
      <c r="E576" s="241"/>
      <c r="F576" s="241"/>
      <c r="G576" s="241"/>
      <c r="H576" s="241"/>
      <c r="I576" s="232"/>
      <c r="J576" s="232"/>
      <c r="K576" s="232"/>
      <c r="L576" s="232"/>
      <c r="M576" s="232"/>
      <c r="N576" s="232"/>
      <c r="O576" s="232"/>
      <c r="P576" s="232"/>
    </row>
    <row r="577" spans="1:16" x14ac:dyDescent="0.25">
      <c r="A577" s="242"/>
      <c r="B577" s="242"/>
      <c r="C577" s="232"/>
      <c r="D577" s="232"/>
      <c r="E577" s="241"/>
      <c r="F577" s="241"/>
      <c r="G577" s="241"/>
      <c r="H577" s="241"/>
      <c r="I577" s="232"/>
      <c r="J577" s="232"/>
      <c r="K577" s="232"/>
      <c r="L577" s="232"/>
      <c r="M577" s="232"/>
      <c r="N577" s="232"/>
      <c r="O577" s="232"/>
      <c r="P577" s="232"/>
    </row>
    <row r="578" spans="1:16" x14ac:dyDescent="0.25">
      <c r="A578" s="242"/>
      <c r="B578" s="242"/>
      <c r="C578" s="232"/>
      <c r="D578" s="232"/>
      <c r="E578" s="241"/>
      <c r="F578" s="241"/>
      <c r="G578" s="241"/>
      <c r="H578" s="241"/>
      <c r="I578" s="232"/>
      <c r="J578" s="232"/>
      <c r="K578" s="232"/>
      <c r="L578" s="232"/>
      <c r="M578" s="232"/>
      <c r="N578" s="232"/>
      <c r="O578" s="232"/>
      <c r="P578" s="232"/>
    </row>
    <row r="579" spans="1:16" x14ac:dyDescent="0.25">
      <c r="A579" s="242"/>
      <c r="B579" s="242"/>
      <c r="C579" s="232"/>
      <c r="D579" s="232"/>
      <c r="E579" s="241"/>
      <c r="F579" s="241"/>
      <c r="G579" s="241"/>
      <c r="H579" s="241"/>
      <c r="I579" s="232"/>
      <c r="J579" s="232"/>
      <c r="K579" s="232"/>
      <c r="L579" s="232"/>
      <c r="M579" s="232"/>
      <c r="N579" s="232"/>
      <c r="O579" s="232"/>
      <c r="P579" s="232"/>
    </row>
    <row r="580" spans="1:16" x14ac:dyDescent="0.25">
      <c r="A580" s="242"/>
      <c r="B580" s="242"/>
      <c r="C580" s="232"/>
      <c r="D580" s="232"/>
      <c r="E580" s="241"/>
      <c r="F580" s="241"/>
      <c r="G580" s="241"/>
      <c r="H580" s="241"/>
      <c r="I580" s="232"/>
      <c r="J580" s="232"/>
      <c r="K580" s="232"/>
      <c r="L580" s="232"/>
      <c r="M580" s="232"/>
      <c r="N580" s="232"/>
      <c r="O580" s="232"/>
      <c r="P580" s="232"/>
    </row>
    <row r="581" spans="1:16" x14ac:dyDescent="0.25">
      <c r="A581" s="242"/>
      <c r="B581" s="242"/>
      <c r="C581" s="232"/>
      <c r="D581" s="232"/>
      <c r="E581" s="241"/>
      <c r="F581" s="241"/>
      <c r="G581" s="241"/>
      <c r="H581" s="241"/>
      <c r="I581" s="232"/>
      <c r="J581" s="232"/>
      <c r="K581" s="232"/>
      <c r="L581" s="232"/>
      <c r="M581" s="232"/>
      <c r="N581" s="232"/>
      <c r="O581" s="232"/>
      <c r="P581" s="232"/>
    </row>
    <row r="582" spans="1:16" x14ac:dyDescent="0.25">
      <c r="A582" s="242"/>
      <c r="B582" s="242"/>
      <c r="C582" s="232"/>
      <c r="D582" s="232"/>
      <c r="E582" s="241"/>
      <c r="F582" s="241"/>
      <c r="G582" s="241"/>
      <c r="H582" s="241"/>
      <c r="I582" s="232"/>
      <c r="J582" s="232"/>
      <c r="K582" s="232"/>
      <c r="L582" s="232"/>
      <c r="M582" s="232"/>
      <c r="N582" s="232"/>
      <c r="O582" s="232"/>
      <c r="P582" s="232"/>
    </row>
    <row r="583" spans="1:16" x14ac:dyDescent="0.25">
      <c r="A583" s="242"/>
      <c r="B583" s="242"/>
      <c r="C583" s="232"/>
      <c r="D583" s="232"/>
      <c r="E583" s="241"/>
      <c r="F583" s="241"/>
      <c r="G583" s="241"/>
      <c r="H583" s="241"/>
      <c r="I583" s="232"/>
      <c r="J583" s="232"/>
      <c r="K583" s="232"/>
      <c r="L583" s="232"/>
      <c r="M583" s="232"/>
      <c r="N583" s="232"/>
      <c r="O583" s="232"/>
      <c r="P583" s="232"/>
    </row>
    <row r="584" spans="1:16" x14ac:dyDescent="0.25">
      <c r="A584" s="242"/>
      <c r="B584" s="242"/>
      <c r="C584" s="232"/>
      <c r="D584" s="232"/>
      <c r="E584" s="241"/>
      <c r="F584" s="241"/>
      <c r="G584" s="241"/>
      <c r="H584" s="241"/>
      <c r="I584" s="232"/>
      <c r="J584" s="232"/>
      <c r="K584" s="232"/>
      <c r="L584" s="232"/>
      <c r="M584" s="232"/>
      <c r="N584" s="232"/>
      <c r="O584" s="232"/>
      <c r="P584" s="232"/>
    </row>
    <row r="585" spans="1:16" x14ac:dyDescent="0.25">
      <c r="A585" s="242"/>
      <c r="B585" s="242"/>
      <c r="C585" s="232"/>
      <c r="D585" s="232"/>
      <c r="E585" s="241"/>
      <c r="F585" s="241"/>
      <c r="G585" s="241"/>
      <c r="H585" s="241"/>
      <c r="I585" s="232"/>
      <c r="J585" s="232"/>
      <c r="K585" s="232"/>
      <c r="L585" s="232"/>
      <c r="M585" s="232"/>
      <c r="N585" s="232"/>
      <c r="O585" s="232"/>
      <c r="P585" s="232"/>
    </row>
    <row r="586" spans="1:16" x14ac:dyDescent="0.25">
      <c r="A586" s="242"/>
      <c r="B586" s="242"/>
      <c r="C586" s="232"/>
      <c r="D586" s="232"/>
      <c r="E586" s="241"/>
      <c r="F586" s="241"/>
      <c r="G586" s="241"/>
      <c r="H586" s="241"/>
      <c r="I586" s="232"/>
      <c r="J586" s="232"/>
      <c r="K586" s="232"/>
      <c r="L586" s="232"/>
      <c r="M586" s="232"/>
      <c r="N586" s="232"/>
      <c r="O586" s="232"/>
      <c r="P586" s="232"/>
    </row>
    <row r="587" spans="1:16" x14ac:dyDescent="0.25">
      <c r="A587" s="242"/>
      <c r="B587" s="242"/>
      <c r="C587" s="232"/>
      <c r="D587" s="232"/>
      <c r="E587" s="241"/>
      <c r="F587" s="241"/>
      <c r="G587" s="241"/>
      <c r="H587" s="241"/>
      <c r="I587" s="232"/>
      <c r="J587" s="232"/>
      <c r="K587" s="232"/>
      <c r="L587" s="232"/>
      <c r="M587" s="232"/>
      <c r="N587" s="232"/>
      <c r="O587" s="232"/>
      <c r="P587" s="232"/>
    </row>
    <row r="588" spans="1:16" x14ac:dyDescent="0.25">
      <c r="A588" s="242"/>
      <c r="B588" s="242"/>
      <c r="C588" s="232"/>
      <c r="D588" s="232"/>
      <c r="E588" s="241"/>
      <c r="F588" s="241"/>
      <c r="G588" s="241"/>
      <c r="H588" s="241"/>
      <c r="I588" s="232"/>
      <c r="J588" s="232"/>
      <c r="K588" s="232"/>
      <c r="L588" s="232"/>
      <c r="M588" s="232"/>
      <c r="N588" s="232"/>
      <c r="O588" s="232"/>
      <c r="P588" s="232"/>
    </row>
    <row r="589" spans="1:16" x14ac:dyDescent="0.25">
      <c r="A589" s="242"/>
      <c r="B589" s="242"/>
      <c r="C589" s="232"/>
      <c r="D589" s="232"/>
      <c r="E589" s="241"/>
      <c r="F589" s="241"/>
      <c r="G589" s="241"/>
      <c r="H589" s="241"/>
      <c r="I589" s="232"/>
      <c r="J589" s="232"/>
      <c r="K589" s="232"/>
      <c r="L589" s="232"/>
      <c r="M589" s="232"/>
      <c r="N589" s="232"/>
      <c r="O589" s="232"/>
      <c r="P589" s="232"/>
    </row>
    <row r="590" spans="1:16" x14ac:dyDescent="0.25">
      <c r="A590" s="242"/>
      <c r="B590" s="242"/>
      <c r="C590" s="232"/>
      <c r="D590" s="232"/>
      <c r="E590" s="241"/>
      <c r="F590" s="241"/>
      <c r="G590" s="241"/>
      <c r="H590" s="241"/>
      <c r="I590" s="232"/>
      <c r="J590" s="232"/>
      <c r="K590" s="232"/>
      <c r="L590" s="232"/>
      <c r="M590" s="232"/>
      <c r="N590" s="232"/>
      <c r="O590" s="232"/>
      <c r="P590" s="232"/>
    </row>
    <row r="591" spans="1:16" x14ac:dyDescent="0.25">
      <c r="A591" s="242"/>
      <c r="B591" s="242"/>
      <c r="C591" s="232"/>
      <c r="D591" s="232"/>
      <c r="E591" s="241"/>
      <c r="F591" s="241"/>
      <c r="G591" s="241"/>
      <c r="H591" s="241"/>
      <c r="I591" s="232"/>
      <c r="J591" s="232"/>
      <c r="K591" s="232"/>
      <c r="L591" s="232"/>
      <c r="M591" s="232"/>
      <c r="N591" s="232"/>
      <c r="O591" s="232"/>
      <c r="P591" s="232"/>
    </row>
    <row r="592" spans="1:16" x14ac:dyDescent="0.25">
      <c r="A592" s="242"/>
      <c r="B592" s="242"/>
      <c r="C592" s="232"/>
      <c r="D592" s="232"/>
      <c r="E592" s="241"/>
      <c r="F592" s="241"/>
      <c r="G592" s="241"/>
      <c r="H592" s="241"/>
      <c r="I592" s="232"/>
      <c r="J592" s="232"/>
      <c r="K592" s="232"/>
      <c r="L592" s="232"/>
      <c r="M592" s="232"/>
      <c r="N592" s="232"/>
      <c r="O592" s="232"/>
      <c r="P592" s="232"/>
    </row>
    <row r="593" spans="1:16" x14ac:dyDescent="0.25">
      <c r="A593" s="242"/>
      <c r="B593" s="242"/>
      <c r="C593" s="232"/>
      <c r="D593" s="232"/>
      <c r="E593" s="241"/>
      <c r="F593" s="241"/>
      <c r="G593" s="241"/>
      <c r="H593" s="241"/>
      <c r="I593" s="232"/>
      <c r="J593" s="232"/>
      <c r="K593" s="232"/>
      <c r="L593" s="232"/>
      <c r="M593" s="232"/>
      <c r="N593" s="232"/>
      <c r="O593" s="232"/>
      <c r="P593" s="232"/>
    </row>
    <row r="594" spans="1:16" x14ac:dyDescent="0.25">
      <c r="A594" s="242"/>
      <c r="B594" s="242"/>
      <c r="C594" s="232"/>
      <c r="D594" s="232"/>
      <c r="E594" s="241"/>
      <c r="F594" s="241"/>
      <c r="G594" s="241"/>
      <c r="H594" s="241"/>
      <c r="I594" s="232"/>
      <c r="J594" s="232"/>
      <c r="K594" s="232"/>
      <c r="L594" s="232"/>
      <c r="M594" s="232"/>
      <c r="N594" s="232"/>
      <c r="O594" s="232"/>
      <c r="P594" s="232"/>
    </row>
    <row r="595" spans="1:16" x14ac:dyDescent="0.25">
      <c r="A595" s="242"/>
      <c r="B595" s="242"/>
      <c r="C595" s="232"/>
      <c r="D595" s="232"/>
      <c r="E595" s="241"/>
      <c r="F595" s="241"/>
      <c r="G595" s="241"/>
      <c r="H595" s="241"/>
      <c r="I595" s="232"/>
      <c r="J595" s="232"/>
      <c r="K595" s="232"/>
      <c r="L595" s="232"/>
      <c r="M595" s="232"/>
      <c r="N595" s="232"/>
      <c r="O595" s="232"/>
      <c r="P595" s="232"/>
    </row>
    <row r="596" spans="1:16" x14ac:dyDescent="0.25">
      <c r="A596" s="242"/>
      <c r="B596" s="242"/>
      <c r="C596" s="232"/>
      <c r="D596" s="232"/>
      <c r="E596" s="241"/>
      <c r="F596" s="241"/>
      <c r="G596" s="241"/>
      <c r="H596" s="241"/>
      <c r="I596" s="232"/>
      <c r="J596" s="232"/>
      <c r="K596" s="232"/>
      <c r="L596" s="232"/>
      <c r="M596" s="232"/>
      <c r="N596" s="232"/>
      <c r="O596" s="232"/>
      <c r="P596" s="232"/>
    </row>
    <row r="597" spans="1:16" x14ac:dyDescent="0.25">
      <c r="A597" s="242"/>
      <c r="B597" s="242"/>
      <c r="C597" s="232"/>
      <c r="D597" s="232"/>
      <c r="E597" s="241"/>
      <c r="F597" s="241"/>
      <c r="G597" s="241"/>
      <c r="H597" s="241"/>
      <c r="I597" s="232"/>
      <c r="J597" s="232"/>
      <c r="K597" s="232"/>
      <c r="L597" s="232"/>
      <c r="M597" s="232"/>
      <c r="N597" s="232"/>
      <c r="O597" s="232"/>
      <c r="P597" s="232"/>
    </row>
    <row r="598" spans="1:16" x14ac:dyDescent="0.25">
      <c r="A598" s="242"/>
      <c r="B598" s="242"/>
      <c r="C598" s="232"/>
      <c r="D598" s="232"/>
      <c r="E598" s="241"/>
      <c r="F598" s="241"/>
      <c r="G598" s="241"/>
      <c r="H598" s="241"/>
      <c r="I598" s="232"/>
      <c r="J598" s="232"/>
      <c r="K598" s="232"/>
      <c r="L598" s="232"/>
      <c r="M598" s="232"/>
      <c r="N598" s="232"/>
      <c r="O598" s="232"/>
      <c r="P598" s="232"/>
    </row>
    <row r="599" spans="1:16" x14ac:dyDescent="0.25">
      <c r="A599" s="242"/>
      <c r="B599" s="242"/>
      <c r="C599" s="232"/>
      <c r="D599" s="232"/>
      <c r="E599" s="241"/>
      <c r="F599" s="241"/>
      <c r="G599" s="241"/>
      <c r="H599" s="241"/>
      <c r="I599" s="232"/>
      <c r="J599" s="232"/>
      <c r="K599" s="232"/>
      <c r="L599" s="232"/>
      <c r="M599" s="232"/>
      <c r="N599" s="232"/>
      <c r="O599" s="232"/>
      <c r="P599" s="232"/>
    </row>
    <row r="600" spans="1:16" x14ac:dyDescent="0.25">
      <c r="A600" s="242"/>
      <c r="B600" s="242"/>
      <c r="C600" s="232"/>
      <c r="D600" s="232"/>
      <c r="E600" s="241"/>
      <c r="F600" s="241"/>
      <c r="G600" s="241"/>
      <c r="H600" s="241"/>
      <c r="I600" s="232"/>
      <c r="J600" s="232"/>
      <c r="K600" s="232"/>
      <c r="L600" s="232"/>
      <c r="M600" s="232"/>
      <c r="N600" s="232"/>
      <c r="O600" s="232"/>
      <c r="P600" s="232"/>
    </row>
    <row r="601" spans="1:16" x14ac:dyDescent="0.25">
      <c r="A601" s="242"/>
      <c r="B601" s="242"/>
      <c r="C601" s="232"/>
      <c r="D601" s="232"/>
      <c r="E601" s="241"/>
      <c r="F601" s="241"/>
      <c r="G601" s="241"/>
      <c r="H601" s="241"/>
      <c r="I601" s="232"/>
      <c r="J601" s="232"/>
      <c r="K601" s="232"/>
      <c r="L601" s="232"/>
      <c r="M601" s="232"/>
      <c r="N601" s="232"/>
      <c r="O601" s="232"/>
      <c r="P601" s="232"/>
    </row>
    <row r="602" spans="1:16" x14ac:dyDescent="0.25">
      <c r="A602" s="242"/>
      <c r="B602" s="242"/>
      <c r="C602" s="232"/>
      <c r="D602" s="232"/>
      <c r="E602" s="241"/>
      <c r="F602" s="241"/>
      <c r="G602" s="241"/>
      <c r="H602" s="241"/>
      <c r="I602" s="232"/>
      <c r="J602" s="232"/>
      <c r="K602" s="232"/>
      <c r="L602" s="232"/>
      <c r="M602" s="232"/>
      <c r="N602" s="232"/>
      <c r="O602" s="232"/>
      <c r="P602" s="232"/>
    </row>
    <row r="603" spans="1:16" x14ac:dyDescent="0.25">
      <c r="A603" s="242"/>
      <c r="B603" s="242"/>
      <c r="C603" s="232"/>
      <c r="D603" s="232"/>
      <c r="E603" s="241"/>
      <c r="F603" s="241"/>
      <c r="G603" s="241"/>
      <c r="H603" s="241"/>
      <c r="I603" s="232"/>
      <c r="J603" s="232"/>
      <c r="K603" s="232"/>
      <c r="L603" s="232"/>
      <c r="M603" s="232"/>
      <c r="N603" s="232"/>
      <c r="O603" s="232"/>
      <c r="P603" s="232"/>
    </row>
    <row r="604" spans="1:16" x14ac:dyDescent="0.25">
      <c r="A604" s="242"/>
      <c r="B604" s="242"/>
      <c r="C604" s="232"/>
      <c r="D604" s="232"/>
      <c r="E604" s="241"/>
      <c r="F604" s="241"/>
      <c r="G604" s="241"/>
      <c r="H604" s="241"/>
      <c r="I604" s="232"/>
      <c r="J604" s="232"/>
      <c r="K604" s="232"/>
      <c r="L604" s="232"/>
      <c r="M604" s="232"/>
      <c r="N604" s="232"/>
      <c r="O604" s="232"/>
      <c r="P604" s="232"/>
    </row>
    <row r="605" spans="1:16" x14ac:dyDescent="0.25">
      <c r="A605" s="242"/>
      <c r="B605" s="242"/>
      <c r="C605" s="232"/>
      <c r="D605" s="232"/>
      <c r="E605" s="241"/>
      <c r="F605" s="241"/>
      <c r="G605" s="241"/>
      <c r="H605" s="241"/>
      <c r="I605" s="232"/>
      <c r="J605" s="232"/>
      <c r="K605" s="232"/>
      <c r="L605" s="232"/>
      <c r="M605" s="232"/>
      <c r="N605" s="232"/>
      <c r="O605" s="232"/>
      <c r="P605" s="232"/>
    </row>
    <row r="606" spans="1:16" x14ac:dyDescent="0.25">
      <c r="A606" s="242"/>
      <c r="B606" s="242"/>
      <c r="C606" s="232"/>
      <c r="D606" s="232"/>
      <c r="E606" s="241"/>
      <c r="F606" s="241"/>
      <c r="G606" s="241"/>
      <c r="H606" s="241"/>
      <c r="I606" s="232"/>
      <c r="J606" s="232"/>
      <c r="K606" s="232"/>
      <c r="L606" s="232"/>
      <c r="M606" s="232"/>
      <c r="N606" s="232"/>
      <c r="O606" s="232"/>
      <c r="P606" s="232"/>
    </row>
    <row r="607" spans="1:16" x14ac:dyDescent="0.25">
      <c r="A607" s="242"/>
      <c r="B607" s="242"/>
      <c r="C607" s="232"/>
      <c r="D607" s="232"/>
      <c r="E607" s="241"/>
      <c r="F607" s="241"/>
      <c r="G607" s="241"/>
      <c r="H607" s="241"/>
      <c r="I607" s="232"/>
      <c r="J607" s="232"/>
      <c r="K607" s="232"/>
      <c r="L607" s="232"/>
      <c r="M607" s="232"/>
      <c r="N607" s="232"/>
      <c r="O607" s="232"/>
      <c r="P607" s="232"/>
    </row>
    <row r="608" spans="1:16" x14ac:dyDescent="0.25">
      <c r="A608" s="242"/>
      <c r="B608" s="242"/>
      <c r="C608" s="232"/>
      <c r="D608" s="232"/>
      <c r="E608" s="241"/>
      <c r="F608" s="241"/>
      <c r="G608" s="241"/>
      <c r="H608" s="241"/>
      <c r="I608" s="232"/>
      <c r="J608" s="232"/>
      <c r="K608" s="232"/>
      <c r="L608" s="232"/>
      <c r="M608" s="232"/>
      <c r="N608" s="232"/>
      <c r="O608" s="232"/>
      <c r="P608" s="232"/>
    </row>
    <row r="609" spans="1:16" x14ac:dyDescent="0.25">
      <c r="A609" s="242"/>
      <c r="B609" s="242"/>
      <c r="C609" s="232"/>
      <c r="D609" s="232"/>
      <c r="E609" s="241"/>
      <c r="F609" s="241"/>
      <c r="G609" s="241"/>
      <c r="H609" s="241"/>
      <c r="I609" s="232"/>
      <c r="J609" s="232"/>
      <c r="K609" s="232"/>
      <c r="L609" s="232"/>
      <c r="M609" s="232"/>
      <c r="N609" s="232"/>
      <c r="O609" s="232"/>
      <c r="P609" s="232"/>
    </row>
    <row r="610" spans="1:16" x14ac:dyDescent="0.25">
      <c r="A610" s="242"/>
      <c r="B610" s="242"/>
      <c r="C610" s="232"/>
      <c r="D610" s="232"/>
      <c r="E610" s="241"/>
      <c r="F610" s="241"/>
      <c r="G610" s="241"/>
      <c r="H610" s="241"/>
      <c r="I610" s="232"/>
      <c r="J610" s="232"/>
      <c r="K610" s="232"/>
      <c r="L610" s="232"/>
      <c r="M610" s="232"/>
      <c r="N610" s="232"/>
      <c r="O610" s="232"/>
      <c r="P610" s="232"/>
    </row>
    <row r="611" spans="1:16" x14ac:dyDescent="0.25">
      <c r="A611" s="242"/>
      <c r="B611" s="242"/>
      <c r="C611" s="232"/>
      <c r="D611" s="232"/>
      <c r="E611" s="241"/>
      <c r="F611" s="241"/>
      <c r="G611" s="241"/>
      <c r="H611" s="241"/>
      <c r="I611" s="232"/>
      <c r="J611" s="232"/>
      <c r="K611" s="232"/>
      <c r="L611" s="232"/>
      <c r="M611" s="232"/>
      <c r="N611" s="232"/>
      <c r="O611" s="232"/>
      <c r="P611" s="232"/>
    </row>
    <row r="612" spans="1:16" x14ac:dyDescent="0.25">
      <c r="A612" s="242"/>
      <c r="B612" s="242"/>
      <c r="C612" s="232"/>
      <c r="D612" s="232"/>
      <c r="E612" s="241"/>
      <c r="F612" s="241"/>
      <c r="G612" s="241"/>
      <c r="H612" s="241"/>
      <c r="I612" s="232"/>
      <c r="J612" s="232"/>
      <c r="K612" s="232"/>
      <c r="L612" s="232"/>
      <c r="M612" s="232"/>
      <c r="N612" s="232"/>
      <c r="O612" s="232"/>
      <c r="P612" s="232"/>
    </row>
    <row r="613" spans="1:16" x14ac:dyDescent="0.25">
      <c r="A613" s="242"/>
      <c r="B613" s="242"/>
      <c r="C613" s="232"/>
      <c r="D613" s="232"/>
      <c r="E613" s="241"/>
      <c r="F613" s="241"/>
      <c r="G613" s="241"/>
      <c r="H613" s="241"/>
      <c r="I613" s="232"/>
      <c r="J613" s="232"/>
      <c r="K613" s="232"/>
      <c r="L613" s="232"/>
      <c r="M613" s="232"/>
      <c r="N613" s="232"/>
      <c r="O613" s="232"/>
      <c r="P613" s="232"/>
    </row>
    <row r="614" spans="1:16" x14ac:dyDescent="0.25">
      <c r="A614" s="242"/>
      <c r="B614" s="242"/>
      <c r="C614" s="232"/>
      <c r="D614" s="232"/>
      <c r="E614" s="241"/>
      <c r="F614" s="241"/>
      <c r="G614" s="241"/>
      <c r="H614" s="241"/>
      <c r="I614" s="232"/>
      <c r="J614" s="232"/>
      <c r="K614" s="232"/>
      <c r="L614" s="232"/>
      <c r="M614" s="232"/>
      <c r="N614" s="232"/>
      <c r="O614" s="232"/>
      <c r="P614" s="232"/>
    </row>
    <row r="615" spans="1:16" x14ac:dyDescent="0.25">
      <c r="A615" s="242"/>
      <c r="B615" s="242"/>
      <c r="C615" s="232"/>
      <c r="D615" s="232"/>
      <c r="E615" s="241"/>
      <c r="F615" s="241"/>
      <c r="G615" s="241"/>
      <c r="H615" s="241"/>
      <c r="I615" s="232"/>
      <c r="J615" s="232"/>
      <c r="K615" s="232"/>
      <c r="L615" s="232"/>
      <c r="M615" s="232"/>
      <c r="N615" s="232"/>
      <c r="O615" s="232"/>
      <c r="P615" s="232"/>
    </row>
    <row r="616" spans="1:16" x14ac:dyDescent="0.25">
      <c r="A616" s="242"/>
      <c r="B616" s="242"/>
      <c r="C616" s="232"/>
      <c r="D616" s="232"/>
      <c r="E616" s="241"/>
      <c r="F616" s="241"/>
      <c r="G616" s="241"/>
      <c r="H616" s="241"/>
      <c r="I616" s="232"/>
      <c r="J616" s="232"/>
      <c r="K616" s="232"/>
      <c r="L616" s="232"/>
      <c r="M616" s="232"/>
      <c r="N616" s="232"/>
      <c r="O616" s="232"/>
      <c r="P616" s="232"/>
    </row>
    <row r="617" spans="1:16" x14ac:dyDescent="0.25">
      <c r="A617" s="242"/>
      <c r="B617" s="242"/>
      <c r="C617" s="232"/>
      <c r="D617" s="232"/>
      <c r="E617" s="241"/>
      <c r="F617" s="241"/>
      <c r="G617" s="241"/>
      <c r="H617" s="241"/>
      <c r="I617" s="232"/>
      <c r="J617" s="232"/>
      <c r="K617" s="232"/>
      <c r="L617" s="232"/>
      <c r="M617" s="232"/>
      <c r="N617" s="232"/>
      <c r="O617" s="232"/>
      <c r="P617" s="232"/>
    </row>
    <row r="618" spans="1:16" x14ac:dyDescent="0.25">
      <c r="A618" s="242"/>
      <c r="B618" s="242"/>
      <c r="C618" s="232"/>
      <c r="D618" s="232"/>
      <c r="E618" s="241"/>
      <c r="F618" s="241"/>
      <c r="G618" s="241"/>
      <c r="H618" s="241"/>
      <c r="I618" s="232"/>
      <c r="J618" s="232"/>
      <c r="K618" s="232"/>
      <c r="L618" s="232"/>
      <c r="M618" s="232"/>
      <c r="N618" s="232"/>
      <c r="O618" s="232"/>
      <c r="P618" s="232"/>
    </row>
    <row r="619" spans="1:16" x14ac:dyDescent="0.25">
      <c r="A619" s="242"/>
      <c r="B619" s="242"/>
      <c r="C619" s="232"/>
      <c r="D619" s="232"/>
      <c r="E619" s="241"/>
      <c r="F619" s="241"/>
      <c r="G619" s="241"/>
      <c r="H619" s="241"/>
      <c r="I619" s="232"/>
      <c r="J619" s="232"/>
      <c r="K619" s="232"/>
      <c r="L619" s="232"/>
      <c r="M619" s="232"/>
      <c r="N619" s="232"/>
      <c r="O619" s="232"/>
      <c r="P619" s="232"/>
    </row>
    <row r="620" spans="1:16" x14ac:dyDescent="0.25">
      <c r="A620" s="242"/>
      <c r="B620" s="242"/>
      <c r="C620" s="232"/>
      <c r="D620" s="232"/>
      <c r="E620" s="241"/>
      <c r="F620" s="241"/>
      <c r="G620" s="241"/>
      <c r="H620" s="241"/>
      <c r="I620" s="232"/>
      <c r="J620" s="232"/>
      <c r="K620" s="232"/>
      <c r="L620" s="232"/>
      <c r="M620" s="232"/>
      <c r="N620" s="232"/>
      <c r="O620" s="232"/>
      <c r="P620" s="232"/>
    </row>
    <row r="621" spans="1:16" x14ac:dyDescent="0.25">
      <c r="A621" s="242"/>
      <c r="B621" s="242"/>
      <c r="C621" s="232"/>
      <c r="D621" s="232"/>
      <c r="E621" s="241"/>
      <c r="F621" s="241"/>
      <c r="G621" s="241"/>
      <c r="H621" s="241"/>
      <c r="I621" s="232"/>
      <c r="J621" s="232"/>
      <c r="K621" s="232"/>
      <c r="L621" s="232"/>
      <c r="M621" s="232"/>
      <c r="N621" s="232"/>
      <c r="O621" s="232"/>
      <c r="P621" s="232"/>
    </row>
    <row r="622" spans="1:16" x14ac:dyDescent="0.25">
      <c r="A622" s="242"/>
      <c r="B622" s="242"/>
      <c r="C622" s="232"/>
      <c r="D622" s="232"/>
      <c r="E622" s="241"/>
      <c r="F622" s="241"/>
      <c r="G622" s="241"/>
      <c r="H622" s="241"/>
      <c r="I622" s="232"/>
      <c r="J622" s="232"/>
      <c r="K622" s="232"/>
      <c r="L622" s="232"/>
      <c r="M622" s="232"/>
      <c r="N622" s="232"/>
      <c r="O622" s="232"/>
      <c r="P622" s="232"/>
    </row>
    <row r="623" spans="1:16" x14ac:dyDescent="0.25">
      <c r="A623" s="242"/>
      <c r="B623" s="242"/>
      <c r="C623" s="232"/>
      <c r="D623" s="232"/>
      <c r="E623" s="241"/>
      <c r="F623" s="241"/>
      <c r="G623" s="241"/>
      <c r="H623" s="241"/>
      <c r="I623" s="232"/>
      <c r="J623" s="232"/>
      <c r="K623" s="232"/>
      <c r="L623" s="232"/>
      <c r="M623" s="232"/>
      <c r="N623" s="232"/>
      <c r="O623" s="232"/>
      <c r="P623" s="232"/>
    </row>
    <row r="624" spans="1:16" x14ac:dyDescent="0.25">
      <c r="A624" s="242"/>
      <c r="B624" s="242"/>
      <c r="C624" s="232"/>
      <c r="D624" s="232"/>
      <c r="E624" s="241"/>
      <c r="F624" s="241"/>
      <c r="G624" s="241"/>
      <c r="H624" s="241"/>
      <c r="I624" s="232"/>
      <c r="J624" s="232"/>
      <c r="K624" s="232"/>
      <c r="L624" s="232"/>
      <c r="M624" s="232"/>
      <c r="N624" s="232"/>
      <c r="O624" s="232"/>
      <c r="P624" s="232"/>
    </row>
    <row r="625" spans="1:16" x14ac:dyDescent="0.25">
      <c r="A625" s="242"/>
      <c r="B625" s="242"/>
      <c r="C625" s="232"/>
      <c r="D625" s="232"/>
      <c r="E625" s="241"/>
      <c r="F625" s="241"/>
      <c r="G625" s="241"/>
      <c r="H625" s="241"/>
      <c r="I625" s="232"/>
      <c r="J625" s="232"/>
      <c r="K625" s="232"/>
      <c r="L625" s="232"/>
      <c r="M625" s="232"/>
      <c r="N625" s="232"/>
      <c r="O625" s="232"/>
      <c r="P625" s="232"/>
    </row>
    <row r="626" spans="1:16" x14ac:dyDescent="0.25">
      <c r="A626" s="242"/>
      <c r="B626" s="242"/>
      <c r="C626" s="232"/>
      <c r="D626" s="232"/>
      <c r="E626" s="241"/>
      <c r="F626" s="241"/>
      <c r="G626" s="241"/>
      <c r="H626" s="241"/>
      <c r="I626" s="232"/>
      <c r="J626" s="232"/>
      <c r="K626" s="232"/>
      <c r="L626" s="232"/>
      <c r="M626" s="232"/>
      <c r="N626" s="232"/>
      <c r="O626" s="232"/>
      <c r="P626" s="232"/>
    </row>
    <row r="627" spans="1:16" x14ac:dyDescent="0.25">
      <c r="A627" s="242"/>
      <c r="B627" s="242"/>
      <c r="C627" s="232"/>
      <c r="D627" s="232"/>
      <c r="E627" s="241"/>
      <c r="F627" s="241"/>
      <c r="G627" s="241"/>
      <c r="H627" s="241"/>
      <c r="I627" s="232"/>
      <c r="J627" s="232"/>
      <c r="K627" s="232"/>
      <c r="L627" s="232"/>
      <c r="M627" s="232"/>
      <c r="N627" s="232"/>
      <c r="O627" s="232"/>
      <c r="P627" s="232"/>
    </row>
    <row r="628" spans="1:16" x14ac:dyDescent="0.25">
      <c r="A628" s="242"/>
      <c r="B628" s="242"/>
      <c r="C628" s="232"/>
      <c r="D628" s="232"/>
      <c r="E628" s="241"/>
      <c r="F628" s="241"/>
      <c r="G628" s="241"/>
      <c r="H628" s="241"/>
      <c r="I628" s="232"/>
      <c r="J628" s="232"/>
      <c r="K628" s="232"/>
      <c r="L628" s="232"/>
      <c r="M628" s="232"/>
      <c r="N628" s="232"/>
      <c r="O628" s="232"/>
      <c r="P628" s="232"/>
    </row>
    <row r="629" spans="1:16" x14ac:dyDescent="0.25">
      <c r="A629" s="242"/>
      <c r="B629" s="242"/>
      <c r="C629" s="232"/>
      <c r="D629" s="232"/>
      <c r="E629" s="241"/>
      <c r="F629" s="241"/>
      <c r="G629" s="241"/>
      <c r="H629" s="241"/>
      <c r="I629" s="232"/>
      <c r="J629" s="232"/>
      <c r="K629" s="232"/>
      <c r="L629" s="232"/>
      <c r="M629" s="232"/>
      <c r="N629" s="232"/>
      <c r="O629" s="232"/>
      <c r="P629" s="232"/>
    </row>
    <row r="630" spans="1:16" x14ac:dyDescent="0.25">
      <c r="A630" s="242"/>
      <c r="B630" s="242"/>
      <c r="C630" s="232"/>
      <c r="D630" s="232"/>
      <c r="E630" s="241"/>
      <c r="F630" s="241"/>
      <c r="G630" s="241"/>
      <c r="H630" s="241"/>
      <c r="I630" s="232"/>
      <c r="J630" s="232"/>
      <c r="K630" s="232"/>
      <c r="L630" s="232"/>
      <c r="M630" s="232"/>
      <c r="N630" s="232"/>
      <c r="O630" s="232"/>
      <c r="P630" s="232"/>
    </row>
    <row r="631" spans="1:16" x14ac:dyDescent="0.25">
      <c r="A631" s="242"/>
      <c r="B631" s="242"/>
      <c r="C631" s="232"/>
      <c r="D631" s="232"/>
      <c r="E631" s="241"/>
      <c r="F631" s="241"/>
      <c r="G631" s="241"/>
      <c r="H631" s="241"/>
      <c r="I631" s="232"/>
      <c r="J631" s="232"/>
      <c r="K631" s="232"/>
      <c r="L631" s="232"/>
      <c r="M631" s="232"/>
      <c r="N631" s="232"/>
      <c r="O631" s="232"/>
      <c r="P631" s="232"/>
    </row>
    <row r="632" spans="1:16" x14ac:dyDescent="0.25">
      <c r="A632" s="242"/>
      <c r="B632" s="242"/>
      <c r="C632" s="232"/>
      <c r="D632" s="232"/>
      <c r="E632" s="241"/>
      <c r="F632" s="241"/>
      <c r="G632" s="241"/>
      <c r="H632" s="241"/>
      <c r="I632" s="232"/>
      <c r="J632" s="232"/>
      <c r="K632" s="232"/>
      <c r="L632" s="232"/>
      <c r="M632" s="232"/>
      <c r="N632" s="232"/>
      <c r="O632" s="232"/>
      <c r="P632" s="232"/>
    </row>
    <row r="633" spans="1:16" x14ac:dyDescent="0.25">
      <c r="A633" s="242"/>
      <c r="B633" s="242"/>
      <c r="C633" s="232"/>
      <c r="D633" s="232"/>
      <c r="E633" s="241"/>
      <c r="F633" s="241"/>
      <c r="G633" s="241"/>
      <c r="H633" s="241"/>
      <c r="I633" s="232"/>
      <c r="J633" s="232"/>
      <c r="K633" s="232"/>
      <c r="L633" s="232"/>
      <c r="M633" s="232"/>
      <c r="N633" s="232"/>
      <c r="O633" s="232"/>
      <c r="P633" s="232"/>
    </row>
    <row r="634" spans="1:16" x14ac:dyDescent="0.25">
      <c r="A634" s="242"/>
      <c r="B634" s="242"/>
      <c r="C634" s="232"/>
      <c r="D634" s="232"/>
      <c r="E634" s="241"/>
      <c r="F634" s="241"/>
      <c r="G634" s="241"/>
      <c r="H634" s="241"/>
      <c r="I634" s="232"/>
      <c r="J634" s="232"/>
      <c r="K634" s="232"/>
      <c r="L634" s="232"/>
      <c r="M634" s="232"/>
      <c r="N634" s="232"/>
      <c r="O634" s="232"/>
      <c r="P634" s="232"/>
    </row>
    <row r="635" spans="1:16" x14ac:dyDescent="0.25">
      <c r="A635" s="242"/>
      <c r="B635" s="242"/>
      <c r="C635" s="232"/>
      <c r="D635" s="232"/>
      <c r="E635" s="241"/>
      <c r="F635" s="241"/>
      <c r="G635" s="241"/>
      <c r="H635" s="241"/>
      <c r="I635" s="232"/>
      <c r="J635" s="232"/>
      <c r="K635" s="232"/>
      <c r="L635" s="232"/>
      <c r="M635" s="232"/>
      <c r="N635" s="232"/>
      <c r="O635" s="232"/>
      <c r="P635" s="232"/>
    </row>
    <row r="636" spans="1:16" x14ac:dyDescent="0.25">
      <c r="A636" s="242"/>
      <c r="B636" s="242"/>
      <c r="C636" s="232"/>
      <c r="D636" s="232"/>
      <c r="E636" s="241"/>
      <c r="F636" s="241"/>
      <c r="G636" s="241"/>
      <c r="H636" s="241"/>
      <c r="I636" s="232"/>
      <c r="J636" s="232"/>
      <c r="K636" s="232"/>
      <c r="L636" s="232"/>
      <c r="M636" s="232"/>
      <c r="N636" s="232"/>
      <c r="O636" s="232"/>
      <c r="P636" s="232"/>
    </row>
    <row r="637" spans="1:16" x14ac:dyDescent="0.25">
      <c r="A637" s="242"/>
      <c r="B637" s="242"/>
      <c r="C637" s="232"/>
      <c r="D637" s="232"/>
      <c r="E637" s="241"/>
      <c r="F637" s="241"/>
      <c r="G637" s="241"/>
      <c r="H637" s="241"/>
      <c r="I637" s="232"/>
      <c r="J637" s="232"/>
      <c r="K637" s="232"/>
      <c r="L637" s="232"/>
      <c r="M637" s="232"/>
      <c r="N637" s="232"/>
      <c r="O637" s="232"/>
      <c r="P637" s="232"/>
    </row>
    <row r="638" spans="1:16" x14ac:dyDescent="0.25">
      <c r="A638" s="242"/>
      <c r="B638" s="242"/>
      <c r="C638" s="232"/>
      <c r="D638" s="232"/>
      <c r="E638" s="241"/>
      <c r="F638" s="241"/>
      <c r="G638" s="241"/>
      <c r="H638" s="241"/>
      <c r="I638" s="232"/>
      <c r="J638" s="232"/>
      <c r="K638" s="232"/>
      <c r="L638" s="232"/>
      <c r="M638" s="232"/>
      <c r="N638" s="232"/>
      <c r="O638" s="232"/>
      <c r="P638" s="232"/>
    </row>
    <row r="639" spans="1:16" x14ac:dyDescent="0.25">
      <c r="A639" s="242"/>
      <c r="B639" s="242"/>
      <c r="C639" s="232"/>
      <c r="D639" s="232"/>
      <c r="E639" s="241"/>
      <c r="F639" s="241"/>
      <c r="G639" s="241"/>
      <c r="H639" s="241"/>
      <c r="I639" s="232"/>
      <c r="J639" s="232"/>
      <c r="K639" s="232"/>
      <c r="L639" s="232"/>
      <c r="M639" s="232"/>
      <c r="N639" s="232"/>
      <c r="O639" s="232"/>
      <c r="P639" s="232"/>
    </row>
    <row r="640" spans="1:16" x14ac:dyDescent="0.25">
      <c r="A640" s="242"/>
      <c r="B640" s="242"/>
      <c r="C640" s="232"/>
      <c r="D640" s="232"/>
      <c r="E640" s="241"/>
      <c r="F640" s="241"/>
      <c r="G640" s="241"/>
      <c r="H640" s="241"/>
      <c r="I640" s="232"/>
      <c r="J640" s="232"/>
      <c r="K640" s="232"/>
      <c r="L640" s="232"/>
      <c r="M640" s="232"/>
      <c r="N640" s="232"/>
      <c r="O640" s="232"/>
      <c r="P640" s="232"/>
    </row>
    <row r="641" spans="1:16" x14ac:dyDescent="0.25">
      <c r="A641" s="242"/>
      <c r="B641" s="242"/>
      <c r="C641" s="232"/>
      <c r="D641" s="232"/>
      <c r="E641" s="241"/>
      <c r="F641" s="241"/>
      <c r="G641" s="241"/>
      <c r="H641" s="241"/>
      <c r="I641" s="232"/>
      <c r="J641" s="232"/>
      <c r="K641" s="232"/>
      <c r="L641" s="232"/>
      <c r="M641" s="232"/>
      <c r="N641" s="232"/>
      <c r="O641" s="232"/>
      <c r="P641" s="232"/>
    </row>
    <row r="642" spans="1:16" x14ac:dyDescent="0.25">
      <c r="A642" s="242"/>
      <c r="B642" s="242"/>
      <c r="C642" s="232"/>
      <c r="D642" s="232"/>
      <c r="E642" s="241"/>
      <c r="F642" s="241"/>
      <c r="G642" s="241"/>
      <c r="H642" s="241"/>
      <c r="I642" s="232"/>
      <c r="J642" s="232"/>
      <c r="K642" s="232"/>
      <c r="L642" s="232"/>
      <c r="M642" s="232"/>
      <c r="N642" s="232"/>
      <c r="O642" s="232"/>
      <c r="P642" s="232"/>
    </row>
    <row r="643" spans="1:16" x14ac:dyDescent="0.25">
      <c r="A643" s="242"/>
      <c r="B643" s="242"/>
      <c r="C643" s="232"/>
      <c r="D643" s="232"/>
      <c r="E643" s="241"/>
      <c r="F643" s="241"/>
      <c r="G643" s="241"/>
      <c r="H643" s="241"/>
      <c r="I643" s="232"/>
      <c r="J643" s="232"/>
      <c r="K643" s="232"/>
      <c r="L643" s="232"/>
      <c r="M643" s="232"/>
      <c r="N643" s="232"/>
      <c r="O643" s="232"/>
      <c r="P643" s="232"/>
    </row>
    <row r="644" spans="1:16" x14ac:dyDescent="0.25">
      <c r="A644" s="242"/>
      <c r="B644" s="242"/>
      <c r="C644" s="232"/>
      <c r="D644" s="232"/>
      <c r="E644" s="241"/>
      <c r="F644" s="241"/>
      <c r="G644" s="241"/>
      <c r="H644" s="241"/>
      <c r="I644" s="232"/>
      <c r="J644" s="232"/>
      <c r="K644" s="232"/>
      <c r="L644" s="232"/>
      <c r="M644" s="232"/>
      <c r="N644" s="232"/>
      <c r="O644" s="232"/>
      <c r="P644" s="232"/>
    </row>
    <row r="645" spans="1:16" x14ac:dyDescent="0.25">
      <c r="A645" s="242"/>
      <c r="B645" s="242"/>
      <c r="C645" s="232"/>
      <c r="D645" s="232"/>
      <c r="E645" s="241"/>
      <c r="F645" s="241"/>
      <c r="G645" s="241"/>
      <c r="H645" s="241"/>
      <c r="I645" s="232"/>
      <c r="J645" s="232"/>
      <c r="K645" s="232"/>
      <c r="L645" s="232"/>
      <c r="M645" s="232"/>
      <c r="N645" s="232"/>
      <c r="O645" s="232"/>
      <c r="P645" s="232"/>
    </row>
    <row r="646" spans="1:16" x14ac:dyDescent="0.25">
      <c r="A646" s="242"/>
      <c r="B646" s="242"/>
      <c r="C646" s="232"/>
      <c r="D646" s="232"/>
      <c r="E646" s="241"/>
      <c r="F646" s="241"/>
      <c r="G646" s="241"/>
      <c r="H646" s="241"/>
      <c r="I646" s="232"/>
      <c r="J646" s="232"/>
      <c r="K646" s="232"/>
      <c r="L646" s="232"/>
      <c r="M646" s="232"/>
      <c r="N646" s="232"/>
      <c r="O646" s="232"/>
      <c r="P646" s="232"/>
    </row>
    <row r="647" spans="1:16" x14ac:dyDescent="0.25">
      <c r="A647" s="242"/>
      <c r="B647" s="242"/>
      <c r="C647" s="232"/>
      <c r="D647" s="232"/>
      <c r="E647" s="241"/>
      <c r="F647" s="241"/>
      <c r="G647" s="241"/>
      <c r="H647" s="241"/>
      <c r="I647" s="232"/>
      <c r="J647" s="232"/>
      <c r="K647" s="232"/>
      <c r="L647" s="232"/>
      <c r="M647" s="232"/>
      <c r="N647" s="232"/>
      <c r="O647" s="232"/>
      <c r="P647" s="232"/>
    </row>
    <row r="648" spans="1:16" x14ac:dyDescent="0.25">
      <c r="A648" s="242"/>
      <c r="B648" s="242"/>
      <c r="C648" s="232"/>
      <c r="D648" s="232"/>
      <c r="E648" s="241"/>
      <c r="F648" s="241"/>
      <c r="G648" s="241"/>
      <c r="H648" s="241"/>
      <c r="I648" s="232"/>
      <c r="J648" s="232"/>
      <c r="K648" s="232"/>
      <c r="L648" s="232"/>
      <c r="M648" s="232"/>
      <c r="N648" s="232"/>
      <c r="O648" s="232"/>
      <c r="P648" s="232"/>
    </row>
    <row r="649" spans="1:16" x14ac:dyDescent="0.25">
      <c r="A649" s="242"/>
      <c r="B649" s="242"/>
      <c r="C649" s="232"/>
      <c r="D649" s="232"/>
      <c r="E649" s="241"/>
      <c r="F649" s="241"/>
      <c r="G649" s="241"/>
      <c r="H649" s="241"/>
      <c r="I649" s="232"/>
      <c r="J649" s="232"/>
      <c r="K649" s="232"/>
      <c r="L649" s="232"/>
      <c r="M649" s="232"/>
      <c r="N649" s="232"/>
      <c r="O649" s="232"/>
      <c r="P649" s="232"/>
    </row>
    <row r="650" spans="1:16" x14ac:dyDescent="0.25">
      <c r="A650" s="242"/>
      <c r="B650" s="242"/>
      <c r="C650" s="232"/>
      <c r="D650" s="232"/>
      <c r="E650" s="241"/>
      <c r="F650" s="241"/>
      <c r="G650" s="241"/>
      <c r="H650" s="241"/>
      <c r="I650" s="232"/>
      <c r="J650" s="232"/>
      <c r="K650" s="232"/>
      <c r="L650" s="232"/>
      <c r="M650" s="232"/>
      <c r="N650" s="232"/>
      <c r="O650" s="232"/>
      <c r="P650" s="232"/>
    </row>
    <row r="651" spans="1:16" x14ac:dyDescent="0.25">
      <c r="A651" s="242"/>
      <c r="B651" s="242"/>
      <c r="C651" s="232"/>
      <c r="D651" s="232"/>
      <c r="E651" s="241"/>
      <c r="F651" s="241"/>
      <c r="G651" s="241"/>
      <c r="H651" s="241"/>
      <c r="I651" s="232"/>
      <c r="J651" s="232"/>
      <c r="K651" s="232"/>
      <c r="L651" s="232"/>
      <c r="M651" s="232"/>
      <c r="N651" s="232"/>
      <c r="O651" s="232"/>
      <c r="P651" s="232"/>
    </row>
    <row r="652" spans="1:16" x14ac:dyDescent="0.25">
      <c r="A652" s="242"/>
      <c r="B652" s="242"/>
      <c r="C652" s="232"/>
      <c r="D652" s="232"/>
      <c r="E652" s="241"/>
      <c r="F652" s="241"/>
      <c r="G652" s="241"/>
      <c r="H652" s="241"/>
      <c r="I652" s="232"/>
      <c r="J652" s="232"/>
      <c r="K652" s="232"/>
      <c r="L652" s="232"/>
      <c r="M652" s="232"/>
      <c r="N652" s="232"/>
      <c r="O652" s="232"/>
      <c r="P652" s="232"/>
    </row>
    <row r="653" spans="1:16" x14ac:dyDescent="0.25">
      <c r="A653" s="242"/>
      <c r="B653" s="242"/>
      <c r="C653" s="232"/>
      <c r="D653" s="232"/>
      <c r="E653" s="241"/>
      <c r="F653" s="241"/>
      <c r="G653" s="241"/>
      <c r="H653" s="241"/>
      <c r="I653" s="232"/>
      <c r="J653" s="232"/>
      <c r="K653" s="232"/>
      <c r="L653" s="232"/>
      <c r="M653" s="232"/>
      <c r="N653" s="232"/>
      <c r="O653" s="232"/>
      <c r="P653" s="232"/>
    </row>
    <row r="654" spans="1:16" x14ac:dyDescent="0.25">
      <c r="A654" s="242"/>
      <c r="B654" s="242"/>
      <c r="C654" s="232"/>
      <c r="D654" s="232"/>
      <c r="E654" s="241"/>
      <c r="F654" s="241"/>
      <c r="G654" s="241"/>
      <c r="H654" s="241"/>
      <c r="I654" s="232"/>
      <c r="J654" s="232"/>
      <c r="K654" s="232"/>
      <c r="L654" s="232"/>
      <c r="M654" s="232"/>
      <c r="N654" s="232"/>
      <c r="O654" s="232"/>
      <c r="P654" s="232"/>
    </row>
    <row r="655" spans="1:16" x14ac:dyDescent="0.25">
      <c r="A655" s="242"/>
      <c r="B655" s="242"/>
      <c r="C655" s="232"/>
      <c r="D655" s="232"/>
      <c r="E655" s="241"/>
      <c r="F655" s="241"/>
      <c r="G655" s="241"/>
      <c r="H655" s="241"/>
      <c r="I655" s="232"/>
      <c r="J655" s="232"/>
      <c r="K655" s="232"/>
      <c r="L655" s="232"/>
      <c r="M655" s="232"/>
      <c r="N655" s="232"/>
      <c r="O655" s="232"/>
      <c r="P655" s="232"/>
    </row>
    <row r="656" spans="1:16" x14ac:dyDescent="0.25">
      <c r="A656" s="242"/>
      <c r="B656" s="242"/>
      <c r="C656" s="232"/>
      <c r="D656" s="232"/>
      <c r="E656" s="241"/>
      <c r="F656" s="241"/>
      <c r="G656" s="241"/>
      <c r="H656" s="241"/>
      <c r="I656" s="232"/>
      <c r="J656" s="232"/>
      <c r="K656" s="232"/>
      <c r="L656" s="232"/>
      <c r="M656" s="232"/>
      <c r="N656" s="232"/>
      <c r="O656" s="232"/>
      <c r="P656" s="232"/>
    </row>
    <row r="657" spans="1:16" x14ac:dyDescent="0.25">
      <c r="A657" s="242"/>
      <c r="B657" s="242"/>
      <c r="C657" s="232"/>
      <c r="D657" s="232"/>
      <c r="E657" s="241"/>
      <c r="F657" s="241"/>
      <c r="G657" s="241"/>
      <c r="H657" s="241"/>
      <c r="I657" s="232"/>
      <c r="J657" s="232"/>
      <c r="K657" s="232"/>
      <c r="L657" s="232"/>
      <c r="M657" s="232"/>
      <c r="N657" s="232"/>
      <c r="O657" s="232"/>
      <c r="P657" s="232"/>
    </row>
    <row r="658" spans="1:16" x14ac:dyDescent="0.25">
      <c r="A658" s="242"/>
      <c r="B658" s="242"/>
      <c r="C658" s="232"/>
      <c r="D658" s="232"/>
      <c r="E658" s="241"/>
      <c r="F658" s="241"/>
      <c r="G658" s="241"/>
      <c r="H658" s="241"/>
      <c r="I658" s="232"/>
      <c r="J658" s="232"/>
      <c r="K658" s="232"/>
      <c r="L658" s="232"/>
      <c r="M658" s="232"/>
      <c r="N658" s="232"/>
      <c r="O658" s="232"/>
      <c r="P658" s="232"/>
    </row>
    <row r="659" spans="1:16" x14ac:dyDescent="0.25">
      <c r="A659" s="242"/>
      <c r="B659" s="242"/>
      <c r="C659" s="232"/>
      <c r="D659" s="232"/>
      <c r="E659" s="241"/>
      <c r="F659" s="241"/>
      <c r="G659" s="241"/>
      <c r="H659" s="241"/>
      <c r="I659" s="232"/>
      <c r="J659" s="232"/>
      <c r="K659" s="232"/>
      <c r="L659" s="232"/>
      <c r="M659" s="232"/>
      <c r="N659" s="232"/>
      <c r="O659" s="232"/>
      <c r="P659" s="232"/>
    </row>
    <row r="660" spans="1:16" x14ac:dyDescent="0.25">
      <c r="A660" s="242"/>
      <c r="B660" s="242"/>
      <c r="C660" s="232"/>
      <c r="D660" s="232"/>
      <c r="E660" s="241"/>
      <c r="F660" s="241"/>
      <c r="G660" s="241"/>
      <c r="H660" s="241"/>
      <c r="I660" s="232"/>
      <c r="J660" s="232"/>
      <c r="K660" s="232"/>
      <c r="L660" s="232"/>
      <c r="M660" s="232"/>
      <c r="N660" s="232"/>
      <c r="O660" s="232"/>
      <c r="P660" s="232"/>
    </row>
    <row r="661" spans="1:16" x14ac:dyDescent="0.25">
      <c r="A661" s="242"/>
      <c r="B661" s="242"/>
      <c r="C661" s="232"/>
      <c r="D661" s="232"/>
      <c r="E661" s="241"/>
      <c r="F661" s="241"/>
      <c r="G661" s="241"/>
      <c r="H661" s="241"/>
      <c r="I661" s="232"/>
      <c r="J661" s="232"/>
      <c r="K661" s="232"/>
      <c r="L661" s="232"/>
      <c r="M661" s="232"/>
      <c r="N661" s="232"/>
      <c r="O661" s="232"/>
      <c r="P661" s="232"/>
    </row>
    <row r="662" spans="1:16" x14ac:dyDescent="0.25">
      <c r="A662" s="242"/>
      <c r="B662" s="242"/>
      <c r="C662" s="232"/>
      <c r="D662" s="232"/>
      <c r="E662" s="241"/>
      <c r="F662" s="241"/>
      <c r="G662" s="241"/>
      <c r="H662" s="241"/>
      <c r="I662" s="232"/>
      <c r="J662" s="232"/>
      <c r="K662" s="232"/>
      <c r="L662" s="232"/>
      <c r="M662" s="232"/>
      <c r="N662" s="232"/>
      <c r="O662" s="232"/>
      <c r="P662" s="232"/>
    </row>
    <row r="663" spans="1:16" x14ac:dyDescent="0.25">
      <c r="A663" s="242"/>
      <c r="B663" s="242"/>
      <c r="C663" s="232"/>
      <c r="D663" s="232"/>
      <c r="E663" s="241"/>
      <c r="F663" s="241"/>
      <c r="G663" s="241"/>
      <c r="H663" s="241"/>
      <c r="I663" s="232"/>
      <c r="J663" s="232"/>
      <c r="K663" s="232"/>
      <c r="L663" s="232"/>
      <c r="M663" s="232"/>
      <c r="N663" s="232"/>
      <c r="O663" s="232"/>
      <c r="P663" s="232"/>
    </row>
    <row r="664" spans="1:16" x14ac:dyDescent="0.25">
      <c r="A664" s="242"/>
      <c r="B664" s="242"/>
      <c r="C664" s="232"/>
      <c r="D664" s="232"/>
      <c r="E664" s="241"/>
      <c r="F664" s="241"/>
      <c r="G664" s="241"/>
      <c r="H664" s="241"/>
      <c r="I664" s="232"/>
      <c r="J664" s="232"/>
      <c r="K664" s="232"/>
      <c r="L664" s="232"/>
      <c r="M664" s="232"/>
      <c r="N664" s="232"/>
      <c r="O664" s="232"/>
      <c r="P664" s="232"/>
    </row>
    <row r="665" spans="1:16" x14ac:dyDescent="0.25">
      <c r="A665" s="242"/>
      <c r="B665" s="242"/>
      <c r="C665" s="232"/>
      <c r="D665" s="232"/>
      <c r="E665" s="241"/>
      <c r="F665" s="241"/>
      <c r="G665" s="241"/>
      <c r="H665" s="241"/>
      <c r="I665" s="232"/>
      <c r="J665" s="232"/>
      <c r="K665" s="232"/>
      <c r="L665" s="232"/>
      <c r="M665" s="232"/>
      <c r="N665" s="232"/>
      <c r="O665" s="232"/>
      <c r="P665" s="232"/>
    </row>
    <row r="666" spans="1:16" x14ac:dyDescent="0.25">
      <c r="A666" s="242"/>
      <c r="B666" s="242"/>
      <c r="C666" s="232"/>
      <c r="D666" s="232"/>
      <c r="E666" s="241"/>
      <c r="F666" s="241"/>
      <c r="G666" s="241"/>
      <c r="H666" s="241"/>
      <c r="I666" s="232"/>
      <c r="J666" s="232"/>
      <c r="K666" s="232"/>
      <c r="L666" s="232"/>
      <c r="M666" s="232"/>
      <c r="N666" s="232"/>
      <c r="O666" s="232"/>
      <c r="P666" s="232"/>
    </row>
    <row r="667" spans="1:16" x14ac:dyDescent="0.25">
      <c r="A667" s="242"/>
      <c r="B667" s="242"/>
      <c r="C667" s="232"/>
      <c r="D667" s="232"/>
      <c r="E667" s="241"/>
      <c r="F667" s="241"/>
      <c r="G667" s="241"/>
      <c r="H667" s="241"/>
      <c r="I667" s="232"/>
      <c r="J667" s="232"/>
      <c r="K667" s="232"/>
      <c r="L667" s="232"/>
      <c r="M667" s="232"/>
      <c r="N667" s="232"/>
      <c r="O667" s="232"/>
      <c r="P667" s="232"/>
    </row>
    <row r="668" spans="1:16" x14ac:dyDescent="0.25">
      <c r="A668" s="242"/>
      <c r="B668" s="242"/>
      <c r="C668" s="232"/>
      <c r="D668" s="232"/>
      <c r="E668" s="241"/>
      <c r="F668" s="241"/>
      <c r="G668" s="241"/>
      <c r="H668" s="241"/>
      <c r="I668" s="232"/>
      <c r="J668" s="232"/>
      <c r="K668" s="232"/>
      <c r="L668" s="232"/>
      <c r="M668" s="232"/>
      <c r="N668" s="232"/>
      <c r="O668" s="232"/>
      <c r="P668" s="232"/>
    </row>
    <row r="669" spans="1:16" x14ac:dyDescent="0.25">
      <c r="A669" s="242"/>
      <c r="B669" s="242"/>
      <c r="C669" s="232"/>
      <c r="D669" s="232"/>
      <c r="E669" s="241"/>
      <c r="F669" s="241"/>
      <c r="G669" s="241"/>
      <c r="H669" s="241"/>
      <c r="I669" s="232"/>
      <c r="J669" s="232"/>
      <c r="K669" s="232"/>
      <c r="L669" s="232"/>
      <c r="M669" s="232"/>
      <c r="N669" s="232"/>
      <c r="O669" s="232"/>
      <c r="P669" s="232"/>
    </row>
    <row r="670" spans="1:16" x14ac:dyDescent="0.25">
      <c r="A670" s="242"/>
      <c r="B670" s="242"/>
      <c r="C670" s="232"/>
      <c r="D670" s="232"/>
      <c r="E670" s="241"/>
      <c r="F670" s="241"/>
      <c r="G670" s="241"/>
      <c r="H670" s="241"/>
      <c r="I670" s="232"/>
      <c r="J670" s="232"/>
      <c r="K670" s="232"/>
      <c r="L670" s="232"/>
      <c r="M670" s="232"/>
      <c r="N670" s="232"/>
      <c r="O670" s="232"/>
      <c r="P670" s="232"/>
    </row>
    <row r="671" spans="1:16" x14ac:dyDescent="0.25">
      <c r="A671" s="242"/>
      <c r="B671" s="242"/>
      <c r="C671" s="232"/>
      <c r="D671" s="232"/>
      <c r="E671" s="241"/>
      <c r="F671" s="241"/>
      <c r="G671" s="241"/>
      <c r="H671" s="241"/>
      <c r="I671" s="232"/>
      <c r="J671" s="232"/>
      <c r="K671" s="232"/>
      <c r="L671" s="232"/>
      <c r="M671" s="232"/>
      <c r="N671" s="232"/>
      <c r="O671" s="232"/>
      <c r="P671" s="232"/>
    </row>
    <row r="672" spans="1:16" x14ac:dyDescent="0.25">
      <c r="A672" s="242"/>
      <c r="B672" s="242"/>
      <c r="C672" s="232"/>
      <c r="D672" s="232"/>
      <c r="E672" s="241"/>
      <c r="F672" s="241"/>
      <c r="G672" s="241"/>
      <c r="H672" s="241"/>
      <c r="I672" s="232"/>
      <c r="J672" s="232"/>
      <c r="K672" s="232"/>
      <c r="L672" s="232"/>
      <c r="M672" s="232"/>
      <c r="N672" s="232"/>
      <c r="O672" s="232"/>
      <c r="P672" s="232"/>
    </row>
    <row r="673" spans="1:16" x14ac:dyDescent="0.25">
      <c r="A673" s="242"/>
      <c r="B673" s="242"/>
      <c r="C673" s="232"/>
      <c r="D673" s="232"/>
      <c r="E673" s="241"/>
      <c r="F673" s="241"/>
      <c r="G673" s="241"/>
      <c r="H673" s="241"/>
      <c r="I673" s="232"/>
      <c r="J673" s="232"/>
      <c r="K673" s="232"/>
      <c r="L673" s="232"/>
      <c r="M673" s="232"/>
      <c r="N673" s="232"/>
      <c r="O673" s="232"/>
      <c r="P673" s="232"/>
    </row>
    <row r="674" spans="1:16" x14ac:dyDescent="0.25">
      <c r="A674" s="242"/>
      <c r="B674" s="242"/>
      <c r="C674" s="232"/>
      <c r="D674" s="232"/>
      <c r="E674" s="241"/>
      <c r="F674" s="241"/>
      <c r="G674" s="241"/>
      <c r="H674" s="241"/>
      <c r="I674" s="232"/>
      <c r="J674" s="232"/>
      <c r="K674" s="232"/>
      <c r="L674" s="232"/>
      <c r="M674" s="232"/>
      <c r="N674" s="232"/>
      <c r="O674" s="232"/>
      <c r="P674" s="232"/>
    </row>
    <row r="675" spans="1:16" x14ac:dyDescent="0.25">
      <c r="A675" s="242"/>
      <c r="B675" s="242"/>
      <c r="C675" s="232"/>
      <c r="D675" s="232"/>
      <c r="E675" s="241"/>
      <c r="F675" s="241"/>
      <c r="G675" s="241"/>
      <c r="H675" s="241"/>
      <c r="I675" s="232"/>
      <c r="J675" s="232"/>
      <c r="K675" s="232"/>
      <c r="L675" s="232"/>
      <c r="M675" s="232"/>
      <c r="N675" s="232"/>
      <c r="O675" s="232"/>
      <c r="P675" s="232"/>
    </row>
    <row r="676" spans="1:16" x14ac:dyDescent="0.25">
      <c r="A676" s="242"/>
      <c r="B676" s="242"/>
      <c r="C676" s="232"/>
      <c r="D676" s="232"/>
      <c r="E676" s="241"/>
      <c r="F676" s="241"/>
      <c r="G676" s="241"/>
      <c r="H676" s="241"/>
      <c r="I676" s="232"/>
      <c r="J676" s="232"/>
      <c r="K676" s="232"/>
      <c r="L676" s="232"/>
      <c r="M676" s="232"/>
      <c r="N676" s="232"/>
      <c r="O676" s="232"/>
      <c r="P676" s="232"/>
    </row>
    <row r="677" spans="1:16" x14ac:dyDescent="0.25">
      <c r="A677" s="242"/>
      <c r="B677" s="242"/>
      <c r="C677" s="232"/>
      <c r="D677" s="232"/>
      <c r="E677" s="241"/>
      <c r="F677" s="241"/>
      <c r="G677" s="241"/>
      <c r="H677" s="241"/>
      <c r="I677" s="232"/>
      <c r="J677" s="232"/>
      <c r="K677" s="232"/>
      <c r="L677" s="232"/>
      <c r="M677" s="232"/>
      <c r="N677" s="232"/>
      <c r="O677" s="232"/>
      <c r="P677" s="232"/>
    </row>
    <row r="678" spans="1:16" x14ac:dyDescent="0.25">
      <c r="A678" s="242"/>
      <c r="B678" s="242"/>
      <c r="C678" s="232"/>
      <c r="D678" s="232"/>
      <c r="E678" s="241"/>
      <c r="F678" s="241"/>
      <c r="G678" s="241"/>
      <c r="H678" s="241"/>
      <c r="I678" s="232"/>
      <c r="J678" s="232"/>
      <c r="K678" s="232"/>
      <c r="L678" s="232"/>
      <c r="M678" s="232"/>
      <c r="N678" s="232"/>
      <c r="O678" s="232"/>
      <c r="P678" s="232"/>
    </row>
    <row r="679" spans="1:16" x14ac:dyDescent="0.25">
      <c r="A679" s="242"/>
      <c r="B679" s="242"/>
      <c r="C679" s="232"/>
      <c r="D679" s="232"/>
      <c r="E679" s="241"/>
      <c r="F679" s="241"/>
      <c r="G679" s="241"/>
      <c r="H679" s="241"/>
      <c r="I679" s="232"/>
      <c r="J679" s="232"/>
      <c r="K679" s="232"/>
      <c r="L679" s="232"/>
      <c r="M679" s="232"/>
      <c r="N679" s="232"/>
      <c r="O679" s="232"/>
      <c r="P679" s="232"/>
    </row>
    <row r="680" spans="1:16" x14ac:dyDescent="0.25">
      <c r="A680" s="242"/>
      <c r="B680" s="242"/>
      <c r="C680" s="232"/>
      <c r="D680" s="232"/>
      <c r="E680" s="241"/>
      <c r="F680" s="241"/>
      <c r="G680" s="241"/>
      <c r="H680" s="241"/>
      <c r="I680" s="232"/>
      <c r="J680" s="232"/>
      <c r="K680" s="232"/>
      <c r="L680" s="232"/>
      <c r="M680" s="232"/>
      <c r="N680" s="232"/>
      <c r="O680" s="232"/>
      <c r="P680" s="232"/>
    </row>
    <row r="681" spans="1:16" x14ac:dyDescent="0.25">
      <c r="A681" s="242"/>
      <c r="B681" s="242"/>
      <c r="C681" s="232"/>
      <c r="D681" s="232"/>
      <c r="E681" s="241"/>
      <c r="F681" s="241"/>
      <c r="G681" s="241"/>
      <c r="H681" s="241"/>
      <c r="I681" s="232"/>
      <c r="J681" s="232"/>
      <c r="K681" s="232"/>
      <c r="L681" s="232"/>
      <c r="M681" s="232"/>
      <c r="N681" s="232"/>
      <c r="O681" s="232"/>
      <c r="P681" s="232"/>
    </row>
    <row r="682" spans="1:16" x14ac:dyDescent="0.25">
      <c r="A682" s="242"/>
      <c r="B682" s="242"/>
      <c r="C682" s="232"/>
      <c r="D682" s="232"/>
      <c r="E682" s="241"/>
      <c r="F682" s="241"/>
      <c r="G682" s="241"/>
      <c r="H682" s="241"/>
      <c r="I682" s="232"/>
      <c r="J682" s="232"/>
      <c r="K682" s="232"/>
      <c r="L682" s="232"/>
      <c r="M682" s="232"/>
      <c r="N682" s="232"/>
      <c r="O682" s="232"/>
      <c r="P682" s="232"/>
    </row>
    <row r="683" spans="1:16" x14ac:dyDescent="0.25">
      <c r="A683" s="242"/>
      <c r="B683" s="242"/>
      <c r="C683" s="232"/>
      <c r="D683" s="232"/>
      <c r="E683" s="241"/>
      <c r="F683" s="241"/>
      <c r="G683" s="241"/>
      <c r="H683" s="241"/>
      <c r="I683" s="232"/>
      <c r="J683" s="232"/>
      <c r="K683" s="232"/>
      <c r="L683" s="232"/>
      <c r="M683" s="232"/>
      <c r="N683" s="232"/>
      <c r="O683" s="232"/>
      <c r="P683" s="232"/>
    </row>
    <row r="684" spans="1:16" x14ac:dyDescent="0.25">
      <c r="A684" s="242"/>
      <c r="B684" s="242"/>
      <c r="C684" s="232"/>
      <c r="D684" s="232"/>
      <c r="E684" s="241"/>
      <c r="F684" s="241"/>
      <c r="G684" s="241"/>
      <c r="H684" s="241"/>
      <c r="I684" s="232"/>
      <c r="J684" s="232"/>
      <c r="K684" s="232"/>
      <c r="L684" s="232"/>
      <c r="M684" s="232"/>
      <c r="N684" s="232"/>
      <c r="O684" s="232"/>
      <c r="P684" s="232"/>
    </row>
    <row r="685" spans="1:16" x14ac:dyDescent="0.25">
      <c r="A685" s="242"/>
      <c r="B685" s="242"/>
      <c r="C685" s="232"/>
      <c r="D685" s="232"/>
      <c r="E685" s="241"/>
      <c r="F685" s="241"/>
      <c r="G685" s="241"/>
      <c r="H685" s="241"/>
      <c r="I685" s="232"/>
      <c r="J685" s="232"/>
      <c r="K685" s="232"/>
      <c r="L685" s="232"/>
      <c r="M685" s="232"/>
      <c r="N685" s="232"/>
      <c r="O685" s="232"/>
      <c r="P685" s="232"/>
    </row>
    <row r="686" spans="1:16" x14ac:dyDescent="0.25">
      <c r="A686" s="242"/>
      <c r="B686" s="242"/>
      <c r="C686" s="232"/>
      <c r="D686" s="232"/>
      <c r="E686" s="241"/>
      <c r="F686" s="241"/>
      <c r="G686" s="241"/>
      <c r="H686" s="241"/>
      <c r="I686" s="232"/>
      <c r="J686" s="232"/>
      <c r="K686" s="232"/>
      <c r="L686" s="232"/>
      <c r="M686" s="232"/>
      <c r="N686" s="232"/>
      <c r="O686" s="232"/>
      <c r="P686" s="232"/>
    </row>
    <row r="687" spans="1:16" x14ac:dyDescent="0.25">
      <c r="A687" s="242"/>
      <c r="B687" s="242"/>
      <c r="C687" s="232"/>
      <c r="D687" s="232"/>
      <c r="E687" s="241"/>
      <c r="F687" s="241"/>
      <c r="G687" s="241"/>
      <c r="H687" s="241"/>
      <c r="I687" s="232"/>
      <c r="J687" s="232"/>
      <c r="K687" s="232"/>
      <c r="L687" s="232"/>
      <c r="M687" s="232"/>
      <c r="N687" s="232"/>
      <c r="O687" s="232"/>
      <c r="P687" s="232"/>
    </row>
    <row r="688" spans="1:16" x14ac:dyDescent="0.25">
      <c r="A688" s="242"/>
      <c r="B688" s="242"/>
      <c r="C688" s="232"/>
      <c r="D688" s="232"/>
      <c r="E688" s="241"/>
      <c r="F688" s="241"/>
      <c r="G688" s="241"/>
      <c r="H688" s="241"/>
      <c r="I688" s="232"/>
      <c r="J688" s="232"/>
      <c r="K688" s="232"/>
      <c r="L688" s="232"/>
      <c r="M688" s="232"/>
      <c r="N688" s="232"/>
      <c r="O688" s="232"/>
      <c r="P688" s="232"/>
    </row>
    <row r="689" spans="1:16" x14ac:dyDescent="0.25">
      <c r="A689" s="242"/>
      <c r="B689" s="242"/>
      <c r="C689" s="232"/>
      <c r="D689" s="232"/>
      <c r="E689" s="241"/>
      <c r="F689" s="241"/>
      <c r="G689" s="241"/>
      <c r="H689" s="241"/>
      <c r="I689" s="232"/>
      <c r="J689" s="232"/>
      <c r="K689" s="232"/>
      <c r="L689" s="232"/>
      <c r="M689" s="232"/>
      <c r="N689" s="232"/>
      <c r="O689" s="232"/>
      <c r="P689" s="232"/>
    </row>
    <row r="690" spans="1:16" x14ac:dyDescent="0.25">
      <c r="A690" s="242"/>
      <c r="B690" s="242"/>
      <c r="C690" s="232"/>
      <c r="D690" s="232"/>
      <c r="E690" s="241"/>
      <c r="F690" s="241"/>
      <c r="G690" s="241"/>
      <c r="H690" s="241"/>
      <c r="I690" s="232"/>
      <c r="J690" s="232"/>
      <c r="K690" s="232"/>
      <c r="L690" s="232"/>
      <c r="M690" s="232"/>
      <c r="N690" s="232"/>
      <c r="O690" s="232"/>
      <c r="P690" s="232"/>
    </row>
    <row r="691" spans="1:16" x14ac:dyDescent="0.25">
      <c r="A691" s="242"/>
      <c r="B691" s="242"/>
      <c r="C691" s="232"/>
      <c r="D691" s="232"/>
      <c r="E691" s="241"/>
      <c r="F691" s="241"/>
      <c r="G691" s="241"/>
      <c r="H691" s="241"/>
      <c r="I691" s="232"/>
      <c r="J691" s="232"/>
      <c r="K691" s="232"/>
      <c r="L691" s="232"/>
      <c r="M691" s="232"/>
      <c r="N691" s="232"/>
      <c r="O691" s="232"/>
      <c r="P691" s="232"/>
    </row>
    <row r="692" spans="1:16" x14ac:dyDescent="0.25">
      <c r="A692" s="242"/>
      <c r="B692" s="242"/>
      <c r="C692" s="232"/>
      <c r="D692" s="232"/>
      <c r="E692" s="241"/>
      <c r="F692" s="241"/>
      <c r="G692" s="241"/>
      <c r="H692" s="241"/>
      <c r="I692" s="232"/>
      <c r="J692" s="232"/>
      <c r="K692" s="232"/>
      <c r="L692" s="232"/>
      <c r="M692" s="232"/>
      <c r="N692" s="232"/>
      <c r="O692" s="232"/>
      <c r="P692" s="232"/>
    </row>
    <row r="693" spans="1:16" x14ac:dyDescent="0.25">
      <c r="A693" s="242"/>
      <c r="B693" s="242"/>
      <c r="C693" s="232"/>
      <c r="D693" s="232"/>
      <c r="E693" s="241"/>
      <c r="F693" s="241"/>
      <c r="G693" s="241"/>
      <c r="H693" s="241"/>
      <c r="I693" s="232"/>
      <c r="J693" s="232"/>
      <c r="K693" s="232"/>
      <c r="L693" s="232"/>
      <c r="M693" s="232"/>
      <c r="N693" s="232"/>
      <c r="O693" s="232"/>
      <c r="P693" s="232"/>
    </row>
    <row r="694" spans="1:16" x14ac:dyDescent="0.25">
      <c r="A694" s="242"/>
      <c r="B694" s="242"/>
      <c r="C694" s="232"/>
      <c r="D694" s="232"/>
      <c r="E694" s="241"/>
      <c r="F694" s="241"/>
      <c r="G694" s="241"/>
      <c r="H694" s="241"/>
      <c r="I694" s="232"/>
      <c r="J694" s="232"/>
      <c r="K694" s="232"/>
      <c r="L694" s="232"/>
      <c r="M694" s="232"/>
      <c r="N694" s="232"/>
      <c r="O694" s="232"/>
      <c r="P694" s="232"/>
    </row>
    <row r="695" spans="1:16" x14ac:dyDescent="0.25">
      <c r="A695" s="242"/>
      <c r="B695" s="242"/>
      <c r="C695" s="232"/>
      <c r="D695" s="232"/>
      <c r="E695" s="241"/>
      <c r="F695" s="241"/>
      <c r="G695" s="241"/>
      <c r="H695" s="241"/>
      <c r="I695" s="232"/>
      <c r="J695" s="232"/>
      <c r="K695" s="232"/>
      <c r="L695" s="232"/>
      <c r="M695" s="232"/>
      <c r="N695" s="232"/>
      <c r="O695" s="232"/>
      <c r="P695" s="232"/>
    </row>
    <row r="696" spans="1:16" x14ac:dyDescent="0.25">
      <c r="A696" s="242"/>
      <c r="B696" s="242"/>
      <c r="C696" s="232"/>
      <c r="D696" s="232"/>
      <c r="E696" s="241"/>
      <c r="F696" s="241"/>
      <c r="G696" s="241"/>
      <c r="H696" s="241"/>
      <c r="I696" s="232"/>
      <c r="J696" s="232"/>
      <c r="K696" s="232"/>
      <c r="L696" s="232"/>
      <c r="M696" s="232"/>
      <c r="N696" s="232"/>
      <c r="O696" s="232"/>
      <c r="P696" s="232"/>
    </row>
    <row r="697" spans="1:16" x14ac:dyDescent="0.25">
      <c r="A697" s="242"/>
      <c r="B697" s="242"/>
      <c r="C697" s="232"/>
      <c r="D697" s="232"/>
      <c r="E697" s="241"/>
      <c r="F697" s="241"/>
      <c r="G697" s="241"/>
      <c r="H697" s="241"/>
      <c r="I697" s="232"/>
      <c r="J697" s="232"/>
      <c r="K697" s="232"/>
      <c r="L697" s="232"/>
      <c r="M697" s="232"/>
      <c r="N697" s="232"/>
      <c r="O697" s="232"/>
      <c r="P697" s="232"/>
    </row>
    <row r="698" spans="1:16" x14ac:dyDescent="0.25">
      <c r="A698" s="242"/>
      <c r="B698" s="242"/>
      <c r="C698" s="232"/>
      <c r="D698" s="232"/>
      <c r="E698" s="241"/>
      <c r="F698" s="241"/>
      <c r="G698" s="241"/>
      <c r="H698" s="241"/>
      <c r="I698" s="232"/>
      <c r="J698" s="232"/>
      <c r="K698" s="232"/>
      <c r="L698" s="232"/>
      <c r="M698" s="232"/>
      <c r="N698" s="232"/>
      <c r="O698" s="232"/>
      <c r="P698" s="232"/>
    </row>
    <row r="699" spans="1:16" x14ac:dyDescent="0.25">
      <c r="A699" s="242"/>
      <c r="B699" s="242"/>
      <c r="C699" s="232"/>
      <c r="D699" s="232"/>
      <c r="E699" s="241"/>
      <c r="F699" s="241"/>
      <c r="G699" s="241"/>
      <c r="H699" s="241"/>
      <c r="I699" s="232"/>
      <c r="J699" s="232"/>
      <c r="K699" s="232"/>
      <c r="L699" s="232"/>
      <c r="M699" s="232"/>
      <c r="N699" s="232"/>
      <c r="O699" s="232"/>
      <c r="P699" s="232"/>
    </row>
    <row r="700" spans="1:16" x14ac:dyDescent="0.25">
      <c r="A700" s="242"/>
      <c r="B700" s="242"/>
      <c r="C700" s="232"/>
      <c r="D700" s="232"/>
      <c r="E700" s="241"/>
      <c r="F700" s="241"/>
      <c r="G700" s="241"/>
      <c r="H700" s="241"/>
      <c r="I700" s="232"/>
      <c r="J700" s="232"/>
      <c r="K700" s="232"/>
      <c r="L700" s="232"/>
      <c r="M700" s="232"/>
      <c r="N700" s="232"/>
      <c r="O700" s="232"/>
      <c r="P700" s="232"/>
    </row>
    <row r="701" spans="1:16" x14ac:dyDescent="0.25">
      <c r="A701" s="242"/>
      <c r="B701" s="242"/>
      <c r="C701" s="232"/>
      <c r="D701" s="232"/>
      <c r="E701" s="241"/>
      <c r="F701" s="241"/>
      <c r="G701" s="241"/>
      <c r="H701" s="241"/>
      <c r="I701" s="232"/>
      <c r="J701" s="232"/>
      <c r="K701" s="232"/>
      <c r="L701" s="232"/>
      <c r="M701" s="232"/>
      <c r="N701" s="232"/>
      <c r="O701" s="232"/>
      <c r="P701" s="232"/>
    </row>
    <row r="702" spans="1:16" x14ac:dyDescent="0.25">
      <c r="A702" s="242"/>
      <c r="B702" s="242"/>
      <c r="C702" s="232"/>
      <c r="D702" s="232"/>
      <c r="E702" s="241"/>
      <c r="F702" s="241"/>
      <c r="G702" s="241"/>
      <c r="H702" s="241"/>
      <c r="I702" s="232"/>
      <c r="J702" s="232"/>
      <c r="K702" s="232"/>
      <c r="L702" s="232"/>
      <c r="M702" s="232"/>
      <c r="N702" s="232"/>
      <c r="O702" s="232"/>
      <c r="P702" s="232"/>
    </row>
    <row r="703" spans="1:16" x14ac:dyDescent="0.25">
      <c r="A703" s="242"/>
      <c r="B703" s="242"/>
      <c r="C703" s="232"/>
      <c r="D703" s="232"/>
      <c r="E703" s="241"/>
      <c r="F703" s="241"/>
      <c r="G703" s="241"/>
      <c r="H703" s="241"/>
      <c r="I703" s="232"/>
      <c r="J703" s="232"/>
      <c r="K703" s="232"/>
      <c r="L703" s="232"/>
      <c r="M703" s="232"/>
      <c r="N703" s="232"/>
      <c r="O703" s="232"/>
      <c r="P703" s="232"/>
    </row>
    <row r="704" spans="1:16" x14ac:dyDescent="0.25">
      <c r="A704" s="242"/>
      <c r="B704" s="242"/>
      <c r="C704" s="232"/>
      <c r="D704" s="232"/>
      <c r="E704" s="241"/>
      <c r="F704" s="241"/>
      <c r="G704" s="241"/>
      <c r="H704" s="241"/>
      <c r="I704" s="232"/>
      <c r="J704" s="232"/>
      <c r="K704" s="232"/>
      <c r="L704" s="232"/>
      <c r="M704" s="232"/>
      <c r="N704" s="232"/>
      <c r="O704" s="232"/>
      <c r="P704" s="232"/>
    </row>
    <row r="705" spans="1:16" x14ac:dyDescent="0.25">
      <c r="A705" s="242"/>
      <c r="B705" s="242"/>
      <c r="C705" s="232"/>
      <c r="D705" s="232"/>
      <c r="E705" s="241"/>
      <c r="F705" s="241"/>
      <c r="G705" s="241"/>
      <c r="H705" s="241"/>
      <c r="I705" s="232"/>
      <c r="J705" s="232"/>
      <c r="K705" s="232"/>
      <c r="L705" s="232"/>
      <c r="M705" s="232"/>
      <c r="N705" s="232"/>
      <c r="O705" s="232"/>
      <c r="P705" s="232"/>
    </row>
    <row r="706" spans="1:16" x14ac:dyDescent="0.25">
      <c r="A706" s="242"/>
      <c r="B706" s="242"/>
      <c r="C706" s="232"/>
      <c r="D706" s="232"/>
      <c r="E706" s="241"/>
      <c r="F706" s="241"/>
      <c r="G706" s="241"/>
      <c r="H706" s="241"/>
      <c r="I706" s="232"/>
      <c r="J706" s="232"/>
      <c r="K706" s="232"/>
      <c r="L706" s="232"/>
      <c r="M706" s="232"/>
      <c r="N706" s="232"/>
      <c r="O706" s="232"/>
      <c r="P706" s="232"/>
    </row>
    <row r="707" spans="1:16" x14ac:dyDescent="0.25">
      <c r="A707" s="242"/>
      <c r="B707" s="242"/>
      <c r="C707" s="232"/>
      <c r="D707" s="232"/>
      <c r="E707" s="241"/>
      <c r="F707" s="241"/>
      <c r="G707" s="241"/>
      <c r="H707" s="241"/>
      <c r="I707" s="232"/>
      <c r="J707" s="232"/>
      <c r="K707" s="232"/>
      <c r="L707" s="232"/>
      <c r="M707" s="232"/>
      <c r="N707" s="232"/>
      <c r="O707" s="232"/>
      <c r="P707" s="232"/>
    </row>
    <row r="708" spans="1:16" x14ac:dyDescent="0.25">
      <c r="A708" s="242"/>
      <c r="B708" s="242"/>
      <c r="C708" s="232"/>
      <c r="D708" s="232"/>
      <c r="E708" s="241"/>
      <c r="F708" s="241"/>
      <c r="G708" s="241"/>
      <c r="H708" s="241"/>
      <c r="I708" s="232"/>
      <c r="J708" s="232"/>
      <c r="K708" s="232"/>
      <c r="L708" s="232"/>
      <c r="M708" s="232"/>
      <c r="N708" s="232"/>
      <c r="O708" s="232"/>
      <c r="P708" s="232"/>
    </row>
    <row r="709" spans="1:16" x14ac:dyDescent="0.25">
      <c r="A709" s="242"/>
      <c r="B709" s="242"/>
      <c r="C709" s="232"/>
      <c r="D709" s="232"/>
      <c r="E709" s="241"/>
      <c r="F709" s="241"/>
      <c r="G709" s="241"/>
      <c r="H709" s="241"/>
      <c r="I709" s="232"/>
      <c r="J709" s="232"/>
      <c r="K709" s="232"/>
      <c r="L709" s="232"/>
      <c r="M709" s="232"/>
      <c r="N709" s="232"/>
      <c r="O709" s="232"/>
      <c r="P709" s="232"/>
    </row>
    <row r="710" spans="1:16" x14ac:dyDescent="0.25">
      <c r="A710" s="242"/>
      <c r="B710" s="242"/>
      <c r="C710" s="232"/>
      <c r="D710" s="232"/>
      <c r="E710" s="241"/>
      <c r="F710" s="241"/>
      <c r="G710" s="241"/>
      <c r="H710" s="241"/>
      <c r="I710" s="232"/>
      <c r="J710" s="232"/>
      <c r="K710" s="232"/>
      <c r="L710" s="232"/>
      <c r="M710" s="232"/>
      <c r="N710" s="232"/>
      <c r="O710" s="232"/>
      <c r="P710" s="232"/>
    </row>
    <row r="711" spans="1:16" x14ac:dyDescent="0.25">
      <c r="A711" s="242"/>
      <c r="B711" s="242"/>
      <c r="C711" s="232"/>
      <c r="D711" s="232"/>
      <c r="E711" s="241"/>
      <c r="F711" s="241"/>
      <c r="G711" s="241"/>
      <c r="H711" s="241"/>
      <c r="I711" s="232"/>
      <c r="J711" s="232"/>
      <c r="K711" s="232"/>
      <c r="L711" s="232"/>
      <c r="M711" s="232"/>
      <c r="N711" s="232"/>
      <c r="O711" s="232"/>
      <c r="P711" s="232"/>
    </row>
    <row r="712" spans="1:16" x14ac:dyDescent="0.25">
      <c r="A712" s="242"/>
      <c r="B712" s="242"/>
      <c r="C712" s="232"/>
      <c r="D712" s="232"/>
      <c r="E712" s="241"/>
      <c r="F712" s="241"/>
      <c r="G712" s="241"/>
      <c r="H712" s="241"/>
      <c r="I712" s="232"/>
      <c r="J712" s="232"/>
      <c r="K712" s="232"/>
      <c r="L712" s="232"/>
      <c r="M712" s="232"/>
      <c r="N712" s="232"/>
      <c r="O712" s="232"/>
      <c r="P712" s="232"/>
    </row>
    <row r="713" spans="1:16" x14ac:dyDescent="0.25">
      <c r="A713" s="242"/>
      <c r="B713" s="242"/>
      <c r="C713" s="232"/>
      <c r="D713" s="232"/>
      <c r="E713" s="241"/>
      <c r="F713" s="241"/>
      <c r="G713" s="241"/>
      <c r="H713" s="241"/>
      <c r="I713" s="232"/>
      <c r="J713" s="232"/>
      <c r="K713" s="232"/>
      <c r="L713" s="232"/>
      <c r="M713" s="232"/>
      <c r="N713" s="232"/>
      <c r="O713" s="232"/>
      <c r="P713" s="232"/>
    </row>
    <row r="714" spans="1:16" x14ac:dyDescent="0.25">
      <c r="A714" s="242"/>
      <c r="B714" s="242"/>
      <c r="C714" s="232"/>
      <c r="D714" s="232"/>
      <c r="E714" s="241"/>
      <c r="F714" s="241"/>
      <c r="G714" s="241"/>
      <c r="H714" s="241"/>
      <c r="I714" s="232"/>
      <c r="J714" s="232"/>
      <c r="K714" s="232"/>
      <c r="L714" s="232"/>
      <c r="M714" s="232"/>
      <c r="N714" s="232"/>
      <c r="O714" s="232"/>
      <c r="P714" s="232"/>
    </row>
    <row r="715" spans="1:16" x14ac:dyDescent="0.25">
      <c r="A715" s="242"/>
      <c r="B715" s="242"/>
      <c r="C715" s="232"/>
      <c r="D715" s="232"/>
      <c r="E715" s="241"/>
      <c r="F715" s="241"/>
      <c r="G715" s="241"/>
      <c r="H715" s="241"/>
      <c r="I715" s="232"/>
      <c r="J715" s="232"/>
      <c r="K715" s="232"/>
      <c r="L715" s="232"/>
      <c r="M715" s="232"/>
      <c r="N715" s="232"/>
      <c r="O715" s="232"/>
      <c r="P715" s="232"/>
    </row>
    <row r="716" spans="1:16" x14ac:dyDescent="0.25">
      <c r="A716" s="242"/>
      <c r="B716" s="242"/>
      <c r="C716" s="232"/>
      <c r="D716" s="232"/>
      <c r="E716" s="241"/>
      <c r="F716" s="241"/>
      <c r="G716" s="241"/>
      <c r="H716" s="241"/>
      <c r="I716" s="232"/>
      <c r="J716" s="232"/>
      <c r="K716" s="232"/>
      <c r="L716" s="232"/>
      <c r="M716" s="232"/>
      <c r="N716" s="232"/>
      <c r="O716" s="232"/>
      <c r="P716" s="232"/>
    </row>
    <row r="717" spans="1:16" x14ac:dyDescent="0.25">
      <c r="A717" s="242"/>
      <c r="B717" s="242"/>
      <c r="C717" s="232"/>
      <c r="D717" s="232"/>
      <c r="E717" s="241"/>
      <c r="F717" s="241"/>
      <c r="G717" s="241"/>
      <c r="H717" s="241"/>
      <c r="I717" s="232"/>
      <c r="J717" s="232"/>
      <c r="K717" s="232"/>
      <c r="L717" s="232"/>
      <c r="M717" s="232"/>
      <c r="N717" s="232"/>
      <c r="O717" s="232"/>
      <c r="P717" s="232"/>
    </row>
    <row r="718" spans="1:16" x14ac:dyDescent="0.25">
      <c r="A718" s="242"/>
      <c r="B718" s="242"/>
      <c r="C718" s="232"/>
      <c r="D718" s="232"/>
      <c r="E718" s="241"/>
      <c r="F718" s="241"/>
      <c r="G718" s="241"/>
      <c r="H718" s="241"/>
      <c r="I718" s="232"/>
      <c r="J718" s="232"/>
      <c r="K718" s="232"/>
      <c r="L718" s="232"/>
      <c r="M718" s="232"/>
      <c r="N718" s="232"/>
      <c r="O718" s="232"/>
      <c r="P718" s="232"/>
    </row>
    <row r="719" spans="1:16" x14ac:dyDescent="0.25">
      <c r="A719" s="242"/>
      <c r="B719" s="242"/>
      <c r="C719" s="232"/>
      <c r="D719" s="232"/>
      <c r="E719" s="241"/>
      <c r="F719" s="241"/>
      <c r="G719" s="241"/>
      <c r="H719" s="241"/>
      <c r="I719" s="232"/>
      <c r="J719" s="232"/>
      <c r="K719" s="232"/>
      <c r="L719" s="232"/>
      <c r="M719" s="232"/>
      <c r="N719" s="232"/>
      <c r="O719" s="232"/>
      <c r="P719" s="232"/>
    </row>
    <row r="720" spans="1:16" x14ac:dyDescent="0.25">
      <c r="A720" s="242"/>
      <c r="B720" s="242"/>
      <c r="C720" s="232"/>
      <c r="D720" s="232"/>
      <c r="E720" s="241"/>
      <c r="F720" s="241"/>
      <c r="G720" s="241"/>
      <c r="H720" s="241"/>
      <c r="I720" s="232"/>
      <c r="J720" s="232"/>
      <c r="K720" s="232"/>
      <c r="L720" s="232"/>
      <c r="M720" s="232"/>
      <c r="N720" s="232"/>
      <c r="O720" s="232"/>
      <c r="P720" s="232"/>
    </row>
    <row r="721" spans="1:16" x14ac:dyDescent="0.25">
      <c r="A721" s="242"/>
      <c r="B721" s="242"/>
      <c r="C721" s="232"/>
      <c r="D721" s="232"/>
      <c r="E721" s="241"/>
      <c r="F721" s="241"/>
      <c r="G721" s="241"/>
      <c r="H721" s="241"/>
      <c r="I721" s="232"/>
      <c r="J721" s="232"/>
      <c r="K721" s="232"/>
      <c r="L721" s="232"/>
      <c r="M721" s="232"/>
      <c r="N721" s="232"/>
      <c r="O721" s="232"/>
      <c r="P721" s="232"/>
    </row>
    <row r="722" spans="1:16" x14ac:dyDescent="0.25">
      <c r="A722" s="242"/>
      <c r="B722" s="242"/>
      <c r="C722" s="232"/>
      <c r="D722" s="232"/>
      <c r="E722" s="241"/>
      <c r="F722" s="241"/>
      <c r="G722" s="241"/>
      <c r="H722" s="241"/>
      <c r="I722" s="232"/>
      <c r="J722" s="232"/>
      <c r="K722" s="232"/>
      <c r="L722" s="232"/>
      <c r="M722" s="232"/>
      <c r="N722" s="232"/>
      <c r="O722" s="232"/>
      <c r="P722" s="232"/>
    </row>
    <row r="723" spans="1:16" x14ac:dyDescent="0.25">
      <c r="A723" s="242"/>
      <c r="B723" s="242"/>
      <c r="C723" s="232"/>
      <c r="D723" s="232"/>
      <c r="E723" s="241"/>
      <c r="F723" s="241"/>
      <c r="G723" s="241"/>
      <c r="H723" s="241"/>
      <c r="I723" s="232"/>
      <c r="J723" s="232"/>
      <c r="K723" s="232"/>
      <c r="L723" s="232"/>
      <c r="M723" s="232"/>
      <c r="N723" s="232"/>
      <c r="O723" s="232"/>
      <c r="P723" s="232"/>
    </row>
    <row r="724" spans="1:16" x14ac:dyDescent="0.25">
      <c r="A724" s="242"/>
      <c r="B724" s="242"/>
      <c r="C724" s="232"/>
      <c r="D724" s="232"/>
      <c r="E724" s="241"/>
      <c r="F724" s="241"/>
      <c r="G724" s="241"/>
      <c r="H724" s="241"/>
      <c r="I724" s="232"/>
      <c r="J724" s="232"/>
      <c r="K724" s="232"/>
      <c r="L724" s="232"/>
      <c r="M724" s="232"/>
      <c r="N724" s="232"/>
      <c r="O724" s="232"/>
      <c r="P724" s="232"/>
    </row>
    <row r="725" spans="1:16" x14ac:dyDescent="0.25">
      <c r="A725" s="242"/>
      <c r="B725" s="242"/>
      <c r="C725" s="232"/>
      <c r="D725" s="232"/>
      <c r="E725" s="241"/>
      <c r="F725" s="241"/>
      <c r="G725" s="241"/>
      <c r="H725" s="241"/>
      <c r="I725" s="232"/>
      <c r="J725" s="232"/>
      <c r="K725" s="232"/>
      <c r="L725" s="232"/>
      <c r="M725" s="232"/>
      <c r="N725" s="232"/>
      <c r="O725" s="232"/>
      <c r="P725" s="232"/>
    </row>
    <row r="726" spans="1:16" x14ac:dyDescent="0.25">
      <c r="A726" s="242"/>
      <c r="B726" s="242"/>
      <c r="C726" s="232"/>
      <c r="D726" s="232"/>
      <c r="E726" s="241"/>
      <c r="F726" s="241"/>
      <c r="G726" s="241"/>
      <c r="H726" s="241"/>
      <c r="I726" s="232"/>
      <c r="J726" s="232"/>
      <c r="K726" s="232"/>
      <c r="L726" s="232"/>
      <c r="M726" s="232"/>
      <c r="N726" s="232"/>
      <c r="O726" s="232"/>
      <c r="P726" s="232"/>
    </row>
    <row r="727" spans="1:16" x14ac:dyDescent="0.25">
      <c r="A727" s="242"/>
      <c r="B727" s="242"/>
      <c r="C727" s="232"/>
      <c r="D727" s="232"/>
      <c r="E727" s="241"/>
      <c r="F727" s="241"/>
      <c r="G727" s="241"/>
      <c r="H727" s="241"/>
      <c r="I727" s="232"/>
      <c r="J727" s="232"/>
      <c r="K727" s="232"/>
      <c r="L727" s="232"/>
      <c r="M727" s="232"/>
      <c r="N727" s="232"/>
      <c r="O727" s="232"/>
      <c r="P727" s="232"/>
    </row>
    <row r="728" spans="1:16" x14ac:dyDescent="0.25">
      <c r="A728" s="242"/>
      <c r="B728" s="242"/>
      <c r="C728" s="232"/>
      <c r="D728" s="232"/>
      <c r="E728" s="241"/>
      <c r="F728" s="241"/>
      <c r="G728" s="241"/>
      <c r="H728" s="241"/>
      <c r="I728" s="232"/>
      <c r="J728" s="232"/>
      <c r="K728" s="232"/>
      <c r="L728" s="232"/>
      <c r="M728" s="232"/>
      <c r="N728" s="232"/>
      <c r="O728" s="232"/>
      <c r="P728" s="232"/>
    </row>
    <row r="729" spans="1:16" x14ac:dyDescent="0.25">
      <c r="A729" s="242"/>
      <c r="B729" s="242"/>
      <c r="C729" s="232"/>
      <c r="D729" s="232"/>
      <c r="E729" s="241"/>
      <c r="F729" s="241"/>
      <c r="G729" s="241"/>
      <c r="H729" s="241"/>
      <c r="I729" s="232"/>
      <c r="J729" s="232"/>
      <c r="K729" s="232"/>
      <c r="L729" s="232"/>
      <c r="M729" s="232"/>
      <c r="N729" s="232"/>
      <c r="O729" s="232"/>
      <c r="P729" s="232"/>
    </row>
    <row r="730" spans="1:16" x14ac:dyDescent="0.25">
      <c r="A730" s="242"/>
      <c r="B730" s="242"/>
      <c r="C730" s="232"/>
      <c r="D730" s="232"/>
      <c r="E730" s="241"/>
      <c r="F730" s="241"/>
      <c r="G730" s="241"/>
      <c r="H730" s="241"/>
      <c r="I730" s="232"/>
      <c r="J730" s="232"/>
      <c r="K730" s="232"/>
      <c r="L730" s="232"/>
      <c r="M730" s="232"/>
      <c r="N730" s="232"/>
      <c r="O730" s="232"/>
      <c r="P730" s="232"/>
    </row>
    <row r="731" spans="1:16" x14ac:dyDescent="0.25">
      <c r="A731" s="242"/>
      <c r="B731" s="242"/>
      <c r="C731" s="232"/>
      <c r="D731" s="232"/>
      <c r="E731" s="241"/>
      <c r="F731" s="241"/>
      <c r="G731" s="241"/>
      <c r="H731" s="241"/>
      <c r="I731" s="232"/>
      <c r="J731" s="232"/>
      <c r="K731" s="232"/>
      <c r="L731" s="232"/>
      <c r="M731" s="232"/>
      <c r="N731" s="232"/>
      <c r="O731" s="232"/>
      <c r="P731" s="232"/>
    </row>
    <row r="732" spans="1:16" x14ac:dyDescent="0.25">
      <c r="A732" s="242"/>
      <c r="B732" s="242"/>
      <c r="C732" s="232"/>
      <c r="D732" s="232"/>
      <c r="E732" s="241"/>
      <c r="F732" s="241"/>
      <c r="G732" s="241"/>
      <c r="H732" s="241"/>
      <c r="I732" s="232"/>
      <c r="J732" s="232"/>
      <c r="K732" s="232"/>
      <c r="L732" s="232"/>
      <c r="M732" s="232"/>
      <c r="N732" s="232"/>
      <c r="O732" s="232"/>
      <c r="P732" s="232"/>
    </row>
    <row r="733" spans="1:16" x14ac:dyDescent="0.25">
      <c r="A733" s="242"/>
      <c r="B733" s="242"/>
      <c r="C733" s="232"/>
      <c r="D733" s="232"/>
      <c r="E733" s="241"/>
      <c r="F733" s="241"/>
      <c r="G733" s="241"/>
      <c r="H733" s="241"/>
      <c r="I733" s="232"/>
      <c r="J733" s="232"/>
      <c r="K733" s="232"/>
      <c r="L733" s="232"/>
      <c r="M733" s="232"/>
      <c r="N733" s="232"/>
      <c r="O733" s="232"/>
      <c r="P733" s="232"/>
    </row>
    <row r="734" spans="1:16" x14ac:dyDescent="0.25">
      <c r="A734" s="242"/>
      <c r="B734" s="242"/>
      <c r="C734" s="232"/>
      <c r="D734" s="232"/>
      <c r="E734" s="241"/>
      <c r="F734" s="241"/>
      <c r="G734" s="241"/>
      <c r="H734" s="241"/>
      <c r="I734" s="232"/>
      <c r="J734" s="232"/>
      <c r="K734" s="232"/>
      <c r="L734" s="232"/>
      <c r="M734" s="232"/>
      <c r="N734" s="232"/>
      <c r="O734" s="232"/>
      <c r="P734" s="232"/>
    </row>
    <row r="735" spans="1:16" x14ac:dyDescent="0.25">
      <c r="A735" s="242"/>
      <c r="B735" s="242"/>
      <c r="C735" s="232"/>
      <c r="D735" s="232"/>
      <c r="E735" s="241"/>
      <c r="F735" s="241"/>
      <c r="G735" s="241"/>
      <c r="H735" s="241"/>
      <c r="I735" s="232"/>
      <c r="J735" s="232"/>
      <c r="K735" s="232"/>
      <c r="L735" s="232"/>
      <c r="M735" s="232"/>
      <c r="N735" s="232"/>
      <c r="O735" s="232"/>
      <c r="P735" s="232"/>
    </row>
    <row r="736" spans="1:16" x14ac:dyDescent="0.25">
      <c r="A736" s="242"/>
      <c r="B736" s="242"/>
      <c r="C736" s="232"/>
      <c r="D736" s="232"/>
      <c r="E736" s="241"/>
      <c r="F736" s="241"/>
      <c r="G736" s="241"/>
      <c r="H736" s="241"/>
      <c r="I736" s="232"/>
      <c r="J736" s="232"/>
      <c r="K736" s="232"/>
      <c r="L736" s="232"/>
      <c r="M736" s="232"/>
      <c r="N736" s="232"/>
      <c r="O736" s="232"/>
      <c r="P736" s="232"/>
    </row>
    <row r="737" spans="1:16" x14ac:dyDescent="0.25">
      <c r="A737" s="242"/>
      <c r="B737" s="242"/>
      <c r="C737" s="232"/>
      <c r="D737" s="232"/>
      <c r="E737" s="241"/>
      <c r="F737" s="241"/>
      <c r="G737" s="241"/>
      <c r="H737" s="241"/>
      <c r="I737" s="232"/>
      <c r="J737" s="232"/>
      <c r="K737" s="232"/>
      <c r="L737" s="232"/>
      <c r="M737" s="232"/>
      <c r="N737" s="232"/>
      <c r="O737" s="232"/>
      <c r="P737" s="232"/>
    </row>
    <row r="738" spans="1:16" x14ac:dyDescent="0.25">
      <c r="A738" s="242"/>
      <c r="B738" s="242"/>
      <c r="C738" s="232"/>
      <c r="D738" s="232"/>
      <c r="E738" s="241"/>
      <c r="F738" s="241"/>
      <c r="G738" s="241"/>
      <c r="H738" s="241"/>
      <c r="I738" s="232"/>
      <c r="J738" s="232"/>
      <c r="K738" s="232"/>
      <c r="L738" s="232"/>
      <c r="M738" s="232"/>
      <c r="N738" s="232"/>
      <c r="O738" s="232"/>
      <c r="P738" s="232"/>
    </row>
    <row r="739" spans="1:16" x14ac:dyDescent="0.25">
      <c r="A739" s="242"/>
      <c r="B739" s="242"/>
      <c r="C739" s="232"/>
      <c r="D739" s="232"/>
      <c r="E739" s="241"/>
      <c r="F739" s="241"/>
      <c r="G739" s="241"/>
      <c r="H739" s="241"/>
      <c r="I739" s="232"/>
      <c r="J739" s="232"/>
      <c r="K739" s="232"/>
      <c r="L739" s="232"/>
      <c r="M739" s="232"/>
      <c r="N739" s="232"/>
      <c r="O739" s="232"/>
      <c r="P739" s="232"/>
    </row>
    <row r="740" spans="1:16" x14ac:dyDescent="0.25">
      <c r="A740" s="242"/>
      <c r="B740" s="242"/>
      <c r="C740" s="232"/>
      <c r="D740" s="232"/>
      <c r="E740" s="241"/>
      <c r="F740" s="241"/>
      <c r="G740" s="241"/>
      <c r="H740" s="241"/>
      <c r="I740" s="232"/>
      <c r="J740" s="232"/>
      <c r="K740" s="232"/>
      <c r="L740" s="232"/>
      <c r="M740" s="232"/>
      <c r="N740" s="232"/>
      <c r="O740" s="232"/>
      <c r="P740" s="232"/>
    </row>
    <row r="741" spans="1:16" x14ac:dyDescent="0.25">
      <c r="A741" s="242"/>
      <c r="B741" s="242"/>
      <c r="C741" s="232"/>
      <c r="D741" s="232"/>
      <c r="E741" s="241"/>
      <c r="F741" s="241"/>
      <c r="G741" s="241"/>
      <c r="H741" s="241"/>
      <c r="I741" s="232"/>
      <c r="J741" s="232"/>
      <c r="K741" s="232"/>
      <c r="L741" s="232"/>
      <c r="M741" s="232"/>
      <c r="N741" s="232"/>
      <c r="O741" s="232"/>
      <c r="P741" s="232"/>
    </row>
    <row r="742" spans="1:16" x14ac:dyDescent="0.25">
      <c r="A742" s="242"/>
      <c r="B742" s="242"/>
      <c r="C742" s="232"/>
      <c r="D742" s="232"/>
      <c r="E742" s="241"/>
      <c r="F742" s="241"/>
      <c r="G742" s="241"/>
      <c r="H742" s="241"/>
      <c r="I742" s="232"/>
      <c r="J742" s="232"/>
      <c r="K742" s="232"/>
      <c r="L742" s="232"/>
      <c r="M742" s="232"/>
      <c r="N742" s="232"/>
      <c r="O742" s="232"/>
      <c r="P742" s="232"/>
    </row>
    <row r="743" spans="1:16" x14ac:dyDescent="0.25">
      <c r="A743" s="242"/>
      <c r="B743" s="242"/>
      <c r="C743" s="232"/>
      <c r="D743" s="232"/>
      <c r="E743" s="241"/>
      <c r="F743" s="241"/>
      <c r="G743" s="241"/>
      <c r="H743" s="241"/>
      <c r="I743" s="232"/>
      <c r="J743" s="232"/>
      <c r="K743" s="232"/>
      <c r="L743" s="232"/>
      <c r="M743" s="232"/>
      <c r="N743" s="232"/>
      <c r="O743" s="232"/>
      <c r="P743" s="232"/>
    </row>
    <row r="744" spans="1:16" x14ac:dyDescent="0.25">
      <c r="A744" s="242"/>
      <c r="B744" s="242"/>
      <c r="C744" s="232"/>
      <c r="D744" s="232"/>
      <c r="E744" s="241"/>
      <c r="F744" s="241"/>
      <c r="G744" s="241"/>
      <c r="H744" s="241"/>
      <c r="I744" s="232"/>
      <c r="J744" s="232"/>
      <c r="K744" s="232"/>
      <c r="L744" s="232"/>
      <c r="M744" s="232"/>
      <c r="N744" s="232"/>
      <c r="O744" s="232"/>
      <c r="P744" s="232"/>
    </row>
    <row r="745" spans="1:16" x14ac:dyDescent="0.25">
      <c r="A745" s="242"/>
      <c r="B745" s="242"/>
      <c r="C745" s="232"/>
      <c r="D745" s="232"/>
      <c r="E745" s="241"/>
      <c r="F745" s="241"/>
      <c r="G745" s="241"/>
      <c r="H745" s="241"/>
      <c r="I745" s="232"/>
      <c r="J745" s="232"/>
      <c r="K745" s="232"/>
      <c r="L745" s="232"/>
      <c r="M745" s="232"/>
      <c r="N745" s="232"/>
      <c r="O745" s="232"/>
      <c r="P745" s="232"/>
    </row>
    <row r="746" spans="1:16" x14ac:dyDescent="0.25">
      <c r="A746" s="242"/>
      <c r="B746" s="242"/>
      <c r="C746" s="232"/>
      <c r="D746" s="232"/>
      <c r="E746" s="241"/>
      <c r="F746" s="241"/>
      <c r="G746" s="241"/>
      <c r="H746" s="241"/>
      <c r="I746" s="232"/>
      <c r="J746" s="232"/>
      <c r="K746" s="232"/>
      <c r="L746" s="232"/>
      <c r="M746" s="232"/>
      <c r="N746" s="232"/>
      <c r="O746" s="232"/>
      <c r="P746" s="232"/>
    </row>
    <row r="747" spans="1:16" x14ac:dyDescent="0.25">
      <c r="A747" s="242"/>
      <c r="B747" s="242"/>
      <c r="C747" s="232"/>
      <c r="D747" s="232"/>
      <c r="E747" s="241"/>
      <c r="F747" s="241"/>
      <c r="G747" s="241"/>
      <c r="H747" s="241"/>
      <c r="I747" s="232"/>
      <c r="J747" s="232"/>
      <c r="K747" s="232"/>
      <c r="L747" s="232"/>
      <c r="M747" s="232"/>
      <c r="N747" s="232"/>
      <c r="O747" s="232"/>
      <c r="P747" s="232"/>
    </row>
    <row r="748" spans="1:16" x14ac:dyDescent="0.25">
      <c r="A748" s="242"/>
      <c r="B748" s="242"/>
      <c r="C748" s="232"/>
      <c r="D748" s="232"/>
      <c r="E748" s="241"/>
      <c r="F748" s="241"/>
      <c r="G748" s="241"/>
      <c r="H748" s="241"/>
      <c r="I748" s="232"/>
      <c r="J748" s="232"/>
      <c r="K748" s="232"/>
      <c r="L748" s="232"/>
      <c r="M748" s="232"/>
      <c r="N748" s="232"/>
      <c r="O748" s="232"/>
      <c r="P748" s="232"/>
    </row>
    <row r="749" spans="1:16" x14ac:dyDescent="0.25">
      <c r="A749" s="242"/>
      <c r="B749" s="242"/>
      <c r="C749" s="232"/>
      <c r="D749" s="232"/>
      <c r="E749" s="241"/>
      <c r="F749" s="241"/>
      <c r="G749" s="241"/>
      <c r="H749" s="241"/>
      <c r="I749" s="232"/>
      <c r="J749" s="232"/>
      <c r="K749" s="232"/>
      <c r="L749" s="232"/>
      <c r="M749" s="232"/>
      <c r="N749" s="232"/>
      <c r="O749" s="232"/>
      <c r="P749" s="232"/>
    </row>
    <row r="750" spans="1:16" x14ac:dyDescent="0.25">
      <c r="A750" s="242"/>
      <c r="B750" s="242"/>
      <c r="C750" s="232"/>
      <c r="D750" s="232"/>
      <c r="E750" s="241"/>
      <c r="F750" s="241"/>
      <c r="G750" s="241"/>
      <c r="H750" s="241"/>
      <c r="I750" s="232"/>
      <c r="J750" s="232"/>
      <c r="K750" s="232"/>
      <c r="L750" s="232"/>
      <c r="M750" s="232"/>
      <c r="N750" s="232"/>
      <c r="O750" s="232"/>
      <c r="P750" s="232"/>
    </row>
    <row r="751" spans="1:16" x14ac:dyDescent="0.25">
      <c r="A751" s="242"/>
      <c r="B751" s="242"/>
      <c r="C751" s="232"/>
      <c r="D751" s="232"/>
      <c r="E751" s="241"/>
      <c r="F751" s="241"/>
      <c r="G751" s="241"/>
      <c r="H751" s="241"/>
      <c r="I751" s="232"/>
      <c r="J751" s="232"/>
      <c r="K751" s="232"/>
      <c r="L751" s="232"/>
      <c r="M751" s="232"/>
      <c r="N751" s="232"/>
      <c r="O751" s="232"/>
      <c r="P751" s="232"/>
    </row>
    <row r="752" spans="1:16" x14ac:dyDescent="0.25">
      <c r="A752" s="242"/>
      <c r="B752" s="242"/>
      <c r="C752" s="232"/>
      <c r="D752" s="232"/>
      <c r="E752" s="241"/>
      <c r="F752" s="241"/>
      <c r="G752" s="241"/>
      <c r="H752" s="241"/>
      <c r="I752" s="232"/>
      <c r="J752" s="232"/>
      <c r="K752" s="232"/>
      <c r="L752" s="232"/>
      <c r="M752" s="232"/>
      <c r="N752" s="232"/>
      <c r="O752" s="232"/>
      <c r="P752" s="232"/>
    </row>
    <row r="753" spans="1:16" x14ac:dyDescent="0.25">
      <c r="A753" s="242"/>
      <c r="B753" s="242"/>
      <c r="C753" s="232"/>
      <c r="D753" s="232"/>
      <c r="E753" s="241"/>
      <c r="F753" s="241"/>
      <c r="G753" s="241"/>
      <c r="H753" s="241"/>
      <c r="I753" s="232"/>
      <c r="J753" s="232"/>
      <c r="K753" s="232"/>
      <c r="L753" s="232"/>
      <c r="M753" s="232"/>
      <c r="N753" s="232"/>
      <c r="O753" s="232"/>
      <c r="P753" s="232"/>
    </row>
    <row r="754" spans="1:16" x14ac:dyDescent="0.25">
      <c r="A754" s="242"/>
      <c r="B754" s="242"/>
      <c r="C754" s="232"/>
      <c r="D754" s="232"/>
      <c r="E754" s="241"/>
      <c r="F754" s="241"/>
      <c r="G754" s="241"/>
      <c r="H754" s="241"/>
      <c r="I754" s="232"/>
      <c r="J754" s="232"/>
      <c r="K754" s="232"/>
      <c r="L754" s="232"/>
      <c r="M754" s="232"/>
      <c r="N754" s="232"/>
      <c r="O754" s="232"/>
      <c r="P754" s="232"/>
    </row>
    <row r="755" spans="1:16" x14ac:dyDescent="0.25">
      <c r="A755" s="242"/>
      <c r="B755" s="242"/>
      <c r="C755" s="232"/>
      <c r="D755" s="232"/>
      <c r="E755" s="241"/>
      <c r="F755" s="241"/>
      <c r="G755" s="241"/>
      <c r="H755" s="241"/>
      <c r="I755" s="232"/>
      <c r="J755" s="232"/>
      <c r="K755" s="232"/>
      <c r="L755" s="232"/>
      <c r="M755" s="232"/>
      <c r="N755" s="232"/>
      <c r="O755" s="232"/>
      <c r="P755" s="232"/>
    </row>
    <row r="756" spans="1:16" x14ac:dyDescent="0.25">
      <c r="A756" s="242"/>
      <c r="B756" s="242"/>
      <c r="C756" s="232"/>
      <c r="D756" s="232"/>
      <c r="E756" s="241"/>
      <c r="F756" s="241"/>
      <c r="G756" s="241"/>
      <c r="H756" s="241"/>
      <c r="I756" s="232"/>
      <c r="J756" s="232"/>
      <c r="K756" s="232"/>
      <c r="L756" s="232"/>
      <c r="M756" s="232"/>
      <c r="N756" s="232"/>
      <c r="O756" s="232"/>
      <c r="P756" s="232"/>
    </row>
    <row r="757" spans="1:16" x14ac:dyDescent="0.25">
      <c r="A757" s="242"/>
      <c r="B757" s="242"/>
      <c r="C757" s="232"/>
      <c r="D757" s="232"/>
      <c r="E757" s="241"/>
      <c r="F757" s="241"/>
      <c r="G757" s="241"/>
      <c r="H757" s="241"/>
      <c r="I757" s="232"/>
      <c r="J757" s="232"/>
      <c r="K757" s="232"/>
      <c r="L757" s="232"/>
      <c r="M757" s="232"/>
      <c r="N757" s="232"/>
      <c r="O757" s="232"/>
      <c r="P757" s="232"/>
    </row>
    <row r="758" spans="1:16" x14ac:dyDescent="0.25">
      <c r="A758" s="242"/>
      <c r="B758" s="242"/>
      <c r="C758" s="232"/>
      <c r="D758" s="232"/>
      <c r="E758" s="241"/>
      <c r="F758" s="241"/>
      <c r="G758" s="241"/>
      <c r="H758" s="241"/>
      <c r="I758" s="232"/>
      <c r="J758" s="232"/>
      <c r="K758" s="232"/>
      <c r="L758" s="232"/>
      <c r="M758" s="232"/>
      <c r="N758" s="232"/>
      <c r="O758" s="232"/>
      <c r="P758" s="232"/>
    </row>
    <row r="759" spans="1:16" x14ac:dyDescent="0.25">
      <c r="A759" s="242"/>
      <c r="B759" s="242"/>
      <c r="C759" s="232"/>
      <c r="D759" s="232"/>
      <c r="E759" s="241"/>
      <c r="F759" s="241"/>
      <c r="G759" s="241"/>
      <c r="H759" s="241"/>
      <c r="I759" s="232"/>
      <c r="J759" s="232"/>
      <c r="K759" s="232"/>
      <c r="L759" s="232"/>
      <c r="M759" s="232"/>
      <c r="N759" s="232"/>
      <c r="O759" s="232"/>
      <c r="P759" s="232"/>
    </row>
    <row r="760" spans="1:16" x14ac:dyDescent="0.25">
      <c r="A760" s="242"/>
      <c r="B760" s="242"/>
      <c r="C760" s="232"/>
      <c r="D760" s="232"/>
      <c r="E760" s="241"/>
      <c r="F760" s="241"/>
      <c r="G760" s="241"/>
      <c r="H760" s="241"/>
      <c r="I760" s="232"/>
      <c r="J760" s="232"/>
      <c r="K760" s="232"/>
      <c r="L760" s="232"/>
      <c r="M760" s="232"/>
      <c r="N760" s="232"/>
      <c r="O760" s="232"/>
      <c r="P760" s="232"/>
    </row>
    <row r="761" spans="1:16" x14ac:dyDescent="0.25">
      <c r="A761" s="242"/>
      <c r="B761" s="242"/>
      <c r="C761" s="232"/>
      <c r="D761" s="232"/>
      <c r="E761" s="241"/>
      <c r="F761" s="241"/>
      <c r="G761" s="241"/>
      <c r="H761" s="241"/>
      <c r="I761" s="232"/>
      <c r="J761" s="232"/>
      <c r="K761" s="232"/>
      <c r="L761" s="232"/>
      <c r="M761" s="232"/>
      <c r="N761" s="232"/>
      <c r="O761" s="232"/>
      <c r="P761" s="232"/>
    </row>
    <row r="762" spans="1:16" x14ac:dyDescent="0.25">
      <c r="A762" s="242"/>
      <c r="B762" s="242"/>
      <c r="C762" s="232"/>
      <c r="D762" s="232"/>
      <c r="E762" s="241"/>
      <c r="F762" s="241"/>
      <c r="G762" s="241"/>
      <c r="H762" s="241"/>
      <c r="I762" s="232"/>
      <c r="J762" s="232"/>
      <c r="K762" s="232"/>
      <c r="L762" s="232"/>
      <c r="M762" s="232"/>
      <c r="N762" s="232"/>
      <c r="O762" s="232"/>
      <c r="P762" s="232"/>
    </row>
    <row r="763" spans="1:16" x14ac:dyDescent="0.25">
      <c r="A763" s="242"/>
      <c r="B763" s="242"/>
      <c r="C763" s="232"/>
      <c r="D763" s="232"/>
      <c r="E763" s="241"/>
      <c r="F763" s="241"/>
      <c r="G763" s="241"/>
      <c r="H763" s="241"/>
      <c r="I763" s="232"/>
      <c r="J763" s="232"/>
      <c r="K763" s="232"/>
      <c r="L763" s="232"/>
      <c r="M763" s="232"/>
      <c r="N763" s="232"/>
      <c r="O763" s="232"/>
      <c r="P763" s="232"/>
    </row>
    <row r="764" spans="1:16" x14ac:dyDescent="0.25">
      <c r="A764" s="242"/>
      <c r="B764" s="242"/>
      <c r="C764" s="232"/>
      <c r="D764" s="232"/>
      <c r="E764" s="241"/>
      <c r="F764" s="241"/>
      <c r="G764" s="241"/>
      <c r="H764" s="241"/>
      <c r="I764" s="232"/>
      <c r="J764" s="232"/>
      <c r="K764" s="232"/>
      <c r="L764" s="232"/>
      <c r="M764" s="232"/>
      <c r="N764" s="232"/>
      <c r="O764" s="232"/>
      <c r="P764" s="232"/>
    </row>
    <row r="765" spans="1:16" x14ac:dyDescent="0.25">
      <c r="A765" s="242"/>
      <c r="B765" s="242"/>
      <c r="C765" s="232"/>
      <c r="D765" s="232"/>
      <c r="E765" s="241"/>
      <c r="F765" s="241"/>
      <c r="G765" s="241"/>
      <c r="H765" s="241"/>
      <c r="I765" s="232"/>
      <c r="J765" s="232"/>
      <c r="K765" s="232"/>
      <c r="L765" s="232"/>
      <c r="M765" s="232"/>
      <c r="N765" s="232"/>
      <c r="O765" s="232"/>
      <c r="P765" s="232"/>
    </row>
    <row r="766" spans="1:16" x14ac:dyDescent="0.25">
      <c r="A766" s="242"/>
      <c r="B766" s="242"/>
      <c r="C766" s="232"/>
      <c r="D766" s="232"/>
      <c r="E766" s="241"/>
      <c r="F766" s="241"/>
      <c r="G766" s="241"/>
      <c r="H766" s="241"/>
      <c r="I766" s="232"/>
      <c r="J766" s="232"/>
      <c r="K766" s="232"/>
      <c r="L766" s="232"/>
      <c r="M766" s="232"/>
      <c r="N766" s="232"/>
      <c r="O766" s="232"/>
      <c r="P766" s="232"/>
    </row>
    <row r="767" spans="1:16" x14ac:dyDescent="0.25">
      <c r="A767" s="242"/>
      <c r="B767" s="242"/>
      <c r="C767" s="232"/>
      <c r="D767" s="232"/>
      <c r="E767" s="241"/>
      <c r="F767" s="241"/>
      <c r="G767" s="241"/>
      <c r="H767" s="241"/>
      <c r="I767" s="232"/>
      <c r="J767" s="232"/>
      <c r="K767" s="232"/>
      <c r="L767" s="232"/>
      <c r="M767" s="232"/>
      <c r="N767" s="232"/>
      <c r="O767" s="232"/>
      <c r="P767" s="232"/>
    </row>
    <row r="768" spans="1:16" x14ac:dyDescent="0.25">
      <c r="A768" s="242"/>
      <c r="B768" s="242"/>
      <c r="C768" s="232"/>
      <c r="D768" s="232"/>
      <c r="E768" s="241"/>
      <c r="F768" s="241"/>
      <c r="G768" s="241"/>
      <c r="H768" s="241"/>
      <c r="I768" s="232"/>
      <c r="J768" s="232"/>
      <c r="K768" s="232"/>
      <c r="L768" s="232"/>
      <c r="M768" s="232"/>
      <c r="N768" s="232"/>
      <c r="O768" s="232"/>
      <c r="P768" s="232"/>
    </row>
    <row r="769" spans="1:16" x14ac:dyDescent="0.25">
      <c r="A769" s="242"/>
      <c r="B769" s="242"/>
      <c r="C769" s="232"/>
      <c r="D769" s="232"/>
      <c r="E769" s="241"/>
      <c r="F769" s="241"/>
      <c r="G769" s="241"/>
      <c r="H769" s="241"/>
      <c r="I769" s="232"/>
      <c r="J769" s="232"/>
      <c r="K769" s="232"/>
      <c r="L769" s="232"/>
      <c r="M769" s="232"/>
      <c r="N769" s="232"/>
      <c r="O769" s="232"/>
      <c r="P769" s="232"/>
    </row>
    <row r="770" spans="1:16" x14ac:dyDescent="0.25">
      <c r="A770" s="242"/>
      <c r="B770" s="242"/>
      <c r="C770" s="232"/>
      <c r="D770" s="232"/>
      <c r="E770" s="241"/>
      <c r="F770" s="241"/>
      <c r="G770" s="241"/>
      <c r="H770" s="241"/>
      <c r="I770" s="232"/>
      <c r="J770" s="232"/>
      <c r="K770" s="232"/>
      <c r="L770" s="232"/>
      <c r="M770" s="232"/>
      <c r="N770" s="232"/>
      <c r="O770" s="232"/>
      <c r="P770" s="232"/>
    </row>
    <row r="771" spans="1:16" x14ac:dyDescent="0.25">
      <c r="A771" s="242"/>
      <c r="B771" s="242"/>
      <c r="C771" s="232"/>
      <c r="D771" s="232"/>
      <c r="E771" s="241"/>
      <c r="F771" s="241"/>
      <c r="G771" s="241"/>
      <c r="H771" s="241"/>
      <c r="I771" s="232"/>
      <c r="J771" s="232"/>
      <c r="K771" s="232"/>
      <c r="L771" s="232"/>
      <c r="M771" s="232"/>
      <c r="N771" s="232"/>
      <c r="O771" s="232"/>
      <c r="P771" s="232"/>
    </row>
    <row r="772" spans="1:16" x14ac:dyDescent="0.25">
      <c r="A772" s="242"/>
      <c r="B772" s="242"/>
      <c r="C772" s="232"/>
      <c r="D772" s="232"/>
      <c r="E772" s="241"/>
      <c r="F772" s="241"/>
      <c r="G772" s="241"/>
      <c r="H772" s="241"/>
      <c r="I772" s="232"/>
      <c r="J772" s="232"/>
      <c r="K772" s="232"/>
      <c r="L772" s="232"/>
      <c r="M772" s="232"/>
      <c r="N772" s="232"/>
      <c r="O772" s="232"/>
      <c r="P772" s="232"/>
    </row>
    <row r="773" spans="1:16" x14ac:dyDescent="0.25">
      <c r="A773" s="242"/>
      <c r="B773" s="242"/>
      <c r="C773" s="232"/>
      <c r="D773" s="232"/>
      <c r="E773" s="241"/>
      <c r="F773" s="241"/>
      <c r="G773" s="241"/>
      <c r="H773" s="241"/>
      <c r="I773" s="232"/>
      <c r="J773" s="232"/>
      <c r="K773" s="232"/>
      <c r="L773" s="232"/>
      <c r="M773" s="232"/>
      <c r="N773" s="232"/>
      <c r="O773" s="232"/>
      <c r="P773" s="232"/>
    </row>
    <row r="774" spans="1:16" x14ac:dyDescent="0.25">
      <c r="A774" s="242"/>
      <c r="B774" s="242"/>
      <c r="C774" s="232"/>
      <c r="D774" s="232"/>
      <c r="E774" s="241"/>
      <c r="F774" s="241"/>
      <c r="G774" s="241"/>
      <c r="H774" s="241"/>
      <c r="I774" s="232"/>
      <c r="J774" s="232"/>
      <c r="K774" s="232"/>
      <c r="L774" s="232"/>
      <c r="M774" s="232"/>
      <c r="N774" s="232"/>
      <c r="O774" s="232"/>
      <c r="P774" s="232"/>
    </row>
    <row r="775" spans="1:16" x14ac:dyDescent="0.25">
      <c r="A775" s="242"/>
      <c r="B775" s="242"/>
      <c r="C775" s="232"/>
      <c r="D775" s="232"/>
      <c r="E775" s="241"/>
      <c r="F775" s="241"/>
      <c r="G775" s="241"/>
      <c r="H775" s="241"/>
      <c r="I775" s="232"/>
      <c r="J775" s="232"/>
      <c r="K775" s="232"/>
      <c r="L775" s="232"/>
      <c r="M775" s="232"/>
      <c r="N775" s="232"/>
      <c r="O775" s="232"/>
      <c r="P775" s="232"/>
    </row>
    <row r="776" spans="1:16" x14ac:dyDescent="0.25">
      <c r="A776" s="242"/>
      <c r="B776" s="242"/>
      <c r="C776" s="232"/>
      <c r="D776" s="232"/>
      <c r="E776" s="241"/>
      <c r="F776" s="241"/>
      <c r="G776" s="241"/>
      <c r="H776" s="241"/>
      <c r="I776" s="232"/>
      <c r="J776" s="232"/>
      <c r="K776" s="232"/>
      <c r="L776" s="232"/>
      <c r="M776" s="232"/>
      <c r="N776" s="232"/>
      <c r="O776" s="232"/>
      <c r="P776" s="232"/>
    </row>
    <row r="777" spans="1:16" x14ac:dyDescent="0.25">
      <c r="A777" s="242"/>
      <c r="B777" s="242"/>
      <c r="C777" s="232"/>
      <c r="D777" s="232"/>
      <c r="E777" s="241"/>
      <c r="F777" s="241"/>
      <c r="G777" s="241"/>
      <c r="H777" s="241"/>
      <c r="I777" s="232"/>
      <c r="J777" s="232"/>
      <c r="K777" s="232"/>
      <c r="L777" s="232"/>
      <c r="M777" s="232"/>
      <c r="N777" s="232"/>
      <c r="O777" s="232"/>
      <c r="P777" s="232"/>
    </row>
    <row r="778" spans="1:16" x14ac:dyDescent="0.25">
      <c r="A778" s="242"/>
      <c r="B778" s="242"/>
      <c r="C778" s="232"/>
      <c r="D778" s="232"/>
      <c r="E778" s="241"/>
      <c r="F778" s="241"/>
      <c r="G778" s="241"/>
      <c r="H778" s="241"/>
      <c r="I778" s="232"/>
      <c r="J778" s="232"/>
      <c r="K778" s="232"/>
      <c r="L778" s="232"/>
      <c r="M778" s="232"/>
      <c r="N778" s="232"/>
      <c r="O778" s="232"/>
      <c r="P778" s="232"/>
    </row>
    <row r="779" spans="1:16" x14ac:dyDescent="0.25">
      <c r="A779" s="242"/>
      <c r="B779" s="242"/>
      <c r="C779" s="232"/>
      <c r="D779" s="232"/>
      <c r="E779" s="241"/>
      <c r="F779" s="241"/>
      <c r="G779" s="241"/>
      <c r="H779" s="241"/>
      <c r="I779" s="232"/>
      <c r="J779" s="232"/>
      <c r="K779" s="232"/>
      <c r="L779" s="232"/>
      <c r="M779" s="232"/>
      <c r="N779" s="232"/>
      <c r="O779" s="232"/>
      <c r="P779" s="232"/>
    </row>
    <row r="780" spans="1:16" x14ac:dyDescent="0.25">
      <c r="A780" s="242"/>
      <c r="B780" s="242"/>
      <c r="C780" s="232"/>
      <c r="D780" s="232"/>
      <c r="E780" s="241"/>
      <c r="F780" s="241"/>
      <c r="G780" s="241"/>
      <c r="H780" s="241"/>
      <c r="I780" s="232"/>
      <c r="J780" s="232"/>
      <c r="K780" s="232"/>
      <c r="L780" s="232"/>
      <c r="M780" s="232"/>
      <c r="N780" s="232"/>
      <c r="O780" s="232"/>
      <c r="P780" s="232"/>
    </row>
    <row r="781" spans="1:16" x14ac:dyDescent="0.25">
      <c r="A781" s="242"/>
      <c r="B781" s="242"/>
      <c r="C781" s="232"/>
      <c r="D781" s="232"/>
      <c r="E781" s="241"/>
      <c r="F781" s="241"/>
      <c r="G781" s="241"/>
      <c r="H781" s="241"/>
      <c r="I781" s="232"/>
      <c r="J781" s="232"/>
      <c r="K781" s="232"/>
      <c r="L781" s="232"/>
      <c r="M781" s="232"/>
      <c r="N781" s="232"/>
      <c r="O781" s="232"/>
      <c r="P781" s="232"/>
    </row>
    <row r="782" spans="1:16" x14ac:dyDescent="0.25">
      <c r="A782" s="242"/>
      <c r="B782" s="242"/>
      <c r="C782" s="232"/>
      <c r="D782" s="232"/>
      <c r="E782" s="241"/>
      <c r="F782" s="241"/>
      <c r="G782" s="241"/>
      <c r="H782" s="241"/>
      <c r="I782" s="232"/>
      <c r="J782" s="232"/>
      <c r="K782" s="232"/>
      <c r="L782" s="232"/>
      <c r="M782" s="232"/>
      <c r="N782" s="232"/>
      <c r="O782" s="232"/>
      <c r="P782" s="232"/>
    </row>
    <row r="783" spans="1:16" x14ac:dyDescent="0.25">
      <c r="A783" s="242"/>
      <c r="B783" s="242"/>
      <c r="C783" s="232"/>
      <c r="D783" s="232"/>
      <c r="E783" s="241"/>
      <c r="F783" s="241"/>
      <c r="G783" s="241"/>
      <c r="H783" s="241"/>
      <c r="I783" s="232"/>
      <c r="J783" s="232"/>
      <c r="K783" s="232"/>
      <c r="L783" s="232"/>
      <c r="M783" s="232"/>
      <c r="N783" s="232"/>
      <c r="O783" s="232"/>
      <c r="P783" s="232"/>
    </row>
    <row r="784" spans="1:16" x14ac:dyDescent="0.25">
      <c r="A784" s="242"/>
      <c r="B784" s="242"/>
      <c r="C784" s="232"/>
      <c r="D784" s="232"/>
      <c r="E784" s="241"/>
      <c r="F784" s="241"/>
      <c r="G784" s="241"/>
      <c r="H784" s="241"/>
      <c r="I784" s="232"/>
      <c r="J784" s="232"/>
      <c r="K784" s="232"/>
      <c r="L784" s="232"/>
      <c r="M784" s="232"/>
      <c r="N784" s="232"/>
      <c r="O784" s="232"/>
      <c r="P784" s="232"/>
    </row>
    <row r="785" spans="1:16" x14ac:dyDescent="0.25">
      <c r="A785" s="242"/>
      <c r="B785" s="242"/>
      <c r="C785" s="232"/>
      <c r="D785" s="232"/>
      <c r="E785" s="241"/>
      <c r="F785" s="241"/>
      <c r="G785" s="241"/>
      <c r="H785" s="241"/>
      <c r="I785" s="232"/>
      <c r="J785" s="232"/>
      <c r="K785" s="232"/>
      <c r="L785" s="232"/>
      <c r="M785" s="232"/>
      <c r="N785" s="232"/>
      <c r="O785" s="232"/>
      <c r="P785" s="232"/>
    </row>
    <row r="786" spans="1:16" x14ac:dyDescent="0.25">
      <c r="A786" s="242"/>
      <c r="B786" s="242"/>
      <c r="C786" s="232"/>
      <c r="D786" s="232"/>
      <c r="E786" s="241"/>
      <c r="F786" s="241"/>
      <c r="G786" s="241"/>
      <c r="H786" s="241"/>
      <c r="I786" s="232"/>
      <c r="J786" s="232"/>
      <c r="K786" s="232"/>
      <c r="L786" s="232"/>
      <c r="M786" s="232"/>
      <c r="N786" s="232"/>
      <c r="O786" s="232"/>
      <c r="P786" s="232"/>
    </row>
    <row r="787" spans="1:16" x14ac:dyDescent="0.25">
      <c r="A787" s="242"/>
      <c r="B787" s="242"/>
      <c r="C787" s="232"/>
      <c r="D787" s="232"/>
      <c r="E787" s="241"/>
      <c r="F787" s="241"/>
      <c r="G787" s="241"/>
      <c r="H787" s="241"/>
      <c r="I787" s="232"/>
      <c r="J787" s="232"/>
      <c r="K787" s="232"/>
      <c r="L787" s="232"/>
      <c r="M787" s="232"/>
      <c r="N787" s="232"/>
      <c r="O787" s="232"/>
      <c r="P787" s="232"/>
    </row>
    <row r="788" spans="1:16" x14ac:dyDescent="0.25">
      <c r="A788" s="242"/>
      <c r="B788" s="242"/>
      <c r="C788" s="232"/>
      <c r="D788" s="232"/>
      <c r="E788" s="241"/>
      <c r="F788" s="241"/>
      <c r="G788" s="241"/>
      <c r="H788" s="241"/>
      <c r="I788" s="232"/>
      <c r="J788" s="232"/>
      <c r="K788" s="232"/>
      <c r="L788" s="232"/>
      <c r="M788" s="232"/>
      <c r="N788" s="232"/>
      <c r="O788" s="232"/>
      <c r="P788" s="232"/>
    </row>
    <row r="789" spans="1:16" x14ac:dyDescent="0.25">
      <c r="A789" s="242"/>
      <c r="B789" s="242"/>
      <c r="C789" s="232"/>
      <c r="D789" s="232"/>
      <c r="E789" s="241"/>
      <c r="F789" s="241"/>
      <c r="G789" s="241"/>
      <c r="H789" s="241"/>
      <c r="I789" s="232"/>
      <c r="J789" s="232"/>
      <c r="K789" s="232"/>
      <c r="L789" s="232"/>
      <c r="M789" s="232"/>
      <c r="N789" s="232"/>
      <c r="O789" s="232"/>
      <c r="P789" s="232"/>
    </row>
    <row r="790" spans="1:16" x14ac:dyDescent="0.25">
      <c r="A790" s="242"/>
      <c r="B790" s="242"/>
      <c r="C790" s="232"/>
      <c r="D790" s="232"/>
      <c r="E790" s="241"/>
      <c r="F790" s="241"/>
      <c r="G790" s="241"/>
      <c r="H790" s="241"/>
      <c r="I790" s="232"/>
      <c r="J790" s="232"/>
      <c r="K790" s="232"/>
      <c r="L790" s="232"/>
      <c r="M790" s="232"/>
      <c r="N790" s="232"/>
      <c r="O790" s="232"/>
      <c r="P790" s="232"/>
    </row>
    <row r="791" spans="1:16" x14ac:dyDescent="0.25">
      <c r="A791" s="242"/>
      <c r="B791" s="242"/>
      <c r="C791" s="232"/>
      <c r="D791" s="232"/>
      <c r="E791" s="241"/>
      <c r="F791" s="241"/>
      <c r="G791" s="241"/>
      <c r="H791" s="241"/>
      <c r="I791" s="232"/>
      <c r="J791" s="232"/>
      <c r="K791" s="232"/>
      <c r="L791" s="232"/>
      <c r="M791" s="232"/>
      <c r="N791" s="232"/>
      <c r="O791" s="232"/>
      <c r="P791" s="232"/>
    </row>
    <row r="792" spans="1:16" x14ac:dyDescent="0.25">
      <c r="A792" s="242"/>
      <c r="B792" s="242"/>
      <c r="C792" s="232"/>
      <c r="D792" s="232"/>
      <c r="E792" s="241"/>
      <c r="F792" s="241"/>
      <c r="G792" s="241"/>
      <c r="H792" s="241"/>
      <c r="I792" s="232"/>
      <c r="J792" s="232"/>
      <c r="K792" s="232"/>
      <c r="L792" s="232"/>
      <c r="M792" s="232"/>
      <c r="N792" s="232"/>
      <c r="O792" s="232"/>
      <c r="P792" s="232"/>
    </row>
    <row r="793" spans="1:16" x14ac:dyDescent="0.25">
      <c r="A793" s="242"/>
      <c r="B793" s="242"/>
      <c r="C793" s="232"/>
      <c r="D793" s="232"/>
      <c r="E793" s="241"/>
      <c r="F793" s="241"/>
      <c r="G793" s="241"/>
      <c r="H793" s="241"/>
      <c r="I793" s="232"/>
      <c r="J793" s="232"/>
      <c r="K793" s="232"/>
      <c r="L793" s="232"/>
      <c r="M793" s="232"/>
      <c r="N793" s="232"/>
      <c r="O793" s="232"/>
      <c r="P793" s="232"/>
    </row>
    <row r="794" spans="1:16" x14ac:dyDescent="0.25">
      <c r="A794" s="242"/>
      <c r="B794" s="242"/>
      <c r="C794" s="232"/>
      <c r="D794" s="232"/>
      <c r="E794" s="241"/>
      <c r="F794" s="241"/>
      <c r="G794" s="241"/>
      <c r="H794" s="241"/>
      <c r="I794" s="232"/>
      <c r="J794" s="232"/>
      <c r="K794" s="232"/>
      <c r="L794" s="232"/>
      <c r="M794" s="232"/>
      <c r="N794" s="232"/>
      <c r="O794" s="232"/>
      <c r="P794" s="232"/>
    </row>
    <row r="795" spans="1:16" x14ac:dyDescent="0.25">
      <c r="A795" s="242"/>
      <c r="B795" s="242"/>
      <c r="C795" s="232"/>
      <c r="D795" s="232"/>
      <c r="E795" s="241"/>
      <c r="F795" s="241"/>
      <c r="G795" s="241"/>
      <c r="H795" s="241"/>
      <c r="I795" s="232"/>
      <c r="J795" s="232"/>
      <c r="K795" s="232"/>
      <c r="L795" s="232"/>
      <c r="M795" s="232"/>
      <c r="N795" s="232"/>
      <c r="O795" s="232"/>
      <c r="P795" s="232"/>
    </row>
    <row r="796" spans="1:16" x14ac:dyDescent="0.25">
      <c r="A796" s="242"/>
      <c r="B796" s="242"/>
      <c r="C796" s="232"/>
      <c r="D796" s="232"/>
      <c r="E796" s="241"/>
      <c r="F796" s="241"/>
      <c r="G796" s="241"/>
      <c r="H796" s="241"/>
      <c r="I796" s="232"/>
      <c r="J796" s="232"/>
      <c r="K796" s="232"/>
      <c r="L796" s="232"/>
      <c r="M796" s="232"/>
      <c r="N796" s="232"/>
      <c r="O796" s="232"/>
      <c r="P796" s="232"/>
    </row>
    <row r="797" spans="1:16" x14ac:dyDescent="0.25">
      <c r="A797" s="242"/>
      <c r="B797" s="242"/>
      <c r="C797" s="232"/>
      <c r="D797" s="232"/>
      <c r="E797" s="241"/>
      <c r="F797" s="241"/>
      <c r="G797" s="241"/>
      <c r="H797" s="241"/>
      <c r="I797" s="232"/>
      <c r="J797" s="232"/>
      <c r="K797" s="232"/>
      <c r="L797" s="232"/>
      <c r="M797" s="232"/>
      <c r="N797" s="232"/>
      <c r="O797" s="232"/>
      <c r="P797" s="232"/>
    </row>
    <row r="798" spans="1:16" x14ac:dyDescent="0.25">
      <c r="A798" s="242"/>
      <c r="B798" s="242"/>
      <c r="C798" s="232"/>
      <c r="D798" s="232"/>
      <c r="E798" s="241"/>
      <c r="F798" s="241"/>
      <c r="G798" s="241"/>
      <c r="H798" s="241"/>
      <c r="I798" s="232"/>
      <c r="J798" s="232"/>
      <c r="K798" s="232"/>
      <c r="L798" s="232"/>
      <c r="M798" s="232"/>
      <c r="N798" s="232"/>
      <c r="O798" s="232"/>
      <c r="P798" s="232"/>
    </row>
    <row r="799" spans="1:16" x14ac:dyDescent="0.25">
      <c r="A799" s="242"/>
      <c r="B799" s="242"/>
      <c r="C799" s="232"/>
      <c r="D799" s="232"/>
      <c r="E799" s="241"/>
      <c r="F799" s="241"/>
      <c r="G799" s="241"/>
      <c r="H799" s="241"/>
      <c r="I799" s="232"/>
      <c r="J799" s="232"/>
      <c r="K799" s="232"/>
      <c r="L799" s="232"/>
      <c r="M799" s="232"/>
      <c r="N799" s="232"/>
      <c r="O799" s="232"/>
      <c r="P799" s="232"/>
    </row>
    <row r="800" spans="1:16" x14ac:dyDescent="0.25">
      <c r="A800" s="242"/>
      <c r="B800" s="242"/>
      <c r="C800" s="232"/>
      <c r="D800" s="232"/>
      <c r="E800" s="241"/>
      <c r="F800" s="241"/>
      <c r="G800" s="241"/>
      <c r="H800" s="241"/>
      <c r="I800" s="232"/>
      <c r="J800" s="232"/>
      <c r="K800" s="232"/>
      <c r="L800" s="232"/>
      <c r="M800" s="232"/>
      <c r="N800" s="232"/>
      <c r="O800" s="232"/>
      <c r="P800" s="232"/>
    </row>
    <row r="801" spans="1:16" x14ac:dyDescent="0.25">
      <c r="A801" s="242"/>
      <c r="B801" s="242"/>
      <c r="C801" s="232"/>
      <c r="D801" s="232"/>
      <c r="E801" s="241"/>
      <c r="F801" s="241"/>
      <c r="G801" s="241"/>
      <c r="H801" s="241"/>
      <c r="I801" s="232"/>
      <c r="J801" s="232"/>
      <c r="K801" s="232"/>
      <c r="L801" s="232"/>
      <c r="M801" s="232"/>
      <c r="N801" s="232"/>
      <c r="O801" s="232"/>
      <c r="P801" s="232"/>
    </row>
    <row r="802" spans="1:16" x14ac:dyDescent="0.25">
      <c r="A802" s="242"/>
      <c r="B802" s="242"/>
      <c r="C802" s="232"/>
      <c r="D802" s="232"/>
      <c r="E802" s="241"/>
      <c r="F802" s="241"/>
      <c r="G802" s="241"/>
      <c r="H802" s="241"/>
      <c r="I802" s="232"/>
      <c r="J802" s="232"/>
      <c r="K802" s="232"/>
      <c r="L802" s="232"/>
      <c r="M802" s="232"/>
      <c r="N802" s="232"/>
      <c r="O802" s="232"/>
      <c r="P802" s="232"/>
    </row>
    <row r="803" spans="1:16" x14ac:dyDescent="0.25">
      <c r="A803" s="242"/>
      <c r="B803" s="242"/>
      <c r="C803" s="232"/>
      <c r="D803" s="232"/>
      <c r="E803" s="241"/>
      <c r="F803" s="241"/>
      <c r="G803" s="241"/>
      <c r="H803" s="241"/>
      <c r="I803" s="232"/>
      <c r="J803" s="232"/>
      <c r="K803" s="232"/>
      <c r="L803" s="232"/>
      <c r="M803" s="232"/>
      <c r="N803" s="232"/>
      <c r="O803" s="232"/>
      <c r="P803" s="232"/>
    </row>
    <row r="804" spans="1:16" x14ac:dyDescent="0.25">
      <c r="A804" s="242"/>
      <c r="B804" s="242"/>
      <c r="C804" s="232"/>
      <c r="D804" s="232"/>
      <c r="E804" s="241"/>
      <c r="F804" s="241"/>
      <c r="G804" s="241"/>
      <c r="H804" s="241"/>
      <c r="I804" s="232"/>
      <c r="J804" s="232"/>
      <c r="K804" s="232"/>
      <c r="L804" s="232"/>
      <c r="M804" s="232"/>
      <c r="N804" s="232"/>
      <c r="O804" s="232"/>
      <c r="P804" s="232"/>
    </row>
    <row r="805" spans="1:16" x14ac:dyDescent="0.25">
      <c r="A805" s="242"/>
      <c r="B805" s="242"/>
      <c r="C805" s="232"/>
      <c r="D805" s="232"/>
      <c r="E805" s="241"/>
      <c r="F805" s="241"/>
      <c r="G805" s="241"/>
      <c r="H805" s="241"/>
      <c r="I805" s="232"/>
      <c r="J805" s="232"/>
      <c r="K805" s="232"/>
      <c r="L805" s="232"/>
      <c r="M805" s="232"/>
      <c r="N805" s="232"/>
      <c r="O805" s="232"/>
      <c r="P805" s="232"/>
    </row>
    <row r="806" spans="1:16" x14ac:dyDescent="0.25">
      <c r="A806" s="242"/>
      <c r="B806" s="242"/>
      <c r="C806" s="232"/>
      <c r="D806" s="232"/>
      <c r="E806" s="241"/>
      <c r="F806" s="241"/>
      <c r="G806" s="241"/>
      <c r="H806" s="241"/>
      <c r="I806" s="232"/>
      <c r="J806" s="232"/>
      <c r="K806" s="232"/>
      <c r="L806" s="232"/>
      <c r="M806" s="232"/>
      <c r="N806" s="232"/>
      <c r="O806" s="232"/>
      <c r="P806" s="232"/>
    </row>
    <row r="807" spans="1:16" x14ac:dyDescent="0.25">
      <c r="A807" s="242"/>
      <c r="B807" s="242"/>
      <c r="C807" s="232"/>
      <c r="D807" s="232"/>
      <c r="E807" s="241"/>
      <c r="F807" s="241"/>
      <c r="G807" s="241"/>
      <c r="H807" s="241"/>
      <c r="I807" s="232"/>
      <c r="J807" s="232"/>
      <c r="K807" s="232"/>
      <c r="L807" s="232"/>
      <c r="M807" s="232"/>
      <c r="N807" s="232"/>
      <c r="O807" s="232"/>
      <c r="P807" s="232"/>
    </row>
    <row r="808" spans="1:16" x14ac:dyDescent="0.25">
      <c r="A808" s="242"/>
      <c r="B808" s="242"/>
      <c r="C808" s="232"/>
      <c r="D808" s="232"/>
      <c r="E808" s="241"/>
      <c r="F808" s="241"/>
      <c r="G808" s="241"/>
      <c r="H808" s="241"/>
      <c r="I808" s="232"/>
      <c r="J808" s="232"/>
      <c r="K808" s="232"/>
      <c r="L808" s="232"/>
      <c r="M808" s="232"/>
      <c r="N808" s="232"/>
      <c r="O808" s="232"/>
      <c r="P808" s="232"/>
    </row>
    <row r="809" spans="1:16" x14ac:dyDescent="0.25">
      <c r="A809" s="242"/>
      <c r="B809" s="242"/>
      <c r="C809" s="232"/>
      <c r="D809" s="232"/>
      <c r="E809" s="241"/>
      <c r="F809" s="241"/>
      <c r="G809" s="241"/>
      <c r="H809" s="241"/>
      <c r="I809" s="232"/>
      <c r="J809" s="232"/>
      <c r="K809" s="232"/>
      <c r="L809" s="232"/>
      <c r="M809" s="232"/>
      <c r="N809" s="232"/>
      <c r="O809" s="232"/>
      <c r="P809" s="232"/>
    </row>
    <row r="810" spans="1:16" x14ac:dyDescent="0.25">
      <c r="A810" s="242"/>
      <c r="B810" s="242"/>
      <c r="C810" s="232"/>
      <c r="D810" s="232"/>
      <c r="E810" s="241"/>
      <c r="F810" s="241"/>
      <c r="G810" s="241"/>
      <c r="H810" s="241"/>
      <c r="I810" s="232"/>
      <c r="J810" s="232"/>
      <c r="K810" s="232"/>
      <c r="L810" s="232"/>
      <c r="M810" s="232"/>
      <c r="N810" s="232"/>
      <c r="O810" s="232"/>
      <c r="P810" s="232"/>
    </row>
    <row r="811" spans="1:16" x14ac:dyDescent="0.25">
      <c r="A811" s="242"/>
      <c r="B811" s="242"/>
      <c r="C811" s="232"/>
      <c r="D811" s="232"/>
      <c r="E811" s="241"/>
      <c r="F811" s="241"/>
      <c r="G811" s="241"/>
      <c r="H811" s="241"/>
      <c r="I811" s="232"/>
      <c r="J811" s="232"/>
      <c r="K811" s="232"/>
      <c r="L811" s="232"/>
      <c r="M811" s="232"/>
      <c r="N811" s="232"/>
      <c r="O811" s="232"/>
      <c r="P811" s="232"/>
    </row>
    <row r="812" spans="1:16" x14ac:dyDescent="0.25">
      <c r="A812" s="242"/>
      <c r="B812" s="242"/>
      <c r="C812" s="232"/>
      <c r="D812" s="232"/>
      <c r="E812" s="241"/>
      <c r="F812" s="241"/>
      <c r="G812" s="241"/>
      <c r="H812" s="241"/>
      <c r="I812" s="232"/>
      <c r="J812" s="232"/>
      <c r="K812" s="232"/>
      <c r="L812" s="232"/>
      <c r="M812" s="232"/>
      <c r="N812" s="232"/>
      <c r="O812" s="232"/>
      <c r="P812" s="232"/>
    </row>
    <row r="813" spans="1:16" x14ac:dyDescent="0.25">
      <c r="A813" s="242"/>
      <c r="B813" s="242"/>
      <c r="C813" s="232"/>
      <c r="D813" s="232"/>
      <c r="E813" s="241"/>
      <c r="F813" s="241"/>
      <c r="G813" s="241"/>
      <c r="H813" s="241"/>
      <c r="I813" s="232"/>
      <c r="J813" s="232"/>
      <c r="K813" s="232"/>
      <c r="L813" s="232"/>
      <c r="M813" s="232"/>
      <c r="N813" s="232"/>
      <c r="O813" s="232"/>
      <c r="P813" s="232"/>
    </row>
    <row r="814" spans="1:16" x14ac:dyDescent="0.25">
      <c r="A814" s="242"/>
      <c r="B814" s="242"/>
      <c r="C814" s="232"/>
      <c r="D814" s="232"/>
      <c r="E814" s="241"/>
      <c r="F814" s="241"/>
      <c r="G814" s="241"/>
      <c r="H814" s="241"/>
      <c r="I814" s="232"/>
      <c r="J814" s="232"/>
      <c r="K814" s="232"/>
      <c r="L814" s="232"/>
      <c r="M814" s="232"/>
      <c r="N814" s="232"/>
      <c r="O814" s="232"/>
      <c r="P814" s="232"/>
    </row>
    <row r="815" spans="1:16" x14ac:dyDescent="0.25">
      <c r="A815" s="242"/>
      <c r="B815" s="242"/>
      <c r="C815" s="232"/>
      <c r="D815" s="232"/>
      <c r="E815" s="241"/>
      <c r="F815" s="241"/>
      <c r="G815" s="241"/>
      <c r="H815" s="241"/>
      <c r="I815" s="232"/>
      <c r="J815" s="232"/>
      <c r="K815" s="232"/>
      <c r="L815" s="232"/>
      <c r="M815" s="232"/>
      <c r="N815" s="232"/>
      <c r="O815" s="232"/>
      <c r="P815" s="232"/>
    </row>
    <row r="816" spans="1:16" x14ac:dyDescent="0.25">
      <c r="A816" s="242"/>
      <c r="B816" s="242"/>
      <c r="C816" s="232"/>
      <c r="D816" s="232"/>
      <c r="E816" s="241"/>
      <c r="F816" s="241"/>
      <c r="G816" s="241"/>
      <c r="H816" s="241"/>
      <c r="I816" s="232"/>
      <c r="J816" s="232"/>
      <c r="K816" s="232"/>
      <c r="L816" s="232"/>
      <c r="M816" s="232"/>
      <c r="N816" s="232"/>
      <c r="O816" s="232"/>
      <c r="P816" s="232"/>
    </row>
    <row r="817" spans="1:16" x14ac:dyDescent="0.25">
      <c r="A817" s="242"/>
      <c r="B817" s="242"/>
      <c r="C817" s="232"/>
      <c r="D817" s="232"/>
      <c r="E817" s="241"/>
      <c r="F817" s="241"/>
      <c r="G817" s="241"/>
      <c r="H817" s="241"/>
      <c r="I817" s="232"/>
      <c r="J817" s="232"/>
      <c r="K817" s="232"/>
      <c r="L817" s="232"/>
      <c r="M817" s="232"/>
      <c r="N817" s="232"/>
      <c r="O817" s="232"/>
      <c r="P817" s="232"/>
    </row>
    <row r="818" spans="1:16" x14ac:dyDescent="0.25">
      <c r="A818" s="242"/>
      <c r="B818" s="242"/>
      <c r="C818" s="232"/>
      <c r="D818" s="232"/>
      <c r="E818" s="241"/>
      <c r="F818" s="241"/>
      <c r="G818" s="241"/>
      <c r="H818" s="241"/>
      <c r="I818" s="232"/>
      <c r="J818" s="232"/>
      <c r="K818" s="232"/>
      <c r="L818" s="232"/>
      <c r="M818" s="232"/>
      <c r="N818" s="232"/>
      <c r="O818" s="232"/>
      <c r="P818" s="232"/>
    </row>
    <row r="819" spans="1:16" x14ac:dyDescent="0.25">
      <c r="A819" s="242"/>
      <c r="B819" s="242"/>
      <c r="C819" s="232"/>
      <c r="D819" s="232"/>
      <c r="E819" s="241"/>
      <c r="F819" s="241"/>
      <c r="G819" s="241"/>
      <c r="H819" s="241"/>
      <c r="I819" s="232"/>
      <c r="J819" s="232"/>
      <c r="K819" s="232"/>
      <c r="L819" s="232"/>
      <c r="M819" s="232"/>
      <c r="N819" s="232"/>
      <c r="O819" s="232"/>
      <c r="P819" s="232"/>
    </row>
    <row r="820" spans="1:16" x14ac:dyDescent="0.25">
      <c r="A820" s="242"/>
      <c r="B820" s="242"/>
      <c r="C820" s="232"/>
      <c r="D820" s="232"/>
      <c r="E820" s="241"/>
      <c r="F820" s="241"/>
      <c r="G820" s="241"/>
      <c r="H820" s="241"/>
      <c r="I820" s="232"/>
      <c r="J820" s="232"/>
      <c r="K820" s="232"/>
      <c r="L820" s="232"/>
      <c r="M820" s="232"/>
      <c r="N820" s="232"/>
      <c r="O820" s="232"/>
      <c r="P820" s="232"/>
    </row>
    <row r="821" spans="1:16" x14ac:dyDescent="0.25">
      <c r="A821" s="242"/>
      <c r="B821" s="242"/>
      <c r="C821" s="232"/>
      <c r="D821" s="232"/>
      <c r="E821" s="241"/>
      <c r="F821" s="241"/>
      <c r="G821" s="241"/>
      <c r="H821" s="241"/>
      <c r="I821" s="232"/>
      <c r="J821" s="232"/>
      <c r="K821" s="232"/>
      <c r="L821" s="232"/>
      <c r="M821" s="232"/>
      <c r="N821" s="232"/>
      <c r="O821" s="232"/>
      <c r="P821" s="232"/>
    </row>
    <row r="822" spans="1:16" x14ac:dyDescent="0.25">
      <c r="A822" s="242"/>
      <c r="B822" s="242"/>
      <c r="C822" s="232"/>
      <c r="D822" s="232"/>
      <c r="E822" s="241"/>
      <c r="F822" s="241"/>
      <c r="G822" s="241"/>
      <c r="H822" s="241"/>
      <c r="I822" s="232"/>
      <c r="J822" s="232"/>
      <c r="K822" s="232"/>
      <c r="L822" s="232"/>
      <c r="M822" s="232"/>
      <c r="N822" s="232"/>
      <c r="O822" s="232"/>
      <c r="P822" s="232"/>
    </row>
    <row r="823" spans="1:16" x14ac:dyDescent="0.25">
      <c r="A823" s="242"/>
      <c r="B823" s="242"/>
      <c r="C823" s="232"/>
      <c r="D823" s="232"/>
      <c r="E823" s="241"/>
      <c r="F823" s="241"/>
      <c r="G823" s="241"/>
      <c r="H823" s="241"/>
      <c r="I823" s="232"/>
      <c r="J823" s="232"/>
      <c r="K823" s="232"/>
      <c r="L823" s="232"/>
      <c r="M823" s="232"/>
      <c r="N823" s="232"/>
      <c r="O823" s="232"/>
      <c r="P823" s="232"/>
    </row>
    <row r="824" spans="1:16" x14ac:dyDescent="0.25">
      <c r="A824" s="242"/>
      <c r="B824" s="242"/>
      <c r="C824" s="232"/>
      <c r="D824" s="232"/>
      <c r="E824" s="241"/>
      <c r="F824" s="241"/>
      <c r="G824" s="241"/>
      <c r="H824" s="241"/>
      <c r="I824" s="232"/>
      <c r="J824" s="232"/>
      <c r="K824" s="232"/>
      <c r="L824" s="232"/>
      <c r="M824" s="232"/>
      <c r="N824" s="232"/>
      <c r="O824" s="232"/>
      <c r="P824" s="232"/>
    </row>
    <row r="825" spans="1:16" x14ac:dyDescent="0.25">
      <c r="A825" s="242"/>
      <c r="B825" s="242"/>
      <c r="C825" s="232"/>
      <c r="D825" s="232"/>
      <c r="E825" s="241"/>
      <c r="F825" s="241"/>
      <c r="G825" s="241"/>
      <c r="H825" s="241"/>
      <c r="I825" s="232"/>
      <c r="J825" s="232"/>
      <c r="K825" s="232"/>
      <c r="L825" s="232"/>
      <c r="M825" s="232"/>
      <c r="N825" s="232"/>
      <c r="O825" s="232"/>
      <c r="P825" s="232"/>
    </row>
    <row r="826" spans="1:16" x14ac:dyDescent="0.25">
      <c r="A826" s="242"/>
      <c r="B826" s="242"/>
      <c r="C826" s="232"/>
      <c r="D826" s="232"/>
      <c r="E826" s="241"/>
      <c r="F826" s="241"/>
      <c r="G826" s="241"/>
      <c r="H826" s="241"/>
      <c r="I826" s="232"/>
      <c r="J826" s="232"/>
      <c r="K826" s="232"/>
      <c r="L826" s="232"/>
      <c r="M826" s="232"/>
      <c r="N826" s="232"/>
      <c r="O826" s="232"/>
      <c r="P826" s="232"/>
    </row>
    <row r="827" spans="1:16" x14ac:dyDescent="0.25">
      <c r="A827" s="242"/>
      <c r="B827" s="242"/>
      <c r="C827" s="232"/>
      <c r="D827" s="232"/>
      <c r="E827" s="241"/>
      <c r="F827" s="241"/>
      <c r="G827" s="241"/>
      <c r="H827" s="241"/>
      <c r="I827" s="232"/>
      <c r="J827" s="232"/>
      <c r="K827" s="232"/>
      <c r="L827" s="232"/>
      <c r="M827" s="232"/>
      <c r="N827" s="232"/>
      <c r="O827" s="232"/>
      <c r="P827" s="232"/>
    </row>
    <row r="828" spans="1:16" x14ac:dyDescent="0.25">
      <c r="A828" s="242"/>
      <c r="B828" s="242"/>
      <c r="C828" s="232"/>
      <c r="D828" s="232"/>
      <c r="E828" s="241"/>
      <c r="F828" s="241"/>
      <c r="G828" s="241"/>
      <c r="H828" s="241"/>
      <c r="I828" s="232"/>
      <c r="J828" s="232"/>
      <c r="K828" s="232"/>
      <c r="L828" s="232"/>
      <c r="M828" s="232"/>
      <c r="N828" s="232"/>
      <c r="O828" s="232"/>
      <c r="P828" s="232"/>
    </row>
    <row r="829" spans="1:16" x14ac:dyDescent="0.25">
      <c r="A829" s="242"/>
      <c r="B829" s="242"/>
      <c r="C829" s="232"/>
      <c r="D829" s="232"/>
      <c r="E829" s="241"/>
      <c r="F829" s="241"/>
      <c r="G829" s="241"/>
      <c r="H829" s="241"/>
      <c r="I829" s="232"/>
      <c r="J829" s="232"/>
      <c r="K829" s="232"/>
      <c r="L829" s="232"/>
      <c r="M829" s="232"/>
      <c r="N829" s="232"/>
      <c r="O829" s="232"/>
      <c r="P829" s="232"/>
    </row>
    <row r="830" spans="1:16" x14ac:dyDescent="0.25">
      <c r="A830" s="242"/>
      <c r="B830" s="242"/>
      <c r="C830" s="232"/>
      <c r="D830" s="232"/>
      <c r="E830" s="241"/>
      <c r="F830" s="241"/>
      <c r="G830" s="241"/>
      <c r="H830" s="241"/>
      <c r="I830" s="232"/>
      <c r="J830" s="232"/>
      <c r="K830" s="232"/>
      <c r="L830" s="232"/>
      <c r="M830" s="232"/>
      <c r="N830" s="232"/>
      <c r="O830" s="232"/>
      <c r="P830" s="232"/>
    </row>
    <row r="831" spans="1:16" x14ac:dyDescent="0.25">
      <c r="A831" s="242"/>
      <c r="B831" s="242"/>
      <c r="C831" s="232"/>
      <c r="D831" s="232"/>
      <c r="E831" s="241"/>
      <c r="F831" s="241"/>
      <c r="G831" s="241"/>
      <c r="H831" s="241"/>
      <c r="I831" s="232"/>
      <c r="J831" s="232"/>
      <c r="K831" s="232"/>
      <c r="L831" s="232"/>
      <c r="M831" s="232"/>
      <c r="N831" s="232"/>
      <c r="O831" s="232"/>
      <c r="P831" s="232"/>
    </row>
    <row r="832" spans="1:16" x14ac:dyDescent="0.25">
      <c r="A832" s="242"/>
      <c r="B832" s="242"/>
      <c r="C832" s="232"/>
      <c r="D832" s="232"/>
      <c r="E832" s="241"/>
      <c r="F832" s="241"/>
      <c r="G832" s="241"/>
      <c r="H832" s="241"/>
      <c r="I832" s="232"/>
      <c r="J832" s="232"/>
      <c r="K832" s="232"/>
      <c r="L832" s="232"/>
      <c r="M832" s="232"/>
      <c r="N832" s="232"/>
      <c r="O832" s="232"/>
      <c r="P832" s="232"/>
    </row>
    <row r="833" spans="1:16" x14ac:dyDescent="0.25">
      <c r="A833" s="242"/>
      <c r="B833" s="242"/>
      <c r="C833" s="232"/>
      <c r="D833" s="232"/>
      <c r="E833" s="241"/>
      <c r="F833" s="241"/>
      <c r="G833" s="241"/>
      <c r="H833" s="241"/>
      <c r="I833" s="232"/>
      <c r="J833" s="232"/>
      <c r="K833" s="232"/>
      <c r="L833" s="232"/>
      <c r="M833" s="232"/>
      <c r="N833" s="232"/>
      <c r="O833" s="232"/>
      <c r="P833" s="232"/>
    </row>
    <row r="834" spans="1:16" x14ac:dyDescent="0.25">
      <c r="A834" s="242"/>
      <c r="B834" s="242"/>
      <c r="C834" s="232"/>
      <c r="D834" s="232"/>
      <c r="E834" s="241"/>
      <c r="F834" s="241"/>
      <c r="G834" s="241"/>
      <c r="H834" s="241"/>
      <c r="I834" s="232"/>
      <c r="J834" s="232"/>
      <c r="K834" s="232"/>
      <c r="L834" s="232"/>
      <c r="M834" s="232"/>
      <c r="N834" s="232"/>
      <c r="O834" s="232"/>
      <c r="P834" s="232"/>
    </row>
    <row r="835" spans="1:16" x14ac:dyDescent="0.25">
      <c r="A835" s="242"/>
      <c r="B835" s="242"/>
      <c r="C835" s="232"/>
      <c r="D835" s="232"/>
      <c r="E835" s="241"/>
      <c r="F835" s="241"/>
      <c r="G835" s="241"/>
      <c r="H835" s="241"/>
      <c r="I835" s="232"/>
      <c r="J835" s="232"/>
      <c r="K835" s="232"/>
      <c r="L835" s="232"/>
      <c r="M835" s="232"/>
      <c r="N835" s="232"/>
      <c r="O835" s="232"/>
      <c r="P835" s="232"/>
    </row>
    <row r="836" spans="1:16" x14ac:dyDescent="0.25">
      <c r="A836" s="242"/>
      <c r="B836" s="242"/>
      <c r="C836" s="232"/>
      <c r="D836" s="232"/>
      <c r="E836" s="241"/>
      <c r="F836" s="241"/>
      <c r="G836" s="241"/>
      <c r="H836" s="241"/>
      <c r="I836" s="232"/>
      <c r="J836" s="232"/>
      <c r="K836" s="232"/>
      <c r="L836" s="232"/>
      <c r="M836" s="232"/>
      <c r="N836" s="232"/>
      <c r="O836" s="232"/>
      <c r="P836" s="232"/>
    </row>
    <row r="837" spans="1:16" x14ac:dyDescent="0.25">
      <c r="A837" s="242"/>
      <c r="B837" s="242"/>
      <c r="C837" s="232"/>
      <c r="D837" s="232"/>
      <c r="E837" s="241"/>
      <c r="F837" s="241"/>
      <c r="G837" s="241"/>
      <c r="H837" s="241"/>
      <c r="I837" s="232"/>
      <c r="J837" s="232"/>
      <c r="K837" s="232"/>
      <c r="L837" s="232"/>
      <c r="M837" s="232"/>
      <c r="N837" s="232"/>
      <c r="O837" s="232"/>
      <c r="P837" s="232"/>
    </row>
    <row r="838" spans="1:16" x14ac:dyDescent="0.25">
      <c r="A838" s="242"/>
      <c r="B838" s="242"/>
      <c r="C838" s="232"/>
      <c r="D838" s="232"/>
      <c r="E838" s="241"/>
      <c r="F838" s="241"/>
      <c r="G838" s="241"/>
      <c r="H838" s="241"/>
      <c r="I838" s="232"/>
      <c r="J838" s="232"/>
      <c r="K838" s="232"/>
      <c r="L838" s="232"/>
      <c r="M838" s="232"/>
      <c r="N838" s="232"/>
      <c r="O838" s="232"/>
      <c r="P838" s="232"/>
    </row>
    <row r="839" spans="1:16" x14ac:dyDescent="0.25">
      <c r="A839" s="242"/>
      <c r="B839" s="242"/>
      <c r="C839" s="232"/>
      <c r="D839" s="232"/>
      <c r="E839" s="241"/>
      <c r="F839" s="241"/>
      <c r="G839" s="241"/>
      <c r="H839" s="241"/>
      <c r="I839" s="232"/>
      <c r="J839" s="232"/>
      <c r="K839" s="232"/>
      <c r="L839" s="232"/>
      <c r="M839" s="232"/>
      <c r="N839" s="232"/>
      <c r="O839" s="232"/>
      <c r="P839" s="232"/>
    </row>
    <row r="840" spans="1:16" x14ac:dyDescent="0.25">
      <c r="A840" s="242"/>
      <c r="B840" s="242"/>
      <c r="C840" s="232"/>
      <c r="D840" s="232"/>
      <c r="E840" s="241"/>
      <c r="F840" s="241"/>
      <c r="G840" s="241"/>
      <c r="H840" s="241"/>
      <c r="I840" s="232"/>
      <c r="J840" s="232"/>
      <c r="K840" s="232"/>
      <c r="L840" s="232"/>
      <c r="M840" s="232"/>
      <c r="N840" s="232"/>
      <c r="O840" s="232"/>
      <c r="P840" s="232"/>
    </row>
    <row r="841" spans="1:16" x14ac:dyDescent="0.25">
      <c r="A841" s="242"/>
      <c r="B841" s="242"/>
      <c r="C841" s="232"/>
      <c r="D841" s="232"/>
      <c r="E841" s="241"/>
      <c r="F841" s="241"/>
      <c r="G841" s="241"/>
      <c r="H841" s="241"/>
      <c r="I841" s="232"/>
      <c r="J841" s="232"/>
      <c r="K841" s="232"/>
      <c r="L841" s="232"/>
      <c r="M841" s="232"/>
      <c r="N841" s="232"/>
      <c r="O841" s="232"/>
      <c r="P841" s="232"/>
    </row>
    <row r="842" spans="1:16" x14ac:dyDescent="0.25">
      <c r="A842" s="240"/>
      <c r="B842" s="239"/>
      <c r="C842" s="232"/>
      <c r="D842" s="232"/>
      <c r="E842" s="232"/>
      <c r="F842" s="232"/>
      <c r="G842" s="232"/>
      <c r="H842" s="232"/>
      <c r="I842" s="232"/>
      <c r="J842" s="232"/>
      <c r="K842" s="232"/>
      <c r="L842" s="232"/>
      <c r="M842" s="232"/>
      <c r="N842" s="232"/>
      <c r="O842" s="232"/>
      <c r="P842" s="232"/>
    </row>
    <row r="843" spans="1:16" x14ac:dyDescent="0.25">
      <c r="A843" s="240"/>
      <c r="B843" s="239"/>
      <c r="C843" s="232"/>
      <c r="D843" s="232"/>
      <c r="E843" s="232"/>
      <c r="F843" s="232"/>
      <c r="G843" s="232"/>
      <c r="H843" s="232"/>
      <c r="I843" s="232"/>
      <c r="J843" s="232"/>
      <c r="K843" s="232"/>
      <c r="L843" s="232"/>
      <c r="M843" s="232"/>
      <c r="N843" s="232"/>
      <c r="O843" s="232"/>
      <c r="P843" s="232"/>
    </row>
    <row r="844" spans="1:16" x14ac:dyDescent="0.25">
      <c r="A844" s="240"/>
      <c r="B844" s="239"/>
      <c r="C844" s="232"/>
      <c r="D844" s="232"/>
      <c r="E844" s="232"/>
      <c r="F844" s="232"/>
      <c r="G844" s="232"/>
      <c r="H844" s="232"/>
      <c r="I844" s="232"/>
      <c r="J844" s="232"/>
      <c r="K844" s="232"/>
      <c r="L844" s="232"/>
      <c r="M844" s="232"/>
      <c r="N844" s="232"/>
      <c r="O844" s="232"/>
      <c r="P844" s="232"/>
    </row>
    <row r="845" spans="1:16" x14ac:dyDescent="0.25">
      <c r="A845" s="240"/>
      <c r="B845" s="239"/>
      <c r="C845" s="232"/>
      <c r="D845" s="232"/>
      <c r="E845" s="232"/>
      <c r="F845" s="232"/>
      <c r="G845" s="232"/>
      <c r="H845" s="232"/>
      <c r="I845" s="232"/>
      <c r="J845" s="232"/>
      <c r="K845" s="232"/>
      <c r="L845" s="232"/>
      <c r="M845" s="232"/>
      <c r="N845" s="232"/>
      <c r="O845" s="232"/>
      <c r="P845" s="232"/>
    </row>
    <row r="846" spans="1:16" x14ac:dyDescent="0.25">
      <c r="A846" s="240"/>
      <c r="B846" s="239"/>
      <c r="C846" s="232"/>
      <c r="D846" s="232"/>
      <c r="E846" s="232"/>
      <c r="F846" s="232"/>
      <c r="G846" s="232"/>
      <c r="H846" s="232"/>
      <c r="I846" s="232"/>
      <c r="J846" s="232"/>
      <c r="K846" s="232"/>
      <c r="L846" s="232"/>
      <c r="M846" s="232"/>
      <c r="N846" s="232"/>
      <c r="O846" s="232"/>
      <c r="P846" s="232"/>
    </row>
    <row r="847" spans="1:16" x14ac:dyDescent="0.25">
      <c r="A847" s="240"/>
      <c r="B847" s="239"/>
      <c r="C847" s="232"/>
      <c r="D847" s="232"/>
      <c r="E847" s="232"/>
      <c r="F847" s="232"/>
      <c r="G847" s="232"/>
      <c r="H847" s="232"/>
      <c r="I847" s="232"/>
      <c r="J847" s="232"/>
      <c r="K847" s="232"/>
      <c r="L847" s="232"/>
      <c r="M847" s="232"/>
      <c r="N847" s="232"/>
      <c r="O847" s="232"/>
      <c r="P847" s="232"/>
    </row>
    <row r="848" spans="1:16" x14ac:dyDescent="0.25">
      <c r="A848" s="240"/>
      <c r="B848" s="239"/>
      <c r="C848" s="232"/>
      <c r="D848" s="232"/>
      <c r="E848" s="232"/>
      <c r="F848" s="232"/>
      <c r="G848" s="232"/>
      <c r="H848" s="232"/>
      <c r="I848" s="232"/>
      <c r="J848" s="232"/>
      <c r="K848" s="232"/>
      <c r="L848" s="232"/>
      <c r="M848" s="232"/>
      <c r="N848" s="232"/>
      <c r="O848" s="232"/>
      <c r="P848" s="232"/>
    </row>
    <row r="849" spans="1:16" x14ac:dyDescent="0.25">
      <c r="A849" s="240"/>
      <c r="B849" s="239"/>
      <c r="C849" s="232"/>
      <c r="D849" s="232"/>
      <c r="E849" s="232"/>
      <c r="F849" s="232"/>
      <c r="G849" s="232"/>
      <c r="H849" s="232"/>
      <c r="I849" s="232"/>
      <c r="J849" s="232"/>
      <c r="K849" s="232"/>
      <c r="L849" s="232"/>
      <c r="M849" s="232"/>
      <c r="N849" s="232"/>
      <c r="O849" s="232"/>
      <c r="P849" s="232"/>
    </row>
    <row r="850" spans="1:16" x14ac:dyDescent="0.25">
      <c r="A850" s="240"/>
      <c r="B850" s="239"/>
      <c r="C850" s="232"/>
      <c r="D850" s="232"/>
      <c r="E850" s="232"/>
      <c r="F850" s="232"/>
      <c r="G850" s="232"/>
      <c r="H850" s="232"/>
      <c r="I850" s="232"/>
      <c r="J850" s="232"/>
      <c r="K850" s="232"/>
      <c r="L850" s="232"/>
      <c r="M850" s="232"/>
      <c r="N850" s="232"/>
      <c r="O850" s="232"/>
      <c r="P850" s="232"/>
    </row>
    <row r="851" spans="1:16" x14ac:dyDescent="0.25">
      <c r="A851" s="240"/>
      <c r="B851" s="239"/>
      <c r="C851" s="232"/>
      <c r="D851" s="232"/>
      <c r="E851" s="232"/>
      <c r="F851" s="232"/>
      <c r="G851" s="232"/>
      <c r="H851" s="232"/>
      <c r="I851" s="232"/>
      <c r="J851" s="232"/>
      <c r="K851" s="232"/>
      <c r="L851" s="232"/>
      <c r="M851" s="232"/>
      <c r="N851" s="232"/>
      <c r="O851" s="232"/>
      <c r="P851" s="232"/>
    </row>
    <row r="852" spans="1:16" x14ac:dyDescent="0.25">
      <c r="A852" s="240"/>
      <c r="B852" s="239"/>
      <c r="C852" s="232"/>
      <c r="D852" s="232"/>
      <c r="E852" s="232"/>
      <c r="F852" s="232"/>
      <c r="G852" s="232"/>
      <c r="H852" s="232"/>
      <c r="I852" s="232"/>
      <c r="J852" s="232"/>
      <c r="K852" s="232"/>
      <c r="L852" s="232"/>
      <c r="M852" s="232"/>
      <c r="N852" s="232"/>
      <c r="O852" s="232"/>
      <c r="P852" s="232"/>
    </row>
    <row r="853" spans="1:16" x14ac:dyDescent="0.25">
      <c r="A853" s="240"/>
      <c r="B853" s="239"/>
      <c r="C853" s="232"/>
      <c r="D853" s="232"/>
      <c r="E853" s="232"/>
      <c r="F853" s="232"/>
      <c r="G853" s="232"/>
      <c r="H853" s="232"/>
      <c r="I853" s="232"/>
      <c r="J853" s="232"/>
      <c r="K853" s="232"/>
      <c r="L853" s="232"/>
      <c r="M853" s="232"/>
      <c r="N853" s="232"/>
      <c r="O853" s="232"/>
      <c r="P853" s="232"/>
    </row>
    <row r="854" spans="1:16" x14ac:dyDescent="0.25">
      <c r="A854" s="240"/>
      <c r="B854" s="239"/>
      <c r="C854" s="232"/>
      <c r="D854" s="232"/>
      <c r="E854" s="232"/>
      <c r="F854" s="232"/>
      <c r="G854" s="232"/>
      <c r="H854" s="232"/>
      <c r="I854" s="232"/>
      <c r="J854" s="232"/>
      <c r="K854" s="232"/>
      <c r="L854" s="232"/>
      <c r="M854" s="232"/>
      <c r="N854" s="232"/>
      <c r="O854" s="232"/>
      <c r="P854" s="232"/>
    </row>
    <row r="855" spans="1:16" x14ac:dyDescent="0.25">
      <c r="A855" s="240"/>
      <c r="B855" s="239"/>
      <c r="C855" s="232"/>
      <c r="D855" s="232"/>
      <c r="E855" s="232"/>
      <c r="F855" s="232"/>
      <c r="G855" s="232"/>
      <c r="H855" s="232"/>
      <c r="I855" s="232"/>
      <c r="J855" s="232"/>
      <c r="K855" s="232"/>
      <c r="L855" s="232"/>
      <c r="M855" s="232"/>
      <c r="N855" s="232"/>
      <c r="O855" s="232"/>
      <c r="P855" s="232"/>
    </row>
    <row r="856" spans="1:16" x14ac:dyDescent="0.25">
      <c r="A856" s="240"/>
      <c r="B856" s="239"/>
      <c r="C856" s="232"/>
      <c r="D856" s="232"/>
      <c r="E856" s="232"/>
      <c r="F856" s="232"/>
      <c r="G856" s="232"/>
      <c r="H856" s="232"/>
      <c r="I856" s="232"/>
      <c r="J856" s="232"/>
      <c r="K856" s="232"/>
      <c r="L856" s="232"/>
      <c r="M856" s="232"/>
      <c r="N856" s="232"/>
      <c r="O856" s="232"/>
      <c r="P856" s="232"/>
    </row>
    <row r="857" spans="1:16" x14ac:dyDescent="0.25">
      <c r="A857" s="240"/>
      <c r="B857" s="239"/>
      <c r="C857" s="232"/>
      <c r="D857" s="232"/>
      <c r="E857" s="232"/>
      <c r="F857" s="232"/>
      <c r="G857" s="232"/>
      <c r="H857" s="232"/>
      <c r="I857" s="232"/>
      <c r="J857" s="232"/>
      <c r="K857" s="232"/>
      <c r="L857" s="232"/>
      <c r="M857" s="232"/>
      <c r="N857" s="232"/>
      <c r="O857" s="232"/>
      <c r="P857" s="232"/>
    </row>
    <row r="858" spans="1:16" x14ac:dyDescent="0.25">
      <c r="A858" s="240"/>
      <c r="B858" s="239"/>
      <c r="C858" s="232"/>
      <c r="D858" s="232"/>
      <c r="E858" s="232"/>
      <c r="F858" s="232"/>
      <c r="G858" s="232"/>
      <c r="H858" s="232"/>
      <c r="I858" s="232"/>
      <c r="J858" s="232"/>
      <c r="K858" s="232"/>
      <c r="L858" s="232"/>
      <c r="M858" s="232"/>
      <c r="N858" s="232"/>
      <c r="O858" s="232"/>
      <c r="P858" s="232"/>
    </row>
    <row r="859" spans="1:16" x14ac:dyDescent="0.25">
      <c r="A859" s="240"/>
      <c r="B859" s="239"/>
      <c r="C859" s="232"/>
      <c r="D859" s="232"/>
      <c r="E859" s="232"/>
      <c r="F859" s="232"/>
      <c r="G859" s="232"/>
      <c r="H859" s="232"/>
      <c r="I859" s="232"/>
      <c r="J859" s="232"/>
      <c r="K859" s="232"/>
      <c r="L859" s="232"/>
      <c r="M859" s="232"/>
      <c r="N859" s="232"/>
      <c r="O859" s="232"/>
      <c r="P859" s="232"/>
    </row>
    <row r="860" spans="1:16" x14ac:dyDescent="0.25">
      <c r="A860" s="240"/>
      <c r="B860" s="239"/>
      <c r="C860" s="232"/>
      <c r="D860" s="232"/>
      <c r="E860" s="232"/>
      <c r="F860" s="232"/>
      <c r="G860" s="232"/>
      <c r="H860" s="232"/>
      <c r="I860" s="232"/>
      <c r="J860" s="232"/>
      <c r="K860" s="232"/>
      <c r="L860" s="232"/>
      <c r="M860" s="232"/>
      <c r="N860" s="232"/>
      <c r="O860" s="232"/>
      <c r="P860" s="232"/>
    </row>
    <row r="861" spans="1:16" x14ac:dyDescent="0.25">
      <c r="A861" s="240"/>
      <c r="B861" s="239"/>
      <c r="C861" s="232"/>
      <c r="D861" s="232"/>
      <c r="E861" s="232"/>
      <c r="F861" s="232"/>
      <c r="G861" s="232"/>
      <c r="H861" s="232"/>
      <c r="I861" s="232"/>
      <c r="J861" s="232"/>
      <c r="K861" s="232"/>
      <c r="L861" s="232"/>
      <c r="M861" s="232"/>
      <c r="N861" s="232"/>
      <c r="O861" s="232"/>
      <c r="P861" s="232"/>
    </row>
    <row r="862" spans="1:16" x14ac:dyDescent="0.25">
      <c r="A862" s="240"/>
      <c r="B862" s="239"/>
      <c r="C862" s="232"/>
      <c r="D862" s="232"/>
      <c r="E862" s="232"/>
      <c r="F862" s="232"/>
      <c r="G862" s="232"/>
      <c r="H862" s="232"/>
      <c r="I862" s="232"/>
      <c r="J862" s="232"/>
      <c r="K862" s="232"/>
      <c r="L862" s="232"/>
      <c r="M862" s="232"/>
      <c r="N862" s="232"/>
      <c r="O862" s="232"/>
      <c r="P862" s="232"/>
    </row>
    <row r="863" spans="1:16" x14ac:dyDescent="0.25">
      <c r="A863" s="240"/>
      <c r="B863" s="239"/>
      <c r="C863" s="232"/>
      <c r="D863" s="232"/>
      <c r="E863" s="232"/>
      <c r="F863" s="232"/>
      <c r="G863" s="232"/>
      <c r="H863" s="232"/>
      <c r="I863" s="232"/>
      <c r="J863" s="232"/>
      <c r="K863" s="232"/>
      <c r="L863" s="232"/>
      <c r="M863" s="232"/>
      <c r="N863" s="232"/>
      <c r="O863" s="232"/>
      <c r="P863" s="232"/>
    </row>
    <row r="864" spans="1:16" x14ac:dyDescent="0.25">
      <c r="A864" s="240"/>
      <c r="B864" s="239"/>
      <c r="C864" s="232"/>
      <c r="D864" s="232"/>
      <c r="E864" s="232"/>
      <c r="F864" s="232"/>
      <c r="G864" s="232"/>
      <c r="H864" s="232"/>
      <c r="I864" s="232"/>
      <c r="J864" s="232"/>
      <c r="K864" s="232"/>
      <c r="L864" s="232"/>
      <c r="M864" s="232"/>
      <c r="N864" s="232"/>
      <c r="O864" s="232"/>
      <c r="P864" s="232"/>
    </row>
    <row r="865" spans="1:16" x14ac:dyDescent="0.25">
      <c r="A865" s="240"/>
      <c r="B865" s="239"/>
      <c r="C865" s="232"/>
      <c r="D865" s="232"/>
      <c r="E865" s="232"/>
      <c r="F865" s="232"/>
      <c r="G865" s="232"/>
      <c r="H865" s="232"/>
      <c r="I865" s="232"/>
      <c r="J865" s="232"/>
      <c r="K865" s="232"/>
      <c r="L865" s="232"/>
      <c r="M865" s="232"/>
      <c r="N865" s="232"/>
      <c r="O865" s="232"/>
      <c r="P865" s="232"/>
    </row>
    <row r="866" spans="1:16" x14ac:dyDescent="0.25">
      <c r="A866" s="240"/>
      <c r="B866" s="239"/>
      <c r="C866" s="232"/>
      <c r="D866" s="232"/>
      <c r="E866" s="232"/>
      <c r="F866" s="232"/>
      <c r="G866" s="232"/>
      <c r="H866" s="232"/>
      <c r="I866" s="232"/>
      <c r="J866" s="232"/>
      <c r="K866" s="232"/>
      <c r="L866" s="232"/>
      <c r="M866" s="232"/>
      <c r="N866" s="232"/>
      <c r="O866" s="232"/>
      <c r="P866" s="232"/>
    </row>
    <row r="867" spans="1:16" x14ac:dyDescent="0.25">
      <c r="A867" s="240"/>
      <c r="B867" s="239"/>
      <c r="C867" s="232"/>
      <c r="D867" s="232"/>
      <c r="E867" s="232"/>
      <c r="F867" s="232"/>
      <c r="G867" s="232"/>
      <c r="H867" s="232"/>
      <c r="I867" s="232"/>
      <c r="J867" s="232"/>
      <c r="K867" s="232"/>
      <c r="L867" s="232"/>
      <c r="M867" s="232"/>
      <c r="N867" s="232"/>
      <c r="O867" s="232"/>
      <c r="P867" s="232"/>
    </row>
    <row r="868" spans="1:16" x14ac:dyDescent="0.25">
      <c r="A868" s="240"/>
      <c r="B868" s="239"/>
      <c r="C868" s="232"/>
      <c r="D868" s="232"/>
      <c r="E868" s="232"/>
      <c r="F868" s="232"/>
      <c r="G868" s="232"/>
      <c r="H868" s="232"/>
      <c r="I868" s="232"/>
      <c r="J868" s="232"/>
      <c r="K868" s="232"/>
      <c r="L868" s="232"/>
      <c r="M868" s="232"/>
      <c r="N868" s="232"/>
      <c r="O868" s="232"/>
      <c r="P868" s="232"/>
    </row>
    <row r="869" spans="1:16" x14ac:dyDescent="0.25">
      <c r="A869" s="240"/>
      <c r="B869" s="239"/>
      <c r="C869" s="232"/>
      <c r="D869" s="232"/>
      <c r="E869" s="232"/>
      <c r="F869" s="232"/>
      <c r="G869" s="232"/>
      <c r="H869" s="232"/>
      <c r="I869" s="232"/>
      <c r="J869" s="232"/>
      <c r="K869" s="232"/>
      <c r="L869" s="232"/>
      <c r="M869" s="232"/>
      <c r="N869" s="232"/>
      <c r="O869" s="232"/>
      <c r="P869" s="232"/>
    </row>
    <row r="870" spans="1:16" x14ac:dyDescent="0.25">
      <c r="A870" s="240"/>
      <c r="B870" s="239"/>
      <c r="C870" s="232"/>
      <c r="D870" s="232"/>
      <c r="E870" s="232"/>
      <c r="F870" s="232"/>
      <c r="G870" s="232"/>
      <c r="H870" s="232"/>
      <c r="I870" s="232"/>
      <c r="J870" s="232"/>
      <c r="K870" s="232"/>
      <c r="L870" s="232"/>
      <c r="M870" s="232"/>
      <c r="N870" s="232"/>
      <c r="O870" s="232"/>
      <c r="P870" s="232"/>
    </row>
    <row r="871" spans="1:16" x14ac:dyDescent="0.25">
      <c r="A871" s="240"/>
      <c r="B871" s="239"/>
      <c r="C871" s="232"/>
      <c r="D871" s="232"/>
      <c r="E871" s="232"/>
      <c r="F871" s="232"/>
      <c r="G871" s="232"/>
      <c r="H871" s="232"/>
      <c r="I871" s="232"/>
      <c r="J871" s="232"/>
      <c r="K871" s="232"/>
      <c r="L871" s="232"/>
      <c r="M871" s="232"/>
      <c r="N871" s="232"/>
      <c r="O871" s="232"/>
      <c r="P871" s="232"/>
    </row>
    <row r="872" spans="1:16" x14ac:dyDescent="0.25">
      <c r="A872" s="240"/>
      <c r="B872" s="239"/>
      <c r="C872" s="232"/>
      <c r="D872" s="232"/>
      <c r="E872" s="232"/>
      <c r="F872" s="232"/>
      <c r="G872" s="232"/>
      <c r="H872" s="232"/>
      <c r="I872" s="232"/>
      <c r="J872" s="232"/>
      <c r="K872" s="232"/>
      <c r="L872" s="232"/>
      <c r="M872" s="232"/>
      <c r="N872" s="232"/>
      <c r="O872" s="232"/>
      <c r="P872" s="232"/>
    </row>
    <row r="873" spans="1:16" x14ac:dyDescent="0.25">
      <c r="A873" s="240"/>
      <c r="B873" s="239"/>
      <c r="C873" s="232"/>
      <c r="D873" s="232"/>
      <c r="E873" s="232"/>
      <c r="F873" s="232"/>
      <c r="G873" s="232"/>
      <c r="H873" s="232"/>
      <c r="I873" s="232"/>
      <c r="J873" s="232"/>
      <c r="K873" s="232"/>
      <c r="L873" s="232"/>
      <c r="M873" s="232"/>
      <c r="N873" s="232"/>
      <c r="O873" s="232"/>
      <c r="P873" s="232"/>
    </row>
    <row r="874" spans="1:16" x14ac:dyDescent="0.25">
      <c r="A874" s="240"/>
      <c r="B874" s="239"/>
      <c r="C874" s="232"/>
      <c r="D874" s="232"/>
      <c r="E874" s="232"/>
      <c r="F874" s="232"/>
      <c r="G874" s="232"/>
      <c r="H874" s="232"/>
      <c r="I874" s="232"/>
      <c r="J874" s="232"/>
      <c r="K874" s="232"/>
      <c r="L874" s="232"/>
      <c r="M874" s="232"/>
      <c r="N874" s="232"/>
      <c r="O874" s="232"/>
      <c r="P874" s="232"/>
    </row>
    <row r="875" spans="1:16" x14ac:dyDescent="0.25">
      <c r="A875" s="240"/>
      <c r="B875" s="239"/>
      <c r="C875" s="232"/>
      <c r="D875" s="232"/>
      <c r="E875" s="232"/>
      <c r="F875" s="232"/>
      <c r="G875" s="232"/>
      <c r="H875" s="232"/>
      <c r="I875" s="232"/>
      <c r="J875" s="232"/>
      <c r="K875" s="232"/>
      <c r="L875" s="232"/>
      <c r="M875" s="232"/>
      <c r="N875" s="232"/>
      <c r="O875" s="232"/>
      <c r="P875" s="232"/>
    </row>
    <row r="876" spans="1:16" x14ac:dyDescent="0.25">
      <c r="A876" s="240"/>
      <c r="B876" s="239"/>
      <c r="C876" s="232"/>
      <c r="D876" s="232"/>
      <c r="E876" s="232"/>
      <c r="F876" s="232"/>
      <c r="G876" s="232"/>
      <c r="H876" s="232"/>
      <c r="I876" s="232"/>
      <c r="J876" s="232"/>
      <c r="K876" s="232"/>
      <c r="L876" s="232"/>
      <c r="M876" s="232"/>
      <c r="N876" s="232"/>
      <c r="O876" s="232"/>
      <c r="P876" s="232"/>
    </row>
    <row r="877" spans="1:16" x14ac:dyDescent="0.25">
      <c r="A877" s="240"/>
      <c r="B877" s="239"/>
      <c r="C877" s="232"/>
      <c r="D877" s="232"/>
      <c r="E877" s="232"/>
      <c r="F877" s="232"/>
      <c r="G877" s="232"/>
      <c r="H877" s="232"/>
      <c r="I877" s="232"/>
      <c r="J877" s="232"/>
      <c r="K877" s="232"/>
      <c r="L877" s="232"/>
      <c r="M877" s="232"/>
      <c r="N877" s="232"/>
      <c r="O877" s="232"/>
      <c r="P877" s="232"/>
    </row>
    <row r="878" spans="1:16" x14ac:dyDescent="0.25">
      <c r="A878" s="240"/>
      <c r="B878" s="239"/>
      <c r="C878" s="232"/>
      <c r="D878" s="232"/>
      <c r="E878" s="232"/>
      <c r="F878" s="232"/>
      <c r="G878" s="232"/>
      <c r="H878" s="232"/>
      <c r="I878" s="232"/>
      <c r="J878" s="232"/>
      <c r="K878" s="232"/>
      <c r="L878" s="232"/>
      <c r="M878" s="232"/>
      <c r="N878" s="232"/>
      <c r="O878" s="232"/>
      <c r="P878" s="232"/>
    </row>
    <row r="879" spans="1:16" x14ac:dyDescent="0.25">
      <c r="A879" s="240"/>
      <c r="B879" s="239"/>
      <c r="C879" s="232"/>
      <c r="D879" s="232"/>
      <c r="E879" s="232"/>
      <c r="F879" s="232"/>
      <c r="G879" s="232"/>
      <c r="H879" s="232"/>
      <c r="I879" s="232"/>
      <c r="J879" s="232"/>
      <c r="K879" s="232"/>
      <c r="L879" s="232"/>
      <c r="M879" s="232"/>
      <c r="N879" s="232"/>
      <c r="O879" s="232"/>
      <c r="P879" s="232"/>
    </row>
    <row r="880" spans="1:16" x14ac:dyDescent="0.25">
      <c r="A880" s="240"/>
      <c r="B880" s="239"/>
      <c r="C880" s="232"/>
      <c r="D880" s="232"/>
      <c r="E880" s="232"/>
      <c r="F880" s="232"/>
      <c r="G880" s="232"/>
      <c r="H880" s="232"/>
      <c r="I880" s="232"/>
      <c r="J880" s="232"/>
      <c r="K880" s="232"/>
      <c r="L880" s="232"/>
      <c r="M880" s="232"/>
      <c r="N880" s="232"/>
      <c r="O880" s="232"/>
      <c r="P880" s="232"/>
    </row>
    <row r="881" spans="1:16" x14ac:dyDescent="0.25">
      <c r="A881" s="240"/>
      <c r="B881" s="239"/>
      <c r="C881" s="232"/>
      <c r="D881" s="232"/>
      <c r="E881" s="232"/>
      <c r="F881" s="232"/>
      <c r="G881" s="232"/>
      <c r="H881" s="232"/>
      <c r="I881" s="232"/>
      <c r="J881" s="232"/>
      <c r="K881" s="232"/>
      <c r="L881" s="232"/>
      <c r="M881" s="232"/>
      <c r="N881" s="232"/>
      <c r="O881" s="232"/>
      <c r="P881" s="232"/>
    </row>
    <row r="882" spans="1:16" x14ac:dyDescent="0.25">
      <c r="A882" s="240"/>
      <c r="B882" s="239"/>
      <c r="C882" s="232"/>
      <c r="D882" s="232"/>
      <c r="E882" s="232"/>
      <c r="F882" s="232"/>
      <c r="G882" s="232"/>
      <c r="H882" s="232"/>
      <c r="I882" s="232"/>
      <c r="J882" s="232"/>
      <c r="K882" s="232"/>
      <c r="L882" s="232"/>
      <c r="M882" s="232"/>
      <c r="N882" s="232"/>
      <c r="O882" s="232"/>
      <c r="P882" s="232"/>
    </row>
    <row r="883" spans="1:16" x14ac:dyDescent="0.25">
      <c r="A883" s="240"/>
      <c r="B883" s="239"/>
      <c r="C883" s="232"/>
      <c r="D883" s="232"/>
      <c r="E883" s="232"/>
      <c r="F883" s="232"/>
      <c r="G883" s="232"/>
      <c r="H883" s="232"/>
      <c r="I883" s="232"/>
      <c r="J883" s="232"/>
      <c r="K883" s="232"/>
      <c r="L883" s="232"/>
      <c r="M883" s="232"/>
      <c r="N883" s="232"/>
      <c r="O883" s="232"/>
      <c r="P883" s="232"/>
    </row>
    <row r="884" spans="1:16" x14ac:dyDescent="0.25">
      <c r="A884" s="240"/>
      <c r="B884" s="239"/>
      <c r="C884" s="232"/>
      <c r="D884" s="232"/>
      <c r="E884" s="232"/>
      <c r="F884" s="232"/>
      <c r="G884" s="232"/>
      <c r="H884" s="232"/>
      <c r="I884" s="232"/>
      <c r="J884" s="232"/>
      <c r="K884" s="232"/>
      <c r="L884" s="232"/>
      <c r="M884" s="232"/>
      <c r="N884" s="232"/>
      <c r="O884" s="232"/>
      <c r="P884" s="232"/>
    </row>
    <row r="885" spans="1:16" x14ac:dyDescent="0.25">
      <c r="A885" s="240"/>
      <c r="B885" s="239"/>
      <c r="C885" s="232"/>
      <c r="D885" s="232"/>
      <c r="E885" s="232"/>
      <c r="F885" s="232"/>
      <c r="G885" s="232"/>
      <c r="H885" s="232"/>
      <c r="I885" s="232"/>
      <c r="J885" s="232"/>
      <c r="K885" s="232"/>
      <c r="L885" s="232"/>
      <c r="M885" s="232"/>
      <c r="N885" s="232"/>
      <c r="O885" s="232"/>
      <c r="P885" s="232"/>
    </row>
    <row r="886" spans="1:16" x14ac:dyDescent="0.25">
      <c r="A886" s="240"/>
      <c r="B886" s="239"/>
      <c r="C886" s="232"/>
      <c r="D886" s="232"/>
      <c r="E886" s="232"/>
      <c r="F886" s="232"/>
      <c r="G886" s="232"/>
      <c r="H886" s="232"/>
      <c r="I886" s="232"/>
      <c r="J886" s="232"/>
      <c r="K886" s="232"/>
      <c r="L886" s="232"/>
      <c r="M886" s="232"/>
      <c r="N886" s="232"/>
      <c r="O886" s="232"/>
      <c r="P886" s="232"/>
    </row>
    <row r="887" spans="1:16" x14ac:dyDescent="0.25">
      <c r="A887" s="240"/>
      <c r="B887" s="239"/>
      <c r="C887" s="232"/>
      <c r="D887" s="232"/>
      <c r="E887" s="232"/>
      <c r="F887" s="232"/>
      <c r="G887" s="232"/>
      <c r="H887" s="232"/>
      <c r="I887" s="232"/>
      <c r="J887" s="232"/>
      <c r="K887" s="232"/>
      <c r="L887" s="232"/>
      <c r="M887" s="232"/>
      <c r="N887" s="232"/>
      <c r="O887" s="232"/>
      <c r="P887" s="232"/>
    </row>
    <row r="888" spans="1:16" x14ac:dyDescent="0.25">
      <c r="A888" s="240"/>
      <c r="B888" s="239"/>
      <c r="C888" s="232"/>
      <c r="D888" s="232"/>
      <c r="E888" s="232"/>
      <c r="F888" s="232"/>
      <c r="G888" s="232"/>
      <c r="H888" s="232"/>
      <c r="I888" s="232"/>
      <c r="J888" s="232"/>
      <c r="K888" s="232"/>
      <c r="L888" s="232"/>
      <c r="M888" s="232"/>
      <c r="N888" s="232"/>
      <c r="O888" s="232"/>
      <c r="P888" s="232"/>
    </row>
    <row r="889" spans="1:16" x14ac:dyDescent="0.25">
      <c r="A889" s="240"/>
      <c r="B889" s="239"/>
      <c r="C889" s="232"/>
      <c r="D889" s="232"/>
      <c r="E889" s="232"/>
      <c r="F889" s="232"/>
      <c r="G889" s="232"/>
      <c r="H889" s="232"/>
      <c r="I889" s="232"/>
      <c r="J889" s="232"/>
      <c r="K889" s="232"/>
      <c r="L889" s="232"/>
      <c r="M889" s="232"/>
      <c r="N889" s="232"/>
      <c r="O889" s="232"/>
      <c r="P889" s="232"/>
    </row>
    <row r="890" spans="1:16" x14ac:dyDescent="0.25">
      <c r="A890" s="240"/>
      <c r="B890" s="239"/>
      <c r="C890" s="232"/>
      <c r="D890" s="232"/>
      <c r="E890" s="232"/>
      <c r="F890" s="232"/>
      <c r="G890" s="232"/>
      <c r="H890" s="232"/>
      <c r="I890" s="232"/>
      <c r="J890" s="232"/>
      <c r="K890" s="232"/>
      <c r="L890" s="232"/>
      <c r="M890" s="232"/>
      <c r="N890" s="232"/>
      <c r="O890" s="232"/>
      <c r="P890" s="232"/>
    </row>
    <row r="891" spans="1:16" x14ac:dyDescent="0.25">
      <c r="A891" s="240"/>
      <c r="B891" s="239"/>
      <c r="C891" s="232"/>
      <c r="D891" s="232"/>
      <c r="E891" s="232"/>
      <c r="F891" s="232"/>
      <c r="G891" s="232"/>
      <c r="H891" s="232"/>
      <c r="I891" s="232"/>
      <c r="J891" s="232"/>
      <c r="K891" s="232"/>
      <c r="L891" s="232"/>
      <c r="M891" s="232"/>
      <c r="N891" s="232"/>
      <c r="O891" s="232"/>
      <c r="P891" s="232"/>
    </row>
    <row r="892" spans="1:16" x14ac:dyDescent="0.25">
      <c r="A892" s="240"/>
      <c r="B892" s="239"/>
      <c r="C892" s="232"/>
      <c r="D892" s="232"/>
      <c r="E892" s="232"/>
      <c r="F892" s="232"/>
      <c r="G892" s="232"/>
      <c r="H892" s="232"/>
      <c r="I892" s="232"/>
      <c r="J892" s="232"/>
      <c r="K892" s="232"/>
      <c r="L892" s="232"/>
      <c r="M892" s="232"/>
      <c r="N892" s="232"/>
      <c r="O892" s="232"/>
      <c r="P892" s="232"/>
    </row>
    <row r="893" spans="1:16" x14ac:dyDescent="0.25">
      <c r="A893" s="240"/>
      <c r="B893" s="239"/>
      <c r="C893" s="232"/>
      <c r="D893" s="232"/>
      <c r="E893" s="232"/>
      <c r="F893" s="232"/>
      <c r="G893" s="232"/>
      <c r="H893" s="232"/>
      <c r="I893" s="232"/>
      <c r="J893" s="232"/>
      <c r="K893" s="232"/>
      <c r="L893" s="232"/>
      <c r="M893" s="232"/>
      <c r="N893" s="232"/>
      <c r="O893" s="232"/>
      <c r="P893" s="232"/>
    </row>
    <row r="894" spans="1:16" x14ac:dyDescent="0.25">
      <c r="A894" s="240"/>
      <c r="B894" s="239"/>
      <c r="C894" s="232"/>
      <c r="D894" s="232"/>
      <c r="E894" s="232"/>
      <c r="F894" s="232"/>
      <c r="G894" s="232"/>
      <c r="H894" s="232"/>
      <c r="I894" s="232"/>
      <c r="J894" s="232"/>
      <c r="K894" s="232"/>
      <c r="L894" s="232"/>
      <c r="M894" s="232"/>
      <c r="N894" s="232"/>
      <c r="O894" s="232"/>
      <c r="P894" s="232"/>
    </row>
    <row r="895" spans="1:16" x14ac:dyDescent="0.25">
      <c r="A895" s="240"/>
      <c r="B895" s="239"/>
      <c r="C895" s="232"/>
      <c r="D895" s="232"/>
      <c r="E895" s="232"/>
      <c r="F895" s="232"/>
      <c r="G895" s="232"/>
      <c r="H895" s="232"/>
      <c r="I895" s="232"/>
      <c r="J895" s="232"/>
      <c r="K895" s="232"/>
      <c r="L895" s="232"/>
      <c r="M895" s="232"/>
      <c r="N895" s="232"/>
      <c r="O895" s="232"/>
      <c r="P895" s="232"/>
    </row>
    <row r="896" spans="1:16" x14ac:dyDescent="0.25">
      <c r="A896" s="240"/>
      <c r="B896" s="239"/>
      <c r="C896" s="232"/>
      <c r="D896" s="232"/>
      <c r="E896" s="232"/>
      <c r="F896" s="232"/>
      <c r="G896" s="232"/>
      <c r="H896" s="232"/>
      <c r="I896" s="232"/>
      <c r="J896" s="232"/>
      <c r="K896" s="232"/>
      <c r="L896" s="232"/>
      <c r="M896" s="232"/>
      <c r="N896" s="232"/>
      <c r="O896" s="232"/>
      <c r="P896" s="232"/>
    </row>
    <row r="897" spans="1:16" x14ac:dyDescent="0.25">
      <c r="A897" s="240"/>
      <c r="B897" s="239"/>
      <c r="C897" s="232"/>
      <c r="D897" s="232"/>
      <c r="E897" s="232"/>
      <c r="F897" s="232"/>
      <c r="G897" s="232"/>
      <c r="H897" s="232"/>
      <c r="I897" s="232"/>
      <c r="J897" s="232"/>
      <c r="K897" s="232"/>
      <c r="L897" s="232"/>
      <c r="M897" s="232"/>
      <c r="N897" s="232"/>
      <c r="O897" s="232"/>
      <c r="P897" s="232"/>
    </row>
    <row r="898" spans="1:16" x14ac:dyDescent="0.25">
      <c r="A898" s="240"/>
      <c r="B898" s="239"/>
      <c r="C898" s="232"/>
      <c r="D898" s="232"/>
      <c r="E898" s="232"/>
      <c r="F898" s="232"/>
      <c r="G898" s="232"/>
      <c r="H898" s="232"/>
      <c r="I898" s="232"/>
      <c r="J898" s="232"/>
      <c r="K898" s="232"/>
      <c r="L898" s="232"/>
      <c r="M898" s="232"/>
      <c r="N898" s="232"/>
      <c r="O898" s="232"/>
      <c r="P898" s="232"/>
    </row>
    <row r="899" spans="1:16" x14ac:dyDescent="0.25">
      <c r="A899" s="240"/>
      <c r="B899" s="239"/>
      <c r="C899" s="232"/>
      <c r="D899" s="232"/>
      <c r="E899" s="232"/>
      <c r="F899" s="232"/>
      <c r="G899" s="232"/>
      <c r="H899" s="232"/>
      <c r="I899" s="232"/>
      <c r="J899" s="232"/>
      <c r="K899" s="232"/>
      <c r="L899" s="232"/>
      <c r="M899" s="232"/>
      <c r="N899" s="232"/>
      <c r="O899" s="232"/>
      <c r="P899" s="232"/>
    </row>
    <row r="900" spans="1:16" x14ac:dyDescent="0.25">
      <c r="A900" s="240"/>
      <c r="B900" s="239"/>
      <c r="C900" s="232"/>
      <c r="D900" s="232"/>
      <c r="E900" s="232"/>
      <c r="F900" s="232"/>
      <c r="G900" s="232"/>
      <c r="H900" s="232"/>
      <c r="I900" s="232"/>
      <c r="J900" s="232"/>
      <c r="K900" s="232"/>
      <c r="L900" s="232"/>
      <c r="M900" s="232"/>
      <c r="N900" s="232"/>
      <c r="O900" s="232"/>
      <c r="P900" s="232"/>
    </row>
    <row r="901" spans="1:16" x14ac:dyDescent="0.25">
      <c r="A901" s="240"/>
      <c r="B901" s="239"/>
      <c r="C901" s="232"/>
      <c r="D901" s="232"/>
      <c r="E901" s="232"/>
      <c r="F901" s="232"/>
      <c r="G901" s="232"/>
      <c r="H901" s="232"/>
      <c r="I901" s="232"/>
      <c r="J901" s="232"/>
      <c r="K901" s="232"/>
      <c r="L901" s="232"/>
      <c r="M901" s="232"/>
      <c r="N901" s="232"/>
      <c r="O901" s="232"/>
      <c r="P901" s="232"/>
    </row>
    <row r="902" spans="1:16" x14ac:dyDescent="0.25">
      <c r="A902" s="240"/>
      <c r="B902" s="239"/>
      <c r="C902" s="232"/>
      <c r="D902" s="232"/>
      <c r="E902" s="232"/>
      <c r="F902" s="232"/>
      <c r="G902" s="232"/>
      <c r="H902" s="232"/>
      <c r="I902" s="232"/>
      <c r="J902" s="232"/>
      <c r="K902" s="232"/>
      <c r="L902" s="232"/>
      <c r="M902" s="232"/>
      <c r="N902" s="232"/>
      <c r="O902" s="232"/>
      <c r="P902" s="232"/>
    </row>
    <row r="903" spans="1:16" x14ac:dyDescent="0.25">
      <c r="A903" s="240"/>
      <c r="B903" s="239"/>
      <c r="C903" s="232"/>
      <c r="D903" s="232"/>
      <c r="E903" s="232"/>
      <c r="F903" s="232"/>
      <c r="G903" s="232"/>
      <c r="H903" s="232"/>
      <c r="I903" s="232"/>
      <c r="J903" s="232"/>
      <c r="K903" s="232"/>
      <c r="L903" s="232"/>
      <c r="M903" s="232"/>
      <c r="N903" s="232"/>
      <c r="O903" s="232"/>
      <c r="P903" s="232"/>
    </row>
    <row r="904" spans="1:16" x14ac:dyDescent="0.25">
      <c r="A904" s="240"/>
      <c r="B904" s="239"/>
      <c r="C904" s="232"/>
      <c r="D904" s="232"/>
      <c r="E904" s="232"/>
      <c r="F904" s="232"/>
      <c r="G904" s="232"/>
      <c r="H904" s="232"/>
      <c r="I904" s="232"/>
      <c r="J904" s="232"/>
      <c r="K904" s="232"/>
      <c r="L904" s="232"/>
      <c r="M904" s="232"/>
      <c r="N904" s="232"/>
      <c r="O904" s="232"/>
      <c r="P904" s="232"/>
    </row>
    <row r="905" spans="1:16" x14ac:dyDescent="0.25">
      <c r="A905" s="240"/>
      <c r="B905" s="239"/>
      <c r="C905" s="232"/>
      <c r="D905" s="232"/>
      <c r="E905" s="232"/>
      <c r="F905" s="232"/>
      <c r="G905" s="232"/>
      <c r="H905" s="232"/>
      <c r="I905" s="232"/>
      <c r="J905" s="232"/>
      <c r="K905" s="232"/>
      <c r="L905" s="232"/>
      <c r="M905" s="232"/>
      <c r="N905" s="232"/>
      <c r="O905" s="232"/>
      <c r="P905" s="232"/>
    </row>
    <row r="906" spans="1:16" x14ac:dyDescent="0.25">
      <c r="A906" s="240"/>
      <c r="B906" s="239"/>
      <c r="C906" s="232"/>
      <c r="D906" s="232"/>
      <c r="E906" s="232"/>
      <c r="F906" s="232"/>
      <c r="G906" s="232"/>
      <c r="H906" s="232"/>
      <c r="I906" s="232"/>
      <c r="J906" s="232"/>
      <c r="K906" s="232"/>
      <c r="L906" s="232"/>
      <c r="M906" s="232"/>
      <c r="N906" s="232"/>
      <c r="O906" s="232"/>
      <c r="P906" s="232"/>
    </row>
    <row r="907" spans="1:16" x14ac:dyDescent="0.25">
      <c r="A907" s="240"/>
      <c r="B907" s="239"/>
      <c r="C907" s="232"/>
      <c r="D907" s="232"/>
      <c r="E907" s="232"/>
      <c r="F907" s="232"/>
      <c r="G907" s="232"/>
      <c r="H907" s="232"/>
      <c r="I907" s="232"/>
      <c r="J907" s="232"/>
      <c r="K907" s="232"/>
      <c r="L907" s="232"/>
      <c r="M907" s="232"/>
      <c r="N907" s="232"/>
      <c r="O907" s="232"/>
      <c r="P907" s="232"/>
    </row>
    <row r="908" spans="1:16" x14ac:dyDescent="0.25">
      <c r="A908" s="240"/>
      <c r="B908" s="239"/>
      <c r="C908" s="232"/>
      <c r="D908" s="232"/>
      <c r="E908" s="232"/>
      <c r="F908" s="232"/>
      <c r="G908" s="232"/>
      <c r="H908" s="232"/>
      <c r="I908" s="232"/>
      <c r="J908" s="232"/>
      <c r="K908" s="232"/>
      <c r="L908" s="232"/>
      <c r="M908" s="232"/>
      <c r="N908" s="232"/>
      <c r="O908" s="232"/>
      <c r="P908" s="232"/>
    </row>
    <row r="909" spans="1:16" x14ac:dyDescent="0.25">
      <c r="A909" s="240"/>
      <c r="B909" s="239"/>
      <c r="C909" s="232"/>
      <c r="D909" s="232"/>
      <c r="E909" s="232"/>
      <c r="F909" s="232"/>
      <c r="G909" s="232"/>
      <c r="H909" s="232"/>
      <c r="I909" s="232"/>
      <c r="J909" s="232"/>
      <c r="K909" s="232"/>
      <c r="L909" s="232"/>
      <c r="M909" s="232"/>
      <c r="N909" s="232"/>
      <c r="O909" s="232"/>
      <c r="P909" s="232"/>
    </row>
    <row r="910" spans="1:16" x14ac:dyDescent="0.25">
      <c r="A910" s="240"/>
      <c r="B910" s="239"/>
      <c r="C910" s="232"/>
      <c r="D910" s="232"/>
      <c r="E910" s="232"/>
      <c r="F910" s="232"/>
      <c r="G910" s="232"/>
      <c r="H910" s="232"/>
      <c r="I910" s="232"/>
      <c r="J910" s="232"/>
      <c r="K910" s="232"/>
      <c r="L910" s="232"/>
      <c r="M910" s="232"/>
      <c r="N910" s="232"/>
      <c r="O910" s="232"/>
      <c r="P910" s="232"/>
    </row>
    <row r="911" spans="1:16" x14ac:dyDescent="0.25">
      <c r="A911" s="240"/>
      <c r="B911" s="239"/>
      <c r="C911" s="232"/>
      <c r="D911" s="232"/>
      <c r="E911" s="232"/>
      <c r="F911" s="232"/>
      <c r="G911" s="232"/>
      <c r="H911" s="232"/>
      <c r="I911" s="232"/>
      <c r="J911" s="232"/>
      <c r="K911" s="232"/>
      <c r="L911" s="232"/>
      <c r="M911" s="232"/>
      <c r="N911" s="232"/>
      <c r="O911" s="232"/>
      <c r="P911" s="232"/>
    </row>
    <row r="912" spans="1:16" x14ac:dyDescent="0.25">
      <c r="A912" s="240"/>
      <c r="B912" s="239"/>
      <c r="C912" s="232"/>
      <c r="D912" s="232"/>
      <c r="E912" s="232"/>
      <c r="F912" s="232"/>
      <c r="G912" s="232"/>
      <c r="H912" s="232"/>
      <c r="I912" s="232"/>
      <c r="J912" s="232"/>
      <c r="K912" s="232"/>
      <c r="L912" s="232"/>
      <c r="M912" s="232"/>
      <c r="N912" s="232"/>
      <c r="O912" s="232"/>
      <c r="P912" s="232"/>
    </row>
    <row r="913" spans="1:16" x14ac:dyDescent="0.25">
      <c r="A913" s="240"/>
      <c r="B913" s="239"/>
      <c r="C913" s="232"/>
      <c r="D913" s="232"/>
      <c r="E913" s="232"/>
      <c r="F913" s="232"/>
      <c r="G913" s="232"/>
      <c r="H913" s="232"/>
      <c r="I913" s="232"/>
      <c r="J913" s="232"/>
      <c r="K913" s="232"/>
      <c r="L913" s="232"/>
      <c r="M913" s="232"/>
      <c r="N913" s="232"/>
      <c r="O913" s="232"/>
      <c r="P913" s="232"/>
    </row>
    <row r="914" spans="1:16" x14ac:dyDescent="0.25">
      <c r="A914" s="240"/>
      <c r="B914" s="239"/>
      <c r="C914" s="232"/>
      <c r="D914" s="232"/>
      <c r="E914" s="232"/>
      <c r="F914" s="232"/>
      <c r="G914" s="232"/>
      <c r="H914" s="232"/>
      <c r="I914" s="232"/>
      <c r="J914" s="232"/>
      <c r="K914" s="232"/>
      <c r="L914" s="232"/>
      <c r="M914" s="232"/>
      <c r="N914" s="232"/>
      <c r="O914" s="232"/>
      <c r="P914" s="232"/>
    </row>
    <row r="915" spans="1:16" x14ac:dyDescent="0.25">
      <c r="A915" s="240"/>
      <c r="B915" s="239"/>
      <c r="C915" s="232"/>
      <c r="D915" s="232"/>
      <c r="E915" s="232"/>
      <c r="F915" s="232"/>
      <c r="G915" s="232"/>
      <c r="H915" s="232"/>
      <c r="I915" s="232"/>
      <c r="J915" s="232"/>
      <c r="K915" s="232"/>
      <c r="L915" s="232"/>
      <c r="M915" s="232"/>
      <c r="N915" s="232"/>
      <c r="O915" s="232"/>
      <c r="P915" s="232"/>
    </row>
    <row r="916" spans="1:16" x14ac:dyDescent="0.25">
      <c r="A916" s="240"/>
      <c r="B916" s="239"/>
      <c r="C916" s="232"/>
      <c r="D916" s="232"/>
      <c r="E916" s="232"/>
      <c r="F916" s="232"/>
      <c r="G916" s="232"/>
      <c r="H916" s="232"/>
      <c r="I916" s="232"/>
      <c r="J916" s="232"/>
      <c r="K916" s="232"/>
      <c r="L916" s="232"/>
      <c r="M916" s="232"/>
      <c r="N916" s="232"/>
      <c r="O916" s="232"/>
      <c r="P916" s="232"/>
    </row>
    <row r="917" spans="1:16" x14ac:dyDescent="0.25">
      <c r="A917" s="240"/>
      <c r="B917" s="239"/>
      <c r="C917" s="232"/>
      <c r="D917" s="232"/>
      <c r="E917" s="232"/>
      <c r="F917" s="232"/>
      <c r="G917" s="232"/>
      <c r="H917" s="232"/>
      <c r="I917" s="232"/>
      <c r="J917" s="232"/>
      <c r="K917" s="232"/>
      <c r="L917" s="232"/>
      <c r="M917" s="232"/>
      <c r="N917" s="232"/>
      <c r="O917" s="232"/>
      <c r="P917" s="232"/>
    </row>
    <row r="918" spans="1:16" x14ac:dyDescent="0.25">
      <c r="A918" s="240"/>
      <c r="B918" s="239"/>
      <c r="C918" s="232"/>
      <c r="D918" s="232"/>
      <c r="E918" s="232"/>
      <c r="F918" s="232"/>
      <c r="G918" s="232"/>
      <c r="H918" s="232"/>
      <c r="I918" s="232"/>
      <c r="J918" s="232"/>
      <c r="K918" s="232"/>
      <c r="L918" s="232"/>
      <c r="M918" s="232"/>
      <c r="N918" s="232"/>
      <c r="O918" s="232"/>
      <c r="P918" s="232"/>
    </row>
    <row r="919" spans="1:16" x14ac:dyDescent="0.25">
      <c r="A919" s="240"/>
      <c r="B919" s="239"/>
      <c r="C919" s="232"/>
      <c r="D919" s="232"/>
      <c r="E919" s="232"/>
      <c r="F919" s="232"/>
      <c r="G919" s="232"/>
      <c r="H919" s="232"/>
      <c r="I919" s="232"/>
      <c r="J919" s="232"/>
      <c r="K919" s="232"/>
      <c r="L919" s="232"/>
      <c r="M919" s="232"/>
      <c r="N919" s="232"/>
      <c r="O919" s="232"/>
      <c r="P919" s="232"/>
    </row>
    <row r="920" spans="1:16" x14ac:dyDescent="0.25">
      <c r="A920" s="240"/>
      <c r="B920" s="239"/>
      <c r="C920" s="232"/>
      <c r="D920" s="232"/>
      <c r="E920" s="232"/>
      <c r="F920" s="232"/>
      <c r="G920" s="232"/>
      <c r="H920" s="232"/>
      <c r="I920" s="232"/>
      <c r="J920" s="232"/>
      <c r="K920" s="232"/>
      <c r="L920" s="232"/>
      <c r="M920" s="232"/>
      <c r="N920" s="232"/>
      <c r="O920" s="232"/>
      <c r="P920" s="232"/>
    </row>
    <row r="921" spans="1:16" x14ac:dyDescent="0.25">
      <c r="A921" s="240"/>
      <c r="B921" s="239"/>
      <c r="C921" s="232"/>
      <c r="D921" s="232"/>
      <c r="E921" s="232"/>
      <c r="F921" s="232"/>
      <c r="G921" s="232"/>
      <c r="H921" s="232"/>
      <c r="I921" s="232"/>
      <c r="J921" s="232"/>
      <c r="K921" s="232"/>
      <c r="L921" s="232"/>
      <c r="M921" s="232"/>
      <c r="N921" s="232"/>
      <c r="O921" s="232"/>
      <c r="P921" s="232"/>
    </row>
    <row r="922" spans="1:16" x14ac:dyDescent="0.25">
      <c r="A922" s="240"/>
      <c r="B922" s="239"/>
      <c r="C922" s="232"/>
      <c r="D922" s="232"/>
      <c r="E922" s="232"/>
      <c r="F922" s="232"/>
      <c r="G922" s="232"/>
      <c r="H922" s="232"/>
      <c r="I922" s="232"/>
      <c r="J922" s="232"/>
      <c r="K922" s="232"/>
      <c r="L922" s="232"/>
      <c r="M922" s="232"/>
      <c r="N922" s="232"/>
      <c r="O922" s="232"/>
      <c r="P922" s="232"/>
    </row>
    <row r="923" spans="1:16" x14ac:dyDescent="0.25">
      <c r="A923" s="240"/>
      <c r="B923" s="239"/>
      <c r="C923" s="232"/>
      <c r="D923" s="232"/>
      <c r="E923" s="232"/>
      <c r="F923" s="232"/>
      <c r="G923" s="232"/>
      <c r="H923" s="232"/>
      <c r="I923" s="232"/>
      <c r="J923" s="232"/>
      <c r="K923" s="232"/>
      <c r="L923" s="232"/>
      <c r="M923" s="232"/>
      <c r="N923" s="232"/>
      <c r="O923" s="232"/>
      <c r="P923" s="232"/>
    </row>
    <row r="924" spans="1:16" x14ac:dyDescent="0.25">
      <c r="A924" s="240"/>
      <c r="B924" s="239"/>
      <c r="C924" s="232"/>
      <c r="D924" s="232"/>
      <c r="E924" s="232"/>
      <c r="F924" s="232"/>
      <c r="G924" s="232"/>
      <c r="H924" s="232"/>
      <c r="I924" s="232"/>
      <c r="J924" s="232"/>
      <c r="K924" s="232"/>
      <c r="L924" s="232"/>
      <c r="M924" s="232"/>
      <c r="N924" s="232"/>
      <c r="O924" s="232"/>
      <c r="P924" s="232"/>
    </row>
    <row r="925" spans="1:16" x14ac:dyDescent="0.25">
      <c r="A925" s="240"/>
      <c r="B925" s="239"/>
      <c r="C925" s="232"/>
      <c r="D925" s="232"/>
      <c r="E925" s="232"/>
      <c r="F925" s="232"/>
      <c r="G925" s="232"/>
      <c r="H925" s="232"/>
      <c r="I925" s="232"/>
      <c r="J925" s="232"/>
      <c r="K925" s="232"/>
      <c r="L925" s="232"/>
      <c r="M925" s="232"/>
      <c r="N925" s="232"/>
      <c r="O925" s="232"/>
      <c r="P925" s="232"/>
    </row>
    <row r="926" spans="1:16" x14ac:dyDescent="0.25">
      <c r="A926" s="240"/>
      <c r="B926" s="239"/>
      <c r="C926" s="232"/>
      <c r="D926" s="232"/>
      <c r="E926" s="232"/>
      <c r="F926" s="232"/>
      <c r="G926" s="232"/>
      <c r="H926" s="232"/>
      <c r="I926" s="232"/>
      <c r="J926" s="232"/>
      <c r="K926" s="232"/>
      <c r="L926" s="232"/>
      <c r="M926" s="232"/>
      <c r="N926" s="232"/>
      <c r="O926" s="232"/>
      <c r="P926" s="232"/>
    </row>
    <row r="927" spans="1:16" x14ac:dyDescent="0.25">
      <c r="A927" s="240"/>
      <c r="B927" s="239"/>
      <c r="C927" s="232"/>
      <c r="D927" s="232"/>
      <c r="E927" s="232"/>
      <c r="F927" s="232"/>
      <c r="G927" s="232"/>
      <c r="H927" s="232"/>
      <c r="I927" s="232"/>
      <c r="J927" s="232"/>
      <c r="K927" s="232"/>
      <c r="L927" s="232"/>
      <c r="M927" s="232"/>
      <c r="N927" s="232"/>
      <c r="O927" s="232"/>
      <c r="P927" s="232"/>
    </row>
    <row r="928" spans="1:16" x14ac:dyDescent="0.25">
      <c r="A928" s="240"/>
      <c r="B928" s="239"/>
      <c r="C928" s="232"/>
      <c r="D928" s="232"/>
      <c r="E928" s="232"/>
      <c r="F928" s="232"/>
      <c r="G928" s="232"/>
      <c r="H928" s="232"/>
      <c r="I928" s="232"/>
      <c r="J928" s="232"/>
      <c r="K928" s="232"/>
      <c r="L928" s="232"/>
      <c r="M928" s="232"/>
      <c r="N928" s="232"/>
      <c r="O928" s="232"/>
      <c r="P928" s="232"/>
    </row>
    <row r="929" spans="1:16" x14ac:dyDescent="0.25">
      <c r="A929" s="240"/>
      <c r="B929" s="239"/>
      <c r="C929" s="232"/>
      <c r="D929" s="232"/>
      <c r="E929" s="232"/>
      <c r="F929" s="232"/>
      <c r="G929" s="232"/>
      <c r="H929" s="232"/>
      <c r="I929" s="232"/>
      <c r="J929" s="232"/>
      <c r="K929" s="232"/>
      <c r="L929" s="232"/>
      <c r="M929" s="232"/>
      <c r="N929" s="232"/>
      <c r="O929" s="232"/>
      <c r="P929" s="232"/>
    </row>
    <row r="930" spans="1:16" x14ac:dyDescent="0.25">
      <c r="A930" s="240"/>
      <c r="B930" s="239"/>
      <c r="C930" s="232"/>
      <c r="D930" s="232"/>
      <c r="E930" s="232"/>
      <c r="F930" s="232"/>
      <c r="G930" s="232"/>
      <c r="H930" s="232"/>
      <c r="I930" s="232"/>
      <c r="J930" s="232"/>
      <c r="K930" s="232"/>
      <c r="L930" s="232"/>
      <c r="M930" s="232"/>
      <c r="N930" s="232"/>
      <c r="O930" s="232"/>
      <c r="P930" s="232"/>
    </row>
    <row r="931" spans="1:16" x14ac:dyDescent="0.25">
      <c r="A931" s="240"/>
      <c r="B931" s="239"/>
      <c r="C931" s="232"/>
      <c r="D931" s="232"/>
      <c r="E931" s="232"/>
      <c r="F931" s="232"/>
      <c r="G931" s="232"/>
      <c r="H931" s="232"/>
      <c r="I931" s="232"/>
      <c r="J931" s="232"/>
      <c r="K931" s="232"/>
      <c r="L931" s="232"/>
      <c r="M931" s="232"/>
      <c r="N931" s="232"/>
      <c r="O931" s="232"/>
      <c r="P931" s="232"/>
    </row>
    <row r="932" spans="1:16" x14ac:dyDescent="0.25">
      <c r="A932" s="240"/>
      <c r="B932" s="239"/>
      <c r="C932" s="232"/>
      <c r="D932" s="232"/>
      <c r="E932" s="232"/>
      <c r="F932" s="232"/>
      <c r="G932" s="232"/>
      <c r="H932" s="232"/>
      <c r="I932" s="232"/>
      <c r="J932" s="232"/>
      <c r="K932" s="232"/>
      <c r="L932" s="232"/>
      <c r="M932" s="232"/>
      <c r="N932" s="232"/>
      <c r="O932" s="232"/>
      <c r="P932" s="232"/>
    </row>
    <row r="933" spans="1:16" x14ac:dyDescent="0.25">
      <c r="A933" s="240"/>
      <c r="B933" s="239"/>
      <c r="C933" s="232"/>
      <c r="D933" s="232"/>
      <c r="E933" s="232"/>
      <c r="F933" s="232"/>
      <c r="G933" s="232"/>
      <c r="H933" s="232"/>
      <c r="I933" s="232"/>
      <c r="J933" s="232"/>
      <c r="K933" s="232"/>
      <c r="L933" s="232"/>
      <c r="M933" s="232"/>
      <c r="N933" s="232"/>
      <c r="O933" s="232"/>
      <c r="P933" s="232"/>
    </row>
    <row r="934" spans="1:16" x14ac:dyDescent="0.25">
      <c r="A934" s="240"/>
      <c r="B934" s="239"/>
      <c r="C934" s="232"/>
      <c r="D934" s="232"/>
      <c r="E934" s="232"/>
      <c r="F934" s="232"/>
      <c r="G934" s="232"/>
      <c r="H934" s="232"/>
      <c r="I934" s="232"/>
      <c r="J934" s="232"/>
      <c r="K934" s="232"/>
      <c r="L934" s="232"/>
      <c r="M934" s="232"/>
      <c r="N934" s="232"/>
      <c r="O934" s="232"/>
      <c r="P934" s="232"/>
    </row>
    <row r="935" spans="1:16" x14ac:dyDescent="0.25">
      <c r="A935" s="240"/>
      <c r="B935" s="239"/>
      <c r="C935" s="232"/>
      <c r="D935" s="232"/>
      <c r="E935" s="232"/>
      <c r="F935" s="232"/>
      <c r="G935" s="232"/>
      <c r="H935" s="232"/>
      <c r="I935" s="232"/>
      <c r="J935" s="232"/>
      <c r="K935" s="232"/>
      <c r="L935" s="232"/>
      <c r="M935" s="232"/>
      <c r="N935" s="232"/>
      <c r="O935" s="232"/>
      <c r="P935" s="232"/>
    </row>
    <row r="936" spans="1:16" x14ac:dyDescent="0.25">
      <c r="A936" s="240"/>
      <c r="B936" s="239"/>
      <c r="C936" s="232"/>
      <c r="D936" s="232"/>
      <c r="E936" s="232"/>
      <c r="F936" s="232"/>
      <c r="G936" s="232"/>
      <c r="H936" s="232"/>
      <c r="I936" s="232"/>
      <c r="J936" s="232"/>
      <c r="K936" s="232"/>
      <c r="L936" s="232"/>
      <c r="M936" s="232"/>
      <c r="N936" s="232"/>
      <c r="O936" s="232"/>
      <c r="P936" s="232"/>
    </row>
    <row r="937" spans="1:16" x14ac:dyDescent="0.25">
      <c r="A937" s="240"/>
      <c r="B937" s="239"/>
      <c r="C937" s="232"/>
      <c r="D937" s="232"/>
      <c r="E937" s="232"/>
      <c r="F937" s="232"/>
      <c r="G937" s="232"/>
      <c r="H937" s="232"/>
      <c r="I937" s="232"/>
      <c r="J937" s="232"/>
      <c r="K937" s="232"/>
      <c r="L937" s="232"/>
      <c r="M937" s="232"/>
      <c r="N937" s="232"/>
      <c r="O937" s="232"/>
      <c r="P937" s="232"/>
    </row>
    <row r="938" spans="1:16" x14ac:dyDescent="0.25">
      <c r="A938" s="240"/>
      <c r="B938" s="239"/>
      <c r="C938" s="232"/>
      <c r="D938" s="232"/>
      <c r="E938" s="232"/>
      <c r="F938" s="232"/>
      <c r="G938" s="232"/>
      <c r="H938" s="232"/>
      <c r="I938" s="232"/>
      <c r="J938" s="232"/>
      <c r="K938" s="232"/>
      <c r="L938" s="232"/>
      <c r="M938" s="232"/>
      <c r="N938" s="232"/>
      <c r="O938" s="232"/>
      <c r="P938" s="232"/>
    </row>
    <row r="939" spans="1:16" x14ac:dyDescent="0.25">
      <c r="A939" s="240"/>
      <c r="B939" s="239"/>
      <c r="C939" s="232"/>
      <c r="D939" s="232"/>
      <c r="E939" s="232"/>
      <c r="F939" s="232"/>
      <c r="G939" s="232"/>
      <c r="H939" s="232"/>
      <c r="I939" s="232"/>
      <c r="J939" s="232"/>
      <c r="K939" s="232"/>
      <c r="L939" s="232"/>
      <c r="M939" s="232"/>
      <c r="N939" s="232"/>
      <c r="O939" s="232"/>
      <c r="P939" s="232"/>
    </row>
    <row r="940" spans="1:16" x14ac:dyDescent="0.25">
      <c r="A940" s="240"/>
      <c r="B940" s="239"/>
      <c r="C940" s="232"/>
      <c r="D940" s="232"/>
      <c r="E940" s="232"/>
      <c r="F940" s="232"/>
      <c r="G940" s="232"/>
      <c r="H940" s="232"/>
      <c r="I940" s="232"/>
      <c r="J940" s="232"/>
      <c r="K940" s="232"/>
      <c r="L940" s="232"/>
      <c r="M940" s="232"/>
      <c r="N940" s="232"/>
      <c r="O940" s="232"/>
      <c r="P940" s="232"/>
    </row>
    <row r="941" spans="1:16" x14ac:dyDescent="0.25">
      <c r="A941" s="240"/>
      <c r="B941" s="239"/>
      <c r="C941" s="232"/>
      <c r="D941" s="232"/>
      <c r="E941" s="232"/>
      <c r="F941" s="232"/>
      <c r="G941" s="232"/>
      <c r="H941" s="232"/>
      <c r="I941" s="232"/>
      <c r="J941" s="232"/>
      <c r="K941" s="232"/>
      <c r="L941" s="232"/>
      <c r="M941" s="232"/>
      <c r="N941" s="232"/>
      <c r="O941" s="232"/>
      <c r="P941" s="232"/>
    </row>
    <row r="942" spans="1:16" x14ac:dyDescent="0.25">
      <c r="A942" s="240"/>
      <c r="B942" s="239"/>
      <c r="C942" s="232"/>
      <c r="D942" s="232"/>
      <c r="E942" s="232"/>
      <c r="F942" s="232"/>
      <c r="G942" s="232"/>
      <c r="H942" s="232"/>
      <c r="I942" s="232"/>
      <c r="J942" s="232"/>
      <c r="K942" s="232"/>
      <c r="L942" s="232"/>
      <c r="M942" s="232"/>
      <c r="N942" s="232"/>
      <c r="O942" s="232"/>
      <c r="P942" s="232"/>
    </row>
    <row r="943" spans="1:16" x14ac:dyDescent="0.25">
      <c r="A943" s="240"/>
      <c r="B943" s="239"/>
      <c r="C943" s="232"/>
      <c r="D943" s="232"/>
      <c r="E943" s="232"/>
      <c r="F943" s="232"/>
      <c r="G943" s="232"/>
      <c r="H943" s="232"/>
      <c r="I943" s="232"/>
      <c r="J943" s="232"/>
      <c r="K943" s="232"/>
      <c r="L943" s="232"/>
      <c r="M943" s="232"/>
      <c r="N943" s="232"/>
      <c r="O943" s="232"/>
      <c r="P943" s="232"/>
    </row>
    <row r="944" spans="1:16" x14ac:dyDescent="0.25">
      <c r="A944" s="240"/>
      <c r="B944" s="239"/>
      <c r="C944" s="232"/>
      <c r="D944" s="232"/>
      <c r="E944" s="232"/>
      <c r="F944" s="232"/>
      <c r="G944" s="232"/>
      <c r="H944" s="232"/>
      <c r="I944" s="232"/>
      <c r="J944" s="232"/>
      <c r="K944" s="232"/>
      <c r="L944" s="232"/>
      <c r="M944" s="232"/>
      <c r="N944" s="232"/>
      <c r="O944" s="232"/>
      <c r="P944" s="232"/>
    </row>
    <row r="945" spans="1:16" x14ac:dyDescent="0.25">
      <c r="A945" s="240"/>
      <c r="B945" s="239"/>
      <c r="C945" s="232"/>
      <c r="D945" s="232"/>
      <c r="E945" s="232"/>
      <c r="F945" s="232"/>
      <c r="G945" s="232"/>
      <c r="H945" s="232"/>
      <c r="I945" s="232"/>
      <c r="J945" s="232"/>
      <c r="K945" s="232"/>
      <c r="L945" s="232"/>
      <c r="M945" s="232"/>
      <c r="N945" s="232"/>
      <c r="O945" s="232"/>
      <c r="P945" s="232"/>
    </row>
    <row r="946" spans="1:16" x14ac:dyDescent="0.25">
      <c r="A946" s="240"/>
      <c r="B946" s="239"/>
      <c r="C946" s="232"/>
      <c r="D946" s="232"/>
      <c r="E946" s="232"/>
      <c r="F946" s="232"/>
      <c r="G946" s="232"/>
      <c r="H946" s="232"/>
      <c r="I946" s="232"/>
      <c r="J946" s="232"/>
      <c r="K946" s="232"/>
      <c r="L946" s="232"/>
      <c r="M946" s="232"/>
      <c r="N946" s="232"/>
      <c r="O946" s="232"/>
      <c r="P946" s="232"/>
    </row>
    <row r="947" spans="1:16" x14ac:dyDescent="0.25">
      <c r="A947" s="240"/>
      <c r="B947" s="239"/>
      <c r="C947" s="232"/>
      <c r="D947" s="232"/>
      <c r="E947" s="232"/>
      <c r="F947" s="232"/>
      <c r="G947" s="232"/>
      <c r="H947" s="232"/>
      <c r="I947" s="232"/>
      <c r="J947" s="232"/>
      <c r="K947" s="232"/>
      <c r="L947" s="232"/>
      <c r="M947" s="232"/>
      <c r="N947" s="232"/>
      <c r="O947" s="232"/>
      <c r="P947" s="232"/>
    </row>
    <row r="948" spans="1:16" x14ac:dyDescent="0.25">
      <c r="A948" s="240"/>
      <c r="B948" s="239"/>
      <c r="C948" s="232"/>
      <c r="D948" s="232"/>
      <c r="E948" s="232"/>
      <c r="F948" s="232"/>
      <c r="G948" s="232"/>
      <c r="H948" s="232"/>
      <c r="I948" s="232"/>
      <c r="J948" s="232"/>
      <c r="K948" s="232"/>
      <c r="L948" s="232"/>
      <c r="M948" s="232"/>
      <c r="N948" s="232"/>
      <c r="O948" s="232"/>
      <c r="P948" s="232"/>
    </row>
    <row r="949" spans="1:16" x14ac:dyDescent="0.25">
      <c r="A949" s="240"/>
      <c r="B949" s="239"/>
      <c r="C949" s="232"/>
      <c r="D949" s="232"/>
      <c r="E949" s="232"/>
      <c r="F949" s="232"/>
      <c r="G949" s="232"/>
      <c r="H949" s="232"/>
      <c r="I949" s="232"/>
      <c r="J949" s="232"/>
      <c r="K949" s="232"/>
      <c r="L949" s="232"/>
      <c r="M949" s="232"/>
      <c r="N949" s="232"/>
      <c r="O949" s="232"/>
      <c r="P949" s="232"/>
    </row>
    <row r="950" spans="1:16" x14ac:dyDescent="0.25">
      <c r="A950" s="240"/>
      <c r="B950" s="239"/>
      <c r="C950" s="232"/>
      <c r="D950" s="232"/>
      <c r="E950" s="232"/>
      <c r="F950" s="232"/>
      <c r="G950" s="232"/>
      <c r="H950" s="232"/>
      <c r="I950" s="232"/>
      <c r="J950" s="232"/>
      <c r="K950" s="232"/>
      <c r="L950" s="232"/>
      <c r="M950" s="232"/>
      <c r="N950" s="232"/>
      <c r="O950" s="232"/>
      <c r="P950" s="232"/>
    </row>
    <row r="951" spans="1:16" x14ac:dyDescent="0.25">
      <c r="A951" s="240"/>
      <c r="B951" s="239"/>
      <c r="C951" s="232"/>
      <c r="D951" s="232"/>
      <c r="E951" s="232"/>
      <c r="F951" s="232"/>
      <c r="G951" s="232"/>
      <c r="H951" s="232"/>
      <c r="I951" s="232"/>
      <c r="J951" s="232"/>
      <c r="K951" s="232"/>
      <c r="L951" s="232"/>
      <c r="M951" s="232"/>
      <c r="N951" s="232"/>
      <c r="O951" s="232"/>
      <c r="P951" s="232"/>
    </row>
    <row r="952" spans="1:16" x14ac:dyDescent="0.25">
      <c r="A952" s="240"/>
      <c r="B952" s="239"/>
      <c r="C952" s="232"/>
      <c r="D952" s="232"/>
      <c r="E952" s="232"/>
      <c r="F952" s="232"/>
      <c r="G952" s="232"/>
      <c r="H952" s="232"/>
      <c r="I952" s="232"/>
      <c r="J952" s="232"/>
      <c r="K952" s="232"/>
      <c r="L952" s="232"/>
      <c r="M952" s="232"/>
      <c r="N952" s="232"/>
      <c r="O952" s="232"/>
      <c r="P952" s="232"/>
    </row>
    <row r="953" spans="1:16" x14ac:dyDescent="0.25">
      <c r="A953" s="240"/>
      <c r="B953" s="239"/>
      <c r="C953" s="232"/>
      <c r="D953" s="232"/>
      <c r="E953" s="232"/>
      <c r="F953" s="232"/>
      <c r="G953" s="232"/>
      <c r="H953" s="232"/>
      <c r="I953" s="232"/>
      <c r="J953" s="232"/>
      <c r="K953" s="232"/>
      <c r="L953" s="232"/>
      <c r="M953" s="232"/>
      <c r="N953" s="232"/>
      <c r="O953" s="232"/>
      <c r="P953" s="232"/>
    </row>
    <row r="954" spans="1:16" x14ac:dyDescent="0.25">
      <c r="A954" s="240"/>
      <c r="B954" s="239"/>
      <c r="C954" s="232"/>
      <c r="D954" s="232"/>
      <c r="E954" s="232"/>
      <c r="F954" s="232"/>
      <c r="G954" s="232"/>
      <c r="H954" s="232"/>
      <c r="I954" s="232"/>
      <c r="J954" s="232"/>
      <c r="K954" s="232"/>
      <c r="L954" s="232"/>
      <c r="M954" s="232"/>
      <c r="N954" s="232"/>
      <c r="O954" s="232"/>
      <c r="P954" s="232"/>
    </row>
    <row r="955" spans="1:16" x14ac:dyDescent="0.25">
      <c r="A955" s="240"/>
      <c r="B955" s="239"/>
      <c r="C955" s="232"/>
      <c r="D955" s="232"/>
      <c r="E955" s="232"/>
      <c r="F955" s="232"/>
      <c r="G955" s="232"/>
      <c r="H955" s="232"/>
      <c r="I955" s="232"/>
      <c r="J955" s="232"/>
      <c r="K955" s="232"/>
      <c r="L955" s="232"/>
      <c r="M955" s="232"/>
      <c r="N955" s="232"/>
      <c r="O955" s="232"/>
      <c r="P955" s="232"/>
    </row>
    <row r="956" spans="1:16" x14ac:dyDescent="0.25">
      <c r="A956" s="240"/>
      <c r="B956" s="239"/>
      <c r="C956" s="232"/>
      <c r="D956" s="232"/>
      <c r="E956" s="232"/>
      <c r="F956" s="232"/>
      <c r="G956" s="232"/>
      <c r="H956" s="232"/>
      <c r="I956" s="232"/>
      <c r="J956" s="232"/>
      <c r="K956" s="232"/>
      <c r="L956" s="232"/>
      <c r="M956" s="232"/>
      <c r="N956" s="232"/>
      <c r="O956" s="232"/>
      <c r="P956" s="232"/>
    </row>
    <row r="957" spans="1:16" x14ac:dyDescent="0.25">
      <c r="A957" s="240"/>
      <c r="B957" s="239"/>
      <c r="C957" s="232"/>
      <c r="D957" s="232"/>
      <c r="E957" s="232"/>
      <c r="F957" s="232"/>
      <c r="G957" s="232"/>
      <c r="H957" s="232"/>
      <c r="I957" s="232"/>
      <c r="J957" s="232"/>
      <c r="K957" s="232"/>
      <c r="L957" s="232"/>
      <c r="M957" s="232"/>
      <c r="N957" s="232"/>
      <c r="O957" s="232"/>
      <c r="P957" s="232"/>
    </row>
    <row r="958" spans="1:16" x14ac:dyDescent="0.25">
      <c r="A958" s="240"/>
      <c r="B958" s="239"/>
      <c r="C958" s="232"/>
      <c r="D958" s="232"/>
      <c r="E958" s="232"/>
      <c r="F958" s="232"/>
      <c r="G958" s="232"/>
      <c r="H958" s="232"/>
      <c r="I958" s="232"/>
      <c r="J958" s="232"/>
      <c r="K958" s="232"/>
      <c r="L958" s="232"/>
      <c r="M958" s="232"/>
      <c r="N958" s="232"/>
      <c r="O958" s="232"/>
      <c r="P958" s="232"/>
    </row>
    <row r="959" spans="1:16" x14ac:dyDescent="0.25">
      <c r="A959" s="240"/>
      <c r="B959" s="239"/>
      <c r="C959" s="232"/>
      <c r="D959" s="232"/>
      <c r="E959" s="232"/>
      <c r="F959" s="232"/>
      <c r="G959" s="232"/>
      <c r="H959" s="232"/>
      <c r="I959" s="232"/>
      <c r="J959" s="232"/>
      <c r="K959" s="232"/>
      <c r="L959" s="232"/>
      <c r="M959" s="232"/>
      <c r="N959" s="232"/>
      <c r="O959" s="232"/>
      <c r="P959" s="232"/>
    </row>
    <row r="960" spans="1:16" x14ac:dyDescent="0.25">
      <c r="A960" s="240"/>
      <c r="B960" s="239"/>
      <c r="C960" s="232"/>
      <c r="D960" s="232"/>
      <c r="E960" s="232"/>
      <c r="F960" s="232"/>
      <c r="G960" s="232"/>
      <c r="H960" s="232"/>
      <c r="I960" s="232"/>
      <c r="J960" s="232"/>
      <c r="K960" s="232"/>
      <c r="L960" s="232"/>
      <c r="M960" s="232"/>
      <c r="N960" s="232"/>
      <c r="O960" s="232"/>
      <c r="P960" s="232"/>
    </row>
    <row r="961" spans="1:16" x14ac:dyDescent="0.25">
      <c r="A961" s="240"/>
      <c r="B961" s="239"/>
      <c r="C961" s="232"/>
      <c r="D961" s="232"/>
      <c r="E961" s="232"/>
      <c r="F961" s="232"/>
      <c r="G961" s="232"/>
      <c r="H961" s="232"/>
      <c r="I961" s="232"/>
      <c r="J961" s="232"/>
      <c r="K961" s="232"/>
      <c r="L961" s="232"/>
      <c r="M961" s="232"/>
      <c r="N961" s="232"/>
      <c r="O961" s="232"/>
      <c r="P961" s="232"/>
    </row>
    <row r="962" spans="1:16" x14ac:dyDescent="0.25">
      <c r="A962" s="240"/>
      <c r="B962" s="239"/>
      <c r="C962" s="232"/>
      <c r="D962" s="232"/>
      <c r="E962" s="232"/>
      <c r="F962" s="232"/>
      <c r="G962" s="232"/>
      <c r="H962" s="232"/>
      <c r="I962" s="232"/>
      <c r="J962" s="232"/>
      <c r="K962" s="232"/>
      <c r="L962" s="232"/>
      <c r="M962" s="232"/>
      <c r="N962" s="232"/>
      <c r="O962" s="232"/>
      <c r="P962" s="232"/>
    </row>
    <row r="963" spans="1:16" x14ac:dyDescent="0.25">
      <c r="A963" s="240"/>
      <c r="B963" s="239"/>
      <c r="C963" s="232"/>
      <c r="D963" s="232"/>
      <c r="E963" s="232"/>
      <c r="F963" s="232"/>
      <c r="G963" s="232"/>
      <c r="H963" s="232"/>
      <c r="I963" s="232"/>
      <c r="J963" s="232"/>
      <c r="K963" s="232"/>
      <c r="L963" s="232"/>
      <c r="M963" s="232"/>
      <c r="N963" s="232"/>
      <c r="O963" s="232"/>
      <c r="P963" s="232"/>
    </row>
    <row r="964" spans="1:16" x14ac:dyDescent="0.25">
      <c r="A964" s="240"/>
      <c r="B964" s="239"/>
      <c r="C964" s="232"/>
      <c r="D964" s="232"/>
      <c r="E964" s="232"/>
      <c r="F964" s="232"/>
      <c r="G964" s="232"/>
      <c r="H964" s="232"/>
      <c r="I964" s="232"/>
      <c r="J964" s="232"/>
      <c r="K964" s="232"/>
      <c r="L964" s="232"/>
      <c r="M964" s="232"/>
      <c r="N964" s="232"/>
      <c r="O964" s="232"/>
      <c r="P964" s="232"/>
    </row>
    <row r="965" spans="1:16" x14ac:dyDescent="0.25">
      <c r="A965" s="240"/>
      <c r="B965" s="239"/>
      <c r="C965" s="232"/>
      <c r="D965" s="232"/>
      <c r="E965" s="232"/>
      <c r="F965" s="232"/>
      <c r="G965" s="232"/>
      <c r="H965" s="232"/>
      <c r="I965" s="232"/>
      <c r="J965" s="232"/>
      <c r="K965" s="232"/>
      <c r="L965" s="232"/>
      <c r="M965" s="232"/>
      <c r="N965" s="232"/>
      <c r="O965" s="232"/>
      <c r="P965" s="232"/>
    </row>
    <row r="966" spans="1:16" x14ac:dyDescent="0.25">
      <c r="A966" s="240"/>
      <c r="B966" s="239"/>
      <c r="C966" s="232"/>
      <c r="D966" s="232"/>
      <c r="E966" s="232"/>
      <c r="F966" s="232"/>
      <c r="G966" s="232"/>
      <c r="H966" s="232"/>
      <c r="I966" s="232"/>
      <c r="J966" s="232"/>
      <c r="K966" s="232"/>
      <c r="L966" s="232"/>
      <c r="M966" s="232"/>
      <c r="N966" s="232"/>
      <c r="O966" s="232"/>
      <c r="P966" s="232"/>
    </row>
    <row r="967" spans="1:16" x14ac:dyDescent="0.25">
      <c r="A967" s="240"/>
      <c r="B967" s="239"/>
      <c r="C967" s="232"/>
      <c r="D967" s="232"/>
      <c r="E967" s="232"/>
      <c r="F967" s="232"/>
      <c r="G967" s="232"/>
      <c r="H967" s="232"/>
      <c r="I967" s="232"/>
      <c r="J967" s="232"/>
      <c r="K967" s="232"/>
      <c r="L967" s="232"/>
      <c r="M967" s="232"/>
      <c r="N967" s="232"/>
      <c r="O967" s="232"/>
      <c r="P967" s="232"/>
    </row>
    <row r="968" spans="1:16" x14ac:dyDescent="0.25">
      <c r="A968" s="240"/>
      <c r="B968" s="239"/>
      <c r="C968" s="232"/>
      <c r="D968" s="232"/>
      <c r="E968" s="232"/>
      <c r="F968" s="232"/>
      <c r="G968" s="232"/>
      <c r="H968" s="232"/>
      <c r="I968" s="232"/>
      <c r="J968" s="232"/>
      <c r="K968" s="232"/>
      <c r="L968" s="232"/>
      <c r="M968" s="232"/>
      <c r="N968" s="232"/>
      <c r="O968" s="232"/>
      <c r="P968" s="232"/>
    </row>
    <row r="969" spans="1:16" x14ac:dyDescent="0.25">
      <c r="A969" s="240"/>
      <c r="B969" s="239"/>
      <c r="C969" s="232"/>
      <c r="D969" s="232"/>
      <c r="E969" s="232"/>
      <c r="F969" s="232"/>
      <c r="G969" s="232"/>
      <c r="H969" s="232"/>
      <c r="I969" s="232"/>
      <c r="J969" s="232"/>
      <c r="K969" s="232"/>
      <c r="L969" s="232"/>
      <c r="M969" s="232"/>
      <c r="N969" s="232"/>
      <c r="O969" s="232"/>
      <c r="P969" s="232"/>
    </row>
    <row r="970" spans="1:16" x14ac:dyDescent="0.25">
      <c r="A970" s="240"/>
      <c r="B970" s="239"/>
      <c r="C970" s="232"/>
      <c r="D970" s="232"/>
      <c r="E970" s="232"/>
      <c r="F970" s="232"/>
      <c r="G970" s="232"/>
      <c r="H970" s="232"/>
      <c r="I970" s="232"/>
      <c r="J970" s="232"/>
      <c r="K970" s="232"/>
      <c r="L970" s="232"/>
      <c r="M970" s="232"/>
      <c r="N970" s="232"/>
      <c r="O970" s="232"/>
      <c r="P970" s="232"/>
    </row>
    <row r="971" spans="1:16" x14ac:dyDescent="0.25">
      <c r="A971" s="240"/>
      <c r="B971" s="239"/>
      <c r="C971" s="232"/>
      <c r="D971" s="232"/>
      <c r="E971" s="232"/>
      <c r="F971" s="232"/>
      <c r="G971" s="232"/>
      <c r="H971" s="232"/>
      <c r="I971" s="232"/>
      <c r="J971" s="232"/>
      <c r="K971" s="232"/>
      <c r="L971" s="232"/>
      <c r="M971" s="232"/>
      <c r="N971" s="232"/>
      <c r="O971" s="232"/>
      <c r="P971" s="232"/>
    </row>
    <row r="972" spans="1:16" x14ac:dyDescent="0.25">
      <c r="A972" s="240"/>
      <c r="B972" s="239"/>
      <c r="C972" s="232"/>
      <c r="D972" s="232"/>
      <c r="E972" s="232"/>
      <c r="F972" s="232"/>
      <c r="G972" s="232"/>
      <c r="H972" s="232"/>
      <c r="I972" s="232"/>
      <c r="J972" s="232"/>
      <c r="K972" s="232"/>
      <c r="L972" s="232"/>
      <c r="M972" s="232"/>
      <c r="N972" s="232"/>
      <c r="O972" s="232"/>
      <c r="P972" s="232"/>
    </row>
    <row r="973" spans="1:16" x14ac:dyDescent="0.25">
      <c r="A973" s="240"/>
      <c r="B973" s="239"/>
      <c r="C973" s="232"/>
      <c r="D973" s="232"/>
      <c r="E973" s="232"/>
      <c r="F973" s="232"/>
      <c r="G973" s="232"/>
      <c r="H973" s="232"/>
      <c r="I973" s="232"/>
      <c r="J973" s="232"/>
      <c r="K973" s="232"/>
      <c r="L973" s="232"/>
      <c r="M973" s="232"/>
      <c r="N973" s="232"/>
      <c r="O973" s="232"/>
      <c r="P973" s="232"/>
    </row>
    <row r="974" spans="1:16" x14ac:dyDescent="0.25">
      <c r="A974" s="240"/>
      <c r="B974" s="239"/>
      <c r="C974" s="232"/>
      <c r="D974" s="232"/>
      <c r="E974" s="232"/>
      <c r="F974" s="232"/>
      <c r="G974" s="232"/>
      <c r="H974" s="232"/>
      <c r="I974" s="232"/>
      <c r="J974" s="232"/>
      <c r="K974" s="232"/>
      <c r="L974" s="232"/>
      <c r="M974" s="232"/>
      <c r="N974" s="232"/>
      <c r="O974" s="232"/>
      <c r="P974" s="232"/>
    </row>
    <row r="975" spans="1:16" x14ac:dyDescent="0.25">
      <c r="A975" s="240"/>
      <c r="B975" s="239"/>
      <c r="C975" s="232"/>
      <c r="D975" s="232"/>
      <c r="E975" s="232"/>
      <c r="F975" s="232"/>
      <c r="G975" s="232"/>
      <c r="H975" s="232"/>
      <c r="I975" s="232"/>
      <c r="J975" s="232"/>
      <c r="K975" s="232"/>
      <c r="L975" s="232"/>
      <c r="M975" s="232"/>
      <c r="N975" s="232"/>
      <c r="O975" s="232"/>
      <c r="P975" s="232"/>
    </row>
    <row r="976" spans="1:16" x14ac:dyDescent="0.25">
      <c r="A976" s="240"/>
      <c r="B976" s="239"/>
      <c r="C976" s="232"/>
      <c r="D976" s="232"/>
      <c r="E976" s="232"/>
      <c r="F976" s="232"/>
      <c r="G976" s="232"/>
      <c r="H976" s="232"/>
      <c r="I976" s="232"/>
      <c r="J976" s="232"/>
      <c r="K976" s="232"/>
      <c r="L976" s="232"/>
      <c r="M976" s="232"/>
      <c r="N976" s="232"/>
      <c r="O976" s="232"/>
      <c r="P976" s="232"/>
    </row>
    <row r="977" spans="1:16" x14ac:dyDescent="0.25">
      <c r="A977" s="240"/>
      <c r="B977" s="239"/>
      <c r="C977" s="232"/>
      <c r="D977" s="232"/>
      <c r="E977" s="232"/>
      <c r="F977" s="232"/>
      <c r="G977" s="232"/>
      <c r="H977" s="232"/>
      <c r="I977" s="232"/>
      <c r="J977" s="232"/>
      <c r="K977" s="232"/>
      <c r="L977" s="232"/>
      <c r="M977" s="232"/>
      <c r="N977" s="232"/>
      <c r="O977" s="232"/>
      <c r="P977" s="232"/>
    </row>
    <row r="978" spans="1:16" x14ac:dyDescent="0.25">
      <c r="A978" s="240"/>
      <c r="B978" s="239"/>
      <c r="C978" s="232"/>
      <c r="D978" s="232"/>
      <c r="E978" s="232"/>
      <c r="F978" s="232"/>
      <c r="G978" s="232"/>
      <c r="H978" s="232"/>
      <c r="I978" s="232"/>
      <c r="J978" s="232"/>
      <c r="K978" s="232"/>
      <c r="L978" s="232"/>
      <c r="M978" s="232"/>
      <c r="N978" s="232"/>
      <c r="O978" s="232"/>
      <c r="P978" s="232"/>
    </row>
    <row r="979" spans="1:16" x14ac:dyDescent="0.25">
      <c r="A979" s="240"/>
      <c r="B979" s="239"/>
      <c r="C979" s="232"/>
      <c r="D979" s="232"/>
      <c r="E979" s="232"/>
      <c r="F979" s="232"/>
      <c r="G979" s="232"/>
      <c r="H979" s="232"/>
      <c r="I979" s="232"/>
      <c r="J979" s="232"/>
      <c r="K979" s="232"/>
      <c r="L979" s="232"/>
      <c r="M979" s="232"/>
      <c r="N979" s="232"/>
      <c r="O979" s="232"/>
      <c r="P979" s="232"/>
    </row>
    <row r="980" spans="1:16" x14ac:dyDescent="0.25">
      <c r="A980" s="240"/>
      <c r="B980" s="239"/>
      <c r="C980" s="232"/>
      <c r="D980" s="232"/>
      <c r="E980" s="232"/>
      <c r="F980" s="232"/>
      <c r="G980" s="232"/>
      <c r="H980" s="232"/>
      <c r="I980" s="232"/>
      <c r="J980" s="232"/>
      <c r="K980" s="232"/>
      <c r="L980" s="232"/>
      <c r="M980" s="232"/>
      <c r="N980" s="232"/>
      <c r="O980" s="232"/>
      <c r="P980" s="232"/>
    </row>
    <row r="981" spans="1:16" x14ac:dyDescent="0.25">
      <c r="A981" s="240"/>
      <c r="B981" s="239"/>
      <c r="C981" s="232"/>
      <c r="D981" s="232"/>
      <c r="E981" s="232"/>
      <c r="F981" s="232"/>
      <c r="G981" s="232"/>
      <c r="H981" s="232"/>
      <c r="I981" s="232"/>
      <c r="J981" s="232"/>
      <c r="K981" s="232"/>
      <c r="L981" s="232"/>
      <c r="M981" s="232"/>
      <c r="N981" s="232"/>
      <c r="O981" s="232"/>
      <c r="P981" s="232"/>
    </row>
    <row r="982" spans="1:16" x14ac:dyDescent="0.25">
      <c r="A982" s="240"/>
      <c r="B982" s="239"/>
      <c r="C982" s="232"/>
      <c r="D982" s="232"/>
      <c r="E982" s="232"/>
      <c r="F982" s="232"/>
      <c r="G982" s="232"/>
      <c r="H982" s="232"/>
      <c r="I982" s="232"/>
      <c r="J982" s="232"/>
      <c r="K982" s="232"/>
      <c r="L982" s="232"/>
      <c r="M982" s="232"/>
      <c r="N982" s="232"/>
      <c r="O982" s="232"/>
      <c r="P982" s="232"/>
    </row>
    <row r="983" spans="1:16" x14ac:dyDescent="0.25">
      <c r="A983" s="240"/>
      <c r="B983" s="239"/>
      <c r="C983" s="232"/>
      <c r="D983" s="232"/>
      <c r="E983" s="232"/>
      <c r="F983" s="232"/>
      <c r="G983" s="232"/>
      <c r="H983" s="232"/>
      <c r="I983" s="232"/>
      <c r="J983" s="232"/>
      <c r="K983" s="232"/>
      <c r="L983" s="232"/>
      <c r="M983" s="232"/>
      <c r="N983" s="232"/>
      <c r="O983" s="232"/>
      <c r="P983" s="232"/>
    </row>
    <row r="984" spans="1:16" x14ac:dyDescent="0.25">
      <c r="A984" s="240"/>
      <c r="B984" s="239"/>
      <c r="C984" s="232"/>
      <c r="D984" s="232"/>
      <c r="E984" s="232"/>
      <c r="F984" s="232"/>
      <c r="G984" s="232"/>
      <c r="H984" s="232"/>
      <c r="I984" s="232"/>
      <c r="J984" s="232"/>
      <c r="K984" s="232"/>
      <c r="L984" s="232"/>
      <c r="M984" s="232"/>
      <c r="N984" s="232"/>
      <c r="O984" s="232"/>
      <c r="P984" s="232"/>
    </row>
    <row r="985" spans="1:16" x14ac:dyDescent="0.25">
      <c r="A985" s="240"/>
      <c r="B985" s="239"/>
      <c r="C985" s="232"/>
      <c r="D985" s="232"/>
      <c r="E985" s="232"/>
      <c r="F985" s="232"/>
      <c r="G985" s="232"/>
      <c r="H985" s="232"/>
      <c r="I985" s="232"/>
      <c r="J985" s="232"/>
      <c r="K985" s="232"/>
      <c r="L985" s="232"/>
      <c r="M985" s="232"/>
      <c r="N985" s="232"/>
      <c r="O985" s="232"/>
      <c r="P985" s="232"/>
    </row>
    <row r="986" spans="1:16" x14ac:dyDescent="0.25">
      <c r="A986" s="240"/>
      <c r="B986" s="239"/>
      <c r="C986" s="232"/>
      <c r="D986" s="232"/>
      <c r="E986" s="232"/>
      <c r="F986" s="232"/>
      <c r="G986" s="232"/>
      <c r="H986" s="232"/>
      <c r="I986" s="232"/>
      <c r="J986" s="232"/>
      <c r="K986" s="232"/>
      <c r="L986" s="232"/>
      <c r="M986" s="232"/>
      <c r="N986" s="232"/>
      <c r="O986" s="232"/>
      <c r="P986" s="232"/>
    </row>
    <row r="987" spans="1:16" x14ac:dyDescent="0.25">
      <c r="A987" s="240"/>
      <c r="B987" s="239"/>
      <c r="C987" s="232"/>
      <c r="D987" s="232"/>
      <c r="E987" s="232"/>
      <c r="F987" s="232"/>
      <c r="G987" s="232"/>
      <c r="H987" s="232"/>
      <c r="I987" s="232"/>
      <c r="J987" s="232"/>
      <c r="K987" s="232"/>
      <c r="L987" s="232"/>
      <c r="M987" s="232"/>
      <c r="N987" s="232"/>
      <c r="O987" s="232"/>
      <c r="P987" s="232"/>
    </row>
    <row r="988" spans="1:16" x14ac:dyDescent="0.25">
      <c r="A988" s="240"/>
      <c r="B988" s="239"/>
      <c r="C988" s="232"/>
      <c r="D988" s="232"/>
      <c r="E988" s="232"/>
      <c r="F988" s="232"/>
      <c r="G988" s="232"/>
      <c r="H988" s="232"/>
      <c r="I988" s="232"/>
      <c r="J988" s="232"/>
      <c r="K988" s="232"/>
      <c r="L988" s="232"/>
      <c r="M988" s="232"/>
      <c r="N988" s="232"/>
      <c r="O988" s="232"/>
      <c r="P988" s="232"/>
    </row>
    <row r="989" spans="1:16" x14ac:dyDescent="0.25">
      <c r="A989" s="240"/>
      <c r="B989" s="239"/>
      <c r="C989" s="232"/>
      <c r="D989" s="232"/>
      <c r="E989" s="232"/>
      <c r="F989" s="232"/>
      <c r="G989" s="232"/>
      <c r="H989" s="232"/>
      <c r="I989" s="232"/>
      <c r="J989" s="232"/>
      <c r="K989" s="232"/>
      <c r="L989" s="232"/>
      <c r="M989" s="232"/>
      <c r="N989" s="232"/>
      <c r="O989" s="232"/>
      <c r="P989" s="232"/>
    </row>
    <row r="990" spans="1:16" x14ac:dyDescent="0.25">
      <c r="A990" s="240"/>
      <c r="B990" s="239"/>
      <c r="C990" s="232"/>
      <c r="D990" s="232"/>
      <c r="E990" s="232"/>
      <c r="F990" s="232"/>
      <c r="G990" s="232"/>
      <c r="H990" s="232"/>
      <c r="I990" s="232"/>
      <c r="J990" s="232"/>
      <c r="K990" s="232"/>
      <c r="L990" s="232"/>
      <c r="M990" s="232"/>
      <c r="N990" s="232"/>
      <c r="O990" s="232"/>
      <c r="P990" s="232"/>
    </row>
    <row r="991" spans="1:16" x14ac:dyDescent="0.25">
      <c r="A991" s="240"/>
      <c r="B991" s="239"/>
      <c r="C991" s="232"/>
      <c r="D991" s="232"/>
      <c r="E991" s="232"/>
      <c r="F991" s="232"/>
      <c r="G991" s="232"/>
      <c r="H991" s="232"/>
      <c r="I991" s="232"/>
      <c r="J991" s="232"/>
      <c r="K991" s="232"/>
      <c r="L991" s="232"/>
      <c r="M991" s="232"/>
      <c r="N991" s="232"/>
      <c r="O991" s="232"/>
      <c r="P991" s="232"/>
    </row>
    <row r="992" spans="1:16" x14ac:dyDescent="0.25">
      <c r="A992" s="240"/>
      <c r="B992" s="239"/>
      <c r="C992" s="232"/>
      <c r="D992" s="232"/>
      <c r="E992" s="232"/>
      <c r="F992" s="232"/>
      <c r="G992" s="232"/>
      <c r="H992" s="232"/>
      <c r="I992" s="232"/>
      <c r="J992" s="232"/>
      <c r="K992" s="232"/>
      <c r="L992" s="232"/>
      <c r="M992" s="232"/>
      <c r="N992" s="232"/>
      <c r="O992" s="232"/>
      <c r="P992" s="232"/>
    </row>
    <row r="993" spans="1:16" x14ac:dyDescent="0.25">
      <c r="A993" s="240"/>
      <c r="B993" s="239"/>
      <c r="C993" s="232"/>
      <c r="D993" s="232"/>
      <c r="E993" s="232"/>
      <c r="F993" s="232"/>
      <c r="G993" s="232"/>
      <c r="H993" s="232"/>
      <c r="I993" s="232"/>
      <c r="J993" s="232"/>
      <c r="K993" s="232"/>
      <c r="L993" s="232"/>
      <c r="M993" s="232"/>
      <c r="N993" s="232"/>
      <c r="O993" s="232"/>
      <c r="P993" s="232"/>
    </row>
    <row r="994" spans="1:16" x14ac:dyDescent="0.25">
      <c r="A994" s="240"/>
      <c r="B994" s="239"/>
      <c r="C994" s="232"/>
      <c r="D994" s="232"/>
      <c r="E994" s="232"/>
      <c r="F994" s="232"/>
      <c r="G994" s="232"/>
      <c r="H994" s="232"/>
      <c r="I994" s="232"/>
      <c r="J994" s="232"/>
      <c r="K994" s="232"/>
      <c r="L994" s="232"/>
      <c r="M994" s="232"/>
      <c r="N994" s="232"/>
      <c r="O994" s="232"/>
      <c r="P994" s="232"/>
    </row>
    <row r="995" spans="1:16" x14ac:dyDescent="0.25">
      <c r="A995" s="240"/>
      <c r="B995" s="239"/>
      <c r="C995" s="232"/>
      <c r="D995" s="232"/>
      <c r="E995" s="232"/>
      <c r="F995" s="232"/>
      <c r="G995" s="232"/>
      <c r="H995" s="232"/>
      <c r="I995" s="232"/>
      <c r="J995" s="232"/>
      <c r="K995" s="232"/>
      <c r="L995" s="232"/>
      <c r="M995" s="232"/>
      <c r="N995" s="232"/>
      <c r="O995" s="232"/>
      <c r="P995" s="232"/>
    </row>
    <row r="996" spans="1:16" x14ac:dyDescent="0.25">
      <c r="A996" s="240"/>
      <c r="B996" s="239"/>
      <c r="C996" s="232"/>
      <c r="D996" s="232"/>
      <c r="E996" s="232"/>
      <c r="F996" s="232"/>
      <c r="G996" s="232"/>
      <c r="H996" s="232"/>
      <c r="I996" s="232"/>
      <c r="J996" s="232"/>
      <c r="K996" s="232"/>
      <c r="L996" s="232"/>
      <c r="M996" s="232"/>
      <c r="N996" s="232"/>
      <c r="O996" s="232"/>
      <c r="P996" s="232"/>
    </row>
    <row r="997" spans="1:16" x14ac:dyDescent="0.25">
      <c r="A997" s="240"/>
      <c r="B997" s="239"/>
      <c r="C997" s="232"/>
      <c r="D997" s="232"/>
      <c r="E997" s="232"/>
      <c r="F997" s="232"/>
      <c r="G997" s="232"/>
      <c r="H997" s="232"/>
      <c r="I997" s="232"/>
      <c r="J997" s="232"/>
      <c r="K997" s="232"/>
      <c r="L997" s="232"/>
      <c r="M997" s="232"/>
      <c r="N997" s="232"/>
      <c r="O997" s="232"/>
      <c r="P997" s="232"/>
    </row>
    <row r="998" spans="1:16" x14ac:dyDescent="0.25">
      <c r="A998" s="240"/>
      <c r="B998" s="239"/>
      <c r="C998" s="232"/>
      <c r="D998" s="232"/>
      <c r="E998" s="232"/>
      <c r="F998" s="232"/>
      <c r="G998" s="232"/>
      <c r="H998" s="232"/>
      <c r="I998" s="232"/>
      <c r="J998" s="232"/>
      <c r="K998" s="232"/>
      <c r="L998" s="232"/>
      <c r="M998" s="232"/>
      <c r="N998" s="232"/>
      <c r="O998" s="232"/>
      <c r="P998" s="232"/>
    </row>
    <row r="999" spans="1:16" x14ac:dyDescent="0.25">
      <c r="A999" s="240"/>
      <c r="B999" s="239"/>
      <c r="C999" s="232"/>
      <c r="D999" s="232"/>
      <c r="E999" s="232"/>
      <c r="F999" s="232"/>
      <c r="G999" s="232"/>
      <c r="H999" s="232"/>
      <c r="I999" s="232"/>
      <c r="J999" s="232"/>
      <c r="K999" s="232"/>
      <c r="L999" s="232"/>
      <c r="M999" s="232"/>
      <c r="N999" s="232"/>
      <c r="O999" s="232"/>
      <c r="P999" s="232"/>
    </row>
    <row r="1000" spans="1:16" x14ac:dyDescent="0.25">
      <c r="A1000" s="240"/>
      <c r="B1000" s="239"/>
      <c r="C1000" s="232"/>
      <c r="D1000" s="232"/>
      <c r="E1000" s="232"/>
      <c r="F1000" s="232"/>
      <c r="G1000" s="232"/>
      <c r="H1000" s="232"/>
      <c r="I1000" s="232"/>
      <c r="J1000" s="232"/>
      <c r="K1000" s="232"/>
      <c r="L1000" s="232"/>
      <c r="M1000" s="232"/>
      <c r="N1000" s="232"/>
      <c r="O1000" s="232"/>
      <c r="P1000" s="232"/>
    </row>
    <row r="1001" spans="1:16" x14ac:dyDescent="0.25">
      <c r="A1001" s="240"/>
      <c r="B1001" s="239"/>
      <c r="C1001" s="232"/>
      <c r="D1001" s="232"/>
      <c r="E1001" s="232"/>
      <c r="F1001" s="232"/>
      <c r="G1001" s="232"/>
      <c r="H1001" s="232"/>
      <c r="I1001" s="232"/>
      <c r="J1001" s="232"/>
      <c r="K1001" s="232"/>
      <c r="L1001" s="232"/>
      <c r="M1001" s="232"/>
      <c r="N1001" s="232"/>
      <c r="O1001" s="232"/>
      <c r="P1001" s="232"/>
    </row>
    <row r="1002" spans="1:16" x14ac:dyDescent="0.25">
      <c r="A1002" s="240"/>
      <c r="B1002" s="239"/>
      <c r="C1002" s="232"/>
      <c r="D1002" s="232"/>
      <c r="E1002" s="232"/>
      <c r="F1002" s="232"/>
      <c r="G1002" s="232"/>
      <c r="H1002" s="232"/>
      <c r="I1002" s="232"/>
      <c r="J1002" s="232"/>
      <c r="K1002" s="232"/>
      <c r="L1002" s="232"/>
      <c r="M1002" s="232"/>
      <c r="N1002" s="232"/>
      <c r="O1002" s="232"/>
      <c r="P1002" s="232"/>
    </row>
    <row r="1003" spans="1:16" x14ac:dyDescent="0.25">
      <c r="A1003" s="240"/>
      <c r="B1003" s="239"/>
      <c r="C1003" s="232"/>
      <c r="D1003" s="232"/>
      <c r="E1003" s="232"/>
      <c r="F1003" s="232"/>
      <c r="G1003" s="232"/>
      <c r="H1003" s="232"/>
      <c r="I1003" s="232"/>
      <c r="J1003" s="232"/>
      <c r="K1003" s="232"/>
      <c r="L1003" s="232"/>
      <c r="M1003" s="232"/>
      <c r="N1003" s="232"/>
      <c r="O1003" s="232"/>
      <c r="P1003" s="232"/>
    </row>
    <row r="1004" spans="1:16" x14ac:dyDescent="0.25">
      <c r="A1004" s="240"/>
      <c r="B1004" s="239"/>
      <c r="C1004" s="232"/>
      <c r="D1004" s="232"/>
      <c r="E1004" s="232"/>
      <c r="F1004" s="232"/>
      <c r="G1004" s="232"/>
      <c r="H1004" s="232"/>
      <c r="I1004" s="232"/>
      <c r="J1004" s="232"/>
      <c r="K1004" s="232"/>
      <c r="L1004" s="232"/>
      <c r="M1004" s="232"/>
      <c r="N1004" s="232"/>
      <c r="O1004" s="232"/>
      <c r="P1004" s="232"/>
    </row>
    <row r="1005" spans="1:16" x14ac:dyDescent="0.25">
      <c r="A1005" s="240"/>
      <c r="B1005" s="239"/>
      <c r="C1005" s="232"/>
      <c r="D1005" s="232"/>
      <c r="E1005" s="232"/>
      <c r="F1005" s="232"/>
      <c r="G1005" s="232"/>
      <c r="H1005" s="232"/>
      <c r="I1005" s="232"/>
      <c r="J1005" s="232"/>
      <c r="K1005" s="232"/>
      <c r="L1005" s="232"/>
      <c r="M1005" s="232"/>
      <c r="N1005" s="232"/>
      <c r="O1005" s="232"/>
      <c r="P1005" s="232"/>
    </row>
    <row r="1006" spans="1:16" x14ac:dyDescent="0.25">
      <c r="A1006" s="240"/>
      <c r="B1006" s="239"/>
      <c r="C1006" s="232"/>
      <c r="D1006" s="232"/>
      <c r="E1006" s="232"/>
      <c r="F1006" s="232"/>
      <c r="G1006" s="232"/>
      <c r="H1006" s="232"/>
      <c r="I1006" s="232"/>
      <c r="J1006" s="232"/>
      <c r="K1006" s="232"/>
      <c r="L1006" s="232"/>
      <c r="M1006" s="232"/>
      <c r="N1006" s="232"/>
      <c r="O1006" s="232"/>
      <c r="P1006" s="232"/>
    </row>
    <row r="1007" spans="1:16" x14ac:dyDescent="0.25">
      <c r="A1007" s="240"/>
      <c r="B1007" s="239"/>
      <c r="C1007" s="232"/>
      <c r="D1007" s="232"/>
      <c r="E1007" s="232"/>
      <c r="F1007" s="232"/>
      <c r="G1007" s="232"/>
      <c r="H1007" s="232"/>
      <c r="I1007" s="232"/>
      <c r="J1007" s="232"/>
      <c r="K1007" s="232"/>
      <c r="L1007" s="232"/>
      <c r="M1007" s="232"/>
      <c r="N1007" s="232"/>
      <c r="O1007" s="232"/>
      <c r="P1007" s="232"/>
    </row>
    <row r="1008" spans="1:16" x14ac:dyDescent="0.25">
      <c r="A1008" s="240"/>
      <c r="B1008" s="239"/>
      <c r="C1008" s="232"/>
      <c r="D1008" s="232"/>
      <c r="E1008" s="232"/>
      <c r="F1008" s="232"/>
      <c r="G1008" s="232"/>
      <c r="H1008" s="232"/>
      <c r="I1008" s="232"/>
      <c r="J1008" s="232"/>
      <c r="K1008" s="232"/>
      <c r="L1008" s="232"/>
      <c r="M1008" s="232"/>
      <c r="N1008" s="232"/>
      <c r="O1008" s="232"/>
      <c r="P1008" s="232"/>
    </row>
    <row r="1009" spans="1:16" x14ac:dyDescent="0.25">
      <c r="A1009" s="240"/>
      <c r="B1009" s="239"/>
      <c r="C1009" s="232"/>
      <c r="D1009" s="232"/>
      <c r="E1009" s="232"/>
      <c r="F1009" s="232"/>
      <c r="G1009" s="232"/>
      <c r="H1009" s="232"/>
      <c r="I1009" s="232"/>
      <c r="J1009" s="232"/>
      <c r="K1009" s="232"/>
      <c r="L1009" s="232"/>
      <c r="M1009" s="232"/>
      <c r="N1009" s="232"/>
      <c r="O1009" s="232"/>
      <c r="P1009" s="232"/>
    </row>
    <row r="1010" spans="1:16" x14ac:dyDescent="0.25">
      <c r="A1010" s="240"/>
      <c r="B1010" s="239"/>
      <c r="C1010" s="232"/>
      <c r="D1010" s="232"/>
      <c r="E1010" s="232"/>
      <c r="F1010" s="232"/>
      <c r="G1010" s="232"/>
      <c r="H1010" s="232"/>
      <c r="I1010" s="232"/>
      <c r="J1010" s="232"/>
      <c r="K1010" s="232"/>
      <c r="L1010" s="232"/>
      <c r="M1010" s="232"/>
      <c r="N1010" s="232"/>
      <c r="O1010" s="232"/>
      <c r="P1010" s="232"/>
    </row>
    <row r="1011" spans="1:16" x14ac:dyDescent="0.25">
      <c r="A1011" s="240"/>
      <c r="B1011" s="239"/>
      <c r="C1011" s="232"/>
      <c r="D1011" s="232"/>
      <c r="E1011" s="232"/>
      <c r="F1011" s="232"/>
      <c r="G1011" s="232"/>
      <c r="H1011" s="232"/>
      <c r="I1011" s="232"/>
      <c r="J1011" s="232"/>
      <c r="K1011" s="232"/>
      <c r="L1011" s="232"/>
      <c r="M1011" s="232"/>
      <c r="N1011" s="232"/>
      <c r="O1011" s="232"/>
      <c r="P1011" s="232"/>
    </row>
    <row r="1012" spans="1:16" x14ac:dyDescent="0.25">
      <c r="A1012" s="240"/>
      <c r="B1012" s="239"/>
      <c r="C1012" s="232"/>
      <c r="D1012" s="232"/>
      <c r="E1012" s="232"/>
      <c r="F1012" s="232"/>
      <c r="G1012" s="232"/>
      <c r="H1012" s="232"/>
      <c r="I1012" s="232"/>
      <c r="J1012" s="232"/>
      <c r="K1012" s="232"/>
      <c r="L1012" s="232"/>
      <c r="M1012" s="232"/>
      <c r="N1012" s="232"/>
      <c r="O1012" s="232"/>
      <c r="P1012" s="232"/>
    </row>
    <row r="1013" spans="1:16" x14ac:dyDescent="0.25">
      <c r="A1013" s="240"/>
      <c r="B1013" s="239"/>
      <c r="C1013" s="232"/>
      <c r="D1013" s="232"/>
      <c r="E1013" s="232"/>
      <c r="F1013" s="232"/>
      <c r="G1013" s="232"/>
      <c r="H1013" s="232"/>
      <c r="I1013" s="232"/>
      <c r="J1013" s="232"/>
      <c r="K1013" s="232"/>
      <c r="L1013" s="232"/>
      <c r="M1013" s="232"/>
      <c r="N1013" s="232"/>
      <c r="O1013" s="232"/>
      <c r="P1013" s="232"/>
    </row>
    <row r="1014" spans="1:16" x14ac:dyDescent="0.25">
      <c r="A1014" s="240"/>
      <c r="B1014" s="239"/>
      <c r="C1014" s="232"/>
      <c r="D1014" s="232"/>
      <c r="E1014" s="232"/>
      <c r="F1014" s="232"/>
      <c r="G1014" s="232"/>
      <c r="H1014" s="232"/>
      <c r="I1014" s="232"/>
      <c r="J1014" s="232"/>
      <c r="K1014" s="232"/>
      <c r="L1014" s="232"/>
      <c r="M1014" s="232"/>
      <c r="N1014" s="232"/>
      <c r="O1014" s="232"/>
      <c r="P1014" s="232"/>
    </row>
    <row r="1015" spans="1:16" x14ac:dyDescent="0.25">
      <c r="A1015" s="240"/>
      <c r="B1015" s="239"/>
      <c r="C1015" s="232"/>
      <c r="D1015" s="232"/>
      <c r="E1015" s="232"/>
      <c r="F1015" s="232"/>
      <c r="G1015" s="232"/>
      <c r="H1015" s="232"/>
      <c r="I1015" s="232"/>
      <c r="J1015" s="232"/>
      <c r="K1015" s="232"/>
      <c r="L1015" s="232"/>
      <c r="M1015" s="232"/>
      <c r="N1015" s="232"/>
      <c r="O1015" s="232"/>
      <c r="P1015" s="232"/>
    </row>
    <row r="1016" spans="1:16" x14ac:dyDescent="0.25">
      <c r="A1016" s="240"/>
      <c r="B1016" s="239"/>
      <c r="C1016" s="232"/>
      <c r="D1016" s="232"/>
      <c r="E1016" s="232"/>
      <c r="F1016" s="232"/>
      <c r="G1016" s="232"/>
      <c r="H1016" s="232"/>
      <c r="I1016" s="232"/>
      <c r="J1016" s="232"/>
      <c r="K1016" s="232"/>
      <c r="L1016" s="232"/>
      <c r="M1016" s="232"/>
      <c r="N1016" s="232"/>
      <c r="O1016" s="232"/>
      <c r="P1016" s="232"/>
    </row>
    <row r="1017" spans="1:16" x14ac:dyDescent="0.25">
      <c r="A1017" s="240"/>
      <c r="B1017" s="239"/>
      <c r="C1017" s="232"/>
      <c r="D1017" s="232"/>
      <c r="E1017" s="232"/>
      <c r="F1017" s="232"/>
      <c r="G1017" s="232"/>
      <c r="H1017" s="232"/>
      <c r="I1017" s="232"/>
      <c r="J1017" s="232"/>
      <c r="K1017" s="232"/>
      <c r="L1017" s="232"/>
      <c r="M1017" s="232"/>
      <c r="N1017" s="232"/>
      <c r="O1017" s="232"/>
      <c r="P1017" s="232"/>
    </row>
    <row r="1018" spans="1:16" x14ac:dyDescent="0.25">
      <c r="A1018" s="240"/>
      <c r="B1018" s="239"/>
      <c r="C1018" s="232"/>
      <c r="D1018" s="232"/>
      <c r="E1018" s="232"/>
      <c r="F1018" s="232"/>
      <c r="G1018" s="232"/>
      <c r="H1018" s="232"/>
      <c r="I1018" s="232"/>
      <c r="J1018" s="232"/>
      <c r="K1018" s="232"/>
      <c r="L1018" s="232"/>
      <c r="M1018" s="232"/>
      <c r="N1018" s="232"/>
      <c r="O1018" s="232"/>
      <c r="P1018" s="232"/>
    </row>
    <row r="1019" spans="1:16" x14ac:dyDescent="0.25">
      <c r="A1019" s="240"/>
      <c r="B1019" s="239"/>
      <c r="C1019" s="232"/>
      <c r="D1019" s="232"/>
      <c r="E1019" s="232"/>
      <c r="F1019" s="232"/>
      <c r="G1019" s="232"/>
      <c r="H1019" s="232"/>
      <c r="I1019" s="232"/>
      <c r="J1019" s="232"/>
      <c r="K1019" s="232"/>
      <c r="L1019" s="232"/>
      <c r="M1019" s="232"/>
      <c r="N1019" s="232"/>
      <c r="O1019" s="232"/>
      <c r="P1019" s="232"/>
    </row>
    <row r="1020" spans="1:16" x14ac:dyDescent="0.25">
      <c r="A1020" s="240"/>
      <c r="B1020" s="239"/>
      <c r="C1020" s="232"/>
      <c r="D1020" s="232"/>
      <c r="E1020" s="232"/>
      <c r="F1020" s="232"/>
      <c r="G1020" s="232"/>
      <c r="H1020" s="232"/>
      <c r="I1020" s="232"/>
      <c r="J1020" s="232"/>
      <c r="K1020" s="232"/>
      <c r="L1020" s="232"/>
      <c r="M1020" s="232"/>
      <c r="N1020" s="232"/>
      <c r="O1020" s="232"/>
      <c r="P1020" s="232"/>
    </row>
    <row r="1021" spans="1:16" x14ac:dyDescent="0.25">
      <c r="A1021" s="240"/>
      <c r="B1021" s="239"/>
      <c r="C1021" s="232"/>
      <c r="D1021" s="232"/>
      <c r="E1021" s="232"/>
      <c r="F1021" s="232"/>
      <c r="G1021" s="232"/>
      <c r="H1021" s="232"/>
      <c r="I1021" s="232"/>
      <c r="J1021" s="232"/>
      <c r="K1021" s="232"/>
      <c r="L1021" s="232"/>
      <c r="M1021" s="232"/>
      <c r="N1021" s="232"/>
      <c r="O1021" s="232"/>
      <c r="P1021" s="232"/>
    </row>
    <row r="1022" spans="1:16" x14ac:dyDescent="0.25">
      <c r="A1022" s="240"/>
      <c r="B1022" s="239"/>
      <c r="C1022" s="232"/>
      <c r="D1022" s="232"/>
      <c r="E1022" s="232"/>
      <c r="F1022" s="232"/>
      <c r="G1022" s="232"/>
      <c r="H1022" s="232"/>
      <c r="I1022" s="232"/>
      <c r="J1022" s="232"/>
      <c r="K1022" s="232"/>
      <c r="L1022" s="232"/>
      <c r="M1022" s="232"/>
      <c r="N1022" s="232"/>
      <c r="O1022" s="232"/>
      <c r="P1022" s="232"/>
    </row>
    <row r="1023" spans="1:16" x14ac:dyDescent="0.25">
      <c r="A1023" s="240"/>
      <c r="B1023" s="239"/>
      <c r="C1023" s="232"/>
      <c r="D1023" s="232"/>
      <c r="E1023" s="232"/>
      <c r="F1023" s="232"/>
      <c r="G1023" s="232"/>
      <c r="H1023" s="232"/>
      <c r="I1023" s="232"/>
      <c r="J1023" s="232"/>
      <c r="K1023" s="232"/>
      <c r="L1023" s="232"/>
      <c r="M1023" s="232"/>
      <c r="N1023" s="232"/>
      <c r="O1023" s="232"/>
      <c r="P1023" s="232"/>
    </row>
    <row r="1024" spans="1:16" x14ac:dyDescent="0.25">
      <c r="A1024" s="240"/>
      <c r="B1024" s="239"/>
      <c r="C1024" s="232"/>
      <c r="D1024" s="232"/>
      <c r="E1024" s="232"/>
      <c r="F1024" s="232"/>
      <c r="G1024" s="232"/>
      <c r="H1024" s="232"/>
      <c r="I1024" s="232"/>
      <c r="J1024" s="232"/>
      <c r="K1024" s="232"/>
      <c r="L1024" s="232"/>
      <c r="M1024" s="232"/>
      <c r="N1024" s="232"/>
      <c r="O1024" s="232"/>
      <c r="P1024" s="232"/>
    </row>
    <row r="1025" spans="1:16" x14ac:dyDescent="0.25">
      <c r="A1025" s="240"/>
      <c r="B1025" s="239"/>
      <c r="C1025" s="232"/>
      <c r="D1025" s="232"/>
      <c r="E1025" s="232"/>
      <c r="F1025" s="232"/>
      <c r="G1025" s="232"/>
      <c r="H1025" s="232"/>
      <c r="I1025" s="232"/>
      <c r="J1025" s="232"/>
      <c r="K1025" s="232"/>
      <c r="L1025" s="232"/>
      <c r="M1025" s="232"/>
      <c r="N1025" s="232"/>
      <c r="O1025" s="232"/>
      <c r="P1025" s="232"/>
    </row>
    <row r="1026" spans="1:16" x14ac:dyDescent="0.25">
      <c r="A1026" s="240"/>
      <c r="B1026" s="239"/>
      <c r="C1026" s="232"/>
      <c r="D1026" s="232"/>
      <c r="E1026" s="232"/>
      <c r="F1026" s="232"/>
      <c r="G1026" s="232"/>
      <c r="H1026" s="232"/>
      <c r="I1026" s="232"/>
      <c r="J1026" s="232"/>
      <c r="K1026" s="232"/>
      <c r="L1026" s="232"/>
      <c r="M1026" s="232"/>
      <c r="N1026" s="232"/>
      <c r="O1026" s="232"/>
      <c r="P1026" s="232"/>
    </row>
    <row r="1027" spans="1:16" x14ac:dyDescent="0.25">
      <c r="A1027" s="240"/>
      <c r="B1027" s="239"/>
      <c r="C1027" s="232"/>
      <c r="D1027" s="232"/>
      <c r="E1027" s="232"/>
      <c r="F1027" s="232"/>
      <c r="G1027" s="232"/>
      <c r="H1027" s="232"/>
      <c r="I1027" s="232"/>
      <c r="J1027" s="232"/>
      <c r="K1027" s="232"/>
      <c r="L1027" s="232"/>
      <c r="M1027" s="232"/>
      <c r="N1027" s="232"/>
      <c r="O1027" s="232"/>
      <c r="P1027" s="232"/>
    </row>
    <row r="1028" spans="1:16" x14ac:dyDescent="0.25">
      <c r="A1028" s="240"/>
      <c r="B1028" s="239"/>
      <c r="C1028" s="232"/>
      <c r="D1028" s="232"/>
      <c r="E1028" s="232"/>
      <c r="F1028" s="232"/>
      <c r="G1028" s="232"/>
      <c r="H1028" s="232"/>
      <c r="I1028" s="232"/>
      <c r="J1028" s="232"/>
      <c r="K1028" s="232"/>
      <c r="L1028" s="232"/>
      <c r="M1028" s="232"/>
      <c r="N1028" s="232"/>
      <c r="O1028" s="232"/>
      <c r="P1028" s="232"/>
    </row>
    <row r="1029" spans="1:16" x14ac:dyDescent="0.25">
      <c r="A1029" s="240"/>
      <c r="B1029" s="239"/>
      <c r="C1029" s="232"/>
      <c r="D1029" s="232"/>
      <c r="E1029" s="232"/>
      <c r="F1029" s="232"/>
      <c r="G1029" s="232"/>
      <c r="H1029" s="232"/>
      <c r="I1029" s="232"/>
      <c r="J1029" s="232"/>
      <c r="K1029" s="232"/>
      <c r="L1029" s="232"/>
      <c r="M1029" s="232"/>
      <c r="N1029" s="232"/>
      <c r="O1029" s="232"/>
      <c r="P1029" s="232"/>
    </row>
    <row r="1030" spans="1:16" x14ac:dyDescent="0.25">
      <c r="A1030" s="240"/>
      <c r="B1030" s="239"/>
      <c r="C1030" s="232"/>
      <c r="D1030" s="232"/>
      <c r="E1030" s="232"/>
      <c r="F1030" s="232"/>
      <c r="G1030" s="232"/>
      <c r="H1030" s="232"/>
      <c r="I1030" s="232"/>
      <c r="J1030" s="232"/>
      <c r="K1030" s="232"/>
      <c r="L1030" s="232"/>
      <c r="M1030" s="232"/>
      <c r="N1030" s="232"/>
      <c r="O1030" s="232"/>
      <c r="P1030" s="232"/>
    </row>
    <row r="1031" spans="1:16" x14ac:dyDescent="0.25">
      <c r="A1031" s="240"/>
      <c r="B1031" s="239"/>
      <c r="C1031" s="232"/>
      <c r="D1031" s="232"/>
      <c r="E1031" s="232"/>
      <c r="F1031" s="232"/>
      <c r="G1031" s="232"/>
      <c r="H1031" s="232"/>
      <c r="I1031" s="232"/>
      <c r="J1031" s="232"/>
      <c r="K1031" s="232"/>
      <c r="L1031" s="232"/>
      <c r="M1031" s="232"/>
      <c r="N1031" s="232"/>
      <c r="O1031" s="232"/>
      <c r="P1031" s="232"/>
    </row>
    <row r="1032" spans="1:16" x14ac:dyDescent="0.25">
      <c r="A1032" s="240"/>
      <c r="B1032" s="239"/>
      <c r="C1032" s="232"/>
      <c r="D1032" s="232"/>
      <c r="E1032" s="232"/>
      <c r="F1032" s="232"/>
      <c r="G1032" s="232"/>
      <c r="H1032" s="232"/>
      <c r="I1032" s="232"/>
      <c r="J1032" s="232"/>
      <c r="K1032" s="232"/>
      <c r="L1032" s="232"/>
      <c r="M1032" s="232"/>
      <c r="N1032" s="232"/>
      <c r="O1032" s="232"/>
      <c r="P1032" s="232"/>
    </row>
    <row r="1033" spans="1:16" x14ac:dyDescent="0.25">
      <c r="A1033" s="240"/>
      <c r="B1033" s="239"/>
      <c r="C1033" s="232"/>
      <c r="D1033" s="232"/>
      <c r="E1033" s="232"/>
      <c r="F1033" s="232"/>
      <c r="G1033" s="232"/>
      <c r="H1033" s="232"/>
      <c r="I1033" s="232"/>
      <c r="J1033" s="232"/>
      <c r="K1033" s="232"/>
      <c r="L1033" s="232"/>
      <c r="M1033" s="232"/>
      <c r="N1033" s="232"/>
      <c r="O1033" s="232"/>
      <c r="P1033" s="232"/>
    </row>
    <row r="1034" spans="1:16" x14ac:dyDescent="0.25">
      <c r="A1034" s="240"/>
      <c r="B1034" s="239"/>
      <c r="C1034" s="232"/>
      <c r="D1034" s="232"/>
      <c r="E1034" s="232"/>
      <c r="F1034" s="232"/>
      <c r="G1034" s="232"/>
      <c r="H1034" s="232"/>
      <c r="I1034" s="232"/>
      <c r="J1034" s="232"/>
      <c r="K1034" s="232"/>
      <c r="L1034" s="232"/>
      <c r="M1034" s="232"/>
      <c r="N1034" s="232"/>
      <c r="O1034" s="232"/>
      <c r="P1034" s="232"/>
    </row>
    <row r="1035" spans="1:16" x14ac:dyDescent="0.25">
      <c r="A1035" s="240"/>
      <c r="B1035" s="239"/>
      <c r="C1035" s="232"/>
      <c r="D1035" s="232"/>
      <c r="E1035" s="232"/>
      <c r="F1035" s="232"/>
      <c r="G1035" s="232"/>
      <c r="H1035" s="232"/>
      <c r="I1035" s="232"/>
      <c r="J1035" s="232"/>
      <c r="K1035" s="232"/>
      <c r="L1035" s="232"/>
      <c r="M1035" s="232"/>
      <c r="N1035" s="232"/>
      <c r="O1035" s="232"/>
      <c r="P1035" s="232"/>
    </row>
    <row r="1036" spans="1:16" x14ac:dyDescent="0.25">
      <c r="A1036" s="240"/>
      <c r="B1036" s="239"/>
      <c r="C1036" s="232"/>
      <c r="D1036" s="232"/>
      <c r="E1036" s="232"/>
      <c r="F1036" s="232"/>
      <c r="G1036" s="232"/>
      <c r="H1036" s="232"/>
      <c r="I1036" s="232"/>
      <c r="J1036" s="232"/>
      <c r="K1036" s="232"/>
      <c r="L1036" s="232"/>
      <c r="M1036" s="232"/>
      <c r="N1036" s="232"/>
      <c r="O1036" s="232"/>
      <c r="P1036" s="232"/>
    </row>
    <row r="1037" spans="1:16" x14ac:dyDescent="0.25">
      <c r="A1037" s="240"/>
      <c r="B1037" s="239"/>
      <c r="C1037" s="232"/>
      <c r="D1037" s="232"/>
      <c r="E1037" s="232"/>
      <c r="F1037" s="232"/>
      <c r="G1037" s="232"/>
      <c r="H1037" s="232"/>
      <c r="I1037" s="232"/>
      <c r="J1037" s="232"/>
      <c r="K1037" s="232"/>
      <c r="L1037" s="232"/>
      <c r="M1037" s="232"/>
      <c r="N1037" s="232"/>
      <c r="O1037" s="232"/>
      <c r="P1037" s="232"/>
    </row>
    <row r="1038" spans="1:16" x14ac:dyDescent="0.25">
      <c r="A1038" s="240"/>
      <c r="B1038" s="239"/>
      <c r="C1038" s="232"/>
      <c r="D1038" s="232"/>
      <c r="E1038" s="232"/>
      <c r="F1038" s="232"/>
      <c r="G1038" s="232"/>
      <c r="H1038" s="232"/>
      <c r="I1038" s="232"/>
      <c r="J1038" s="232"/>
      <c r="K1038" s="232"/>
      <c r="L1038" s="232"/>
      <c r="M1038" s="232"/>
      <c r="N1038" s="232"/>
      <c r="O1038" s="232"/>
      <c r="P1038" s="232"/>
    </row>
    <row r="1039" spans="1:16" x14ac:dyDescent="0.25">
      <c r="A1039" s="240"/>
      <c r="B1039" s="239"/>
      <c r="C1039" s="232"/>
      <c r="D1039" s="232"/>
      <c r="E1039" s="232"/>
      <c r="F1039" s="232"/>
      <c r="G1039" s="232"/>
      <c r="H1039" s="232"/>
      <c r="I1039" s="232"/>
      <c r="J1039" s="232"/>
      <c r="K1039" s="232"/>
      <c r="L1039" s="232"/>
      <c r="M1039" s="232"/>
      <c r="N1039" s="232"/>
      <c r="O1039" s="232"/>
      <c r="P1039" s="232"/>
    </row>
    <row r="1040" spans="1:16" x14ac:dyDescent="0.25">
      <c r="A1040" s="240"/>
      <c r="B1040" s="239"/>
      <c r="C1040" s="232"/>
      <c r="D1040" s="232"/>
      <c r="E1040" s="232"/>
      <c r="F1040" s="232"/>
      <c r="G1040" s="232"/>
      <c r="H1040" s="232"/>
      <c r="I1040" s="232"/>
      <c r="J1040" s="232"/>
      <c r="K1040" s="232"/>
      <c r="L1040" s="232"/>
      <c r="M1040" s="232"/>
      <c r="N1040" s="232"/>
      <c r="O1040" s="232"/>
      <c r="P1040" s="232"/>
    </row>
    <row r="1041" spans="1:16" x14ac:dyDescent="0.25">
      <c r="A1041" s="240"/>
      <c r="B1041" s="239"/>
      <c r="C1041" s="232"/>
      <c r="D1041" s="232"/>
      <c r="E1041" s="232"/>
      <c r="F1041" s="232"/>
      <c r="G1041" s="232"/>
      <c r="H1041" s="232"/>
      <c r="I1041" s="232"/>
      <c r="J1041" s="232"/>
      <c r="K1041" s="232"/>
      <c r="L1041" s="232"/>
      <c r="M1041" s="232"/>
      <c r="N1041" s="232"/>
      <c r="O1041" s="232"/>
      <c r="P1041" s="232"/>
    </row>
    <row r="1042" spans="1:16" x14ac:dyDescent="0.25">
      <c r="A1042" s="240"/>
      <c r="B1042" s="239"/>
      <c r="C1042" s="232"/>
      <c r="D1042" s="232"/>
      <c r="E1042" s="232"/>
      <c r="F1042" s="232"/>
      <c r="G1042" s="232"/>
      <c r="H1042" s="232"/>
      <c r="I1042" s="232"/>
      <c r="J1042" s="232"/>
      <c r="K1042" s="232"/>
      <c r="L1042" s="232"/>
      <c r="M1042" s="232"/>
      <c r="N1042" s="232"/>
      <c r="O1042" s="232"/>
      <c r="P1042" s="232"/>
    </row>
    <row r="1043" spans="1:16" x14ac:dyDescent="0.25">
      <c r="A1043" s="240"/>
      <c r="B1043" s="239"/>
      <c r="C1043" s="232"/>
      <c r="D1043" s="232"/>
      <c r="E1043" s="232"/>
      <c r="F1043" s="232"/>
      <c r="G1043" s="232"/>
      <c r="H1043" s="232"/>
      <c r="I1043" s="232"/>
      <c r="J1043" s="232"/>
      <c r="K1043" s="232"/>
      <c r="L1043" s="232"/>
      <c r="M1043" s="232"/>
      <c r="N1043" s="232"/>
      <c r="O1043" s="232"/>
      <c r="P1043" s="232"/>
    </row>
    <row r="1044" spans="1:16" x14ac:dyDescent="0.25">
      <c r="A1044" s="240"/>
      <c r="B1044" s="239"/>
      <c r="C1044" s="232"/>
      <c r="D1044" s="232"/>
      <c r="E1044" s="232"/>
      <c r="F1044" s="232"/>
      <c r="G1044" s="232"/>
      <c r="H1044" s="232"/>
      <c r="I1044" s="232"/>
      <c r="J1044" s="232"/>
      <c r="K1044" s="232"/>
      <c r="L1044" s="232"/>
      <c r="M1044" s="232"/>
      <c r="N1044" s="232"/>
      <c r="O1044" s="232"/>
      <c r="P1044" s="232"/>
    </row>
    <row r="1045" spans="1:16" x14ac:dyDescent="0.25">
      <c r="A1045" s="240"/>
      <c r="B1045" s="239"/>
      <c r="C1045" s="232"/>
      <c r="D1045" s="232"/>
      <c r="E1045" s="232"/>
      <c r="F1045" s="232"/>
      <c r="G1045" s="232"/>
      <c r="H1045" s="232"/>
      <c r="I1045" s="232"/>
      <c r="J1045" s="232"/>
      <c r="K1045" s="232"/>
      <c r="L1045" s="232"/>
      <c r="M1045" s="232"/>
      <c r="N1045" s="232"/>
      <c r="O1045" s="232"/>
      <c r="P1045" s="232"/>
    </row>
    <row r="1046" spans="1:16" x14ac:dyDescent="0.25">
      <c r="A1046" s="240"/>
      <c r="B1046" s="239"/>
      <c r="C1046" s="232"/>
      <c r="D1046" s="232"/>
      <c r="E1046" s="232"/>
      <c r="F1046" s="232"/>
      <c r="G1046" s="232"/>
      <c r="H1046" s="232"/>
      <c r="I1046" s="232"/>
      <c r="J1046" s="232"/>
      <c r="K1046" s="232"/>
      <c r="L1046" s="232"/>
      <c r="M1046" s="232"/>
      <c r="N1046" s="232"/>
      <c r="O1046" s="232"/>
      <c r="P1046" s="232"/>
    </row>
    <row r="1047" spans="1:16" x14ac:dyDescent="0.25">
      <c r="A1047" s="240"/>
      <c r="B1047" s="239"/>
      <c r="C1047" s="232"/>
      <c r="D1047" s="232"/>
      <c r="E1047" s="232"/>
      <c r="F1047" s="232"/>
      <c r="G1047" s="232"/>
      <c r="H1047" s="232"/>
      <c r="I1047" s="232"/>
      <c r="J1047" s="232"/>
      <c r="K1047" s="232"/>
      <c r="L1047" s="232"/>
      <c r="M1047" s="232"/>
      <c r="N1047" s="232"/>
      <c r="O1047" s="232"/>
      <c r="P1047" s="232"/>
    </row>
    <row r="1048" spans="1:16" x14ac:dyDescent="0.25">
      <c r="A1048" s="240"/>
      <c r="B1048" s="239"/>
      <c r="C1048" s="232"/>
      <c r="D1048" s="232"/>
      <c r="E1048" s="232"/>
      <c r="F1048" s="232"/>
      <c r="G1048" s="232"/>
      <c r="H1048" s="232"/>
      <c r="I1048" s="232"/>
      <c r="J1048" s="232"/>
      <c r="K1048" s="232"/>
      <c r="L1048" s="232"/>
      <c r="M1048" s="232"/>
      <c r="N1048" s="232"/>
      <c r="O1048" s="232"/>
      <c r="P1048" s="232"/>
    </row>
    <row r="1049" spans="1:16" x14ac:dyDescent="0.25">
      <c r="A1049" s="240"/>
      <c r="B1049" s="239"/>
      <c r="C1049" s="232"/>
      <c r="D1049" s="232"/>
      <c r="E1049" s="232"/>
      <c r="F1049" s="232"/>
      <c r="G1049" s="232"/>
      <c r="H1049" s="232"/>
      <c r="I1049" s="232"/>
      <c r="J1049" s="232"/>
      <c r="K1049" s="232"/>
      <c r="L1049" s="232"/>
      <c r="M1049" s="232"/>
      <c r="N1049" s="232"/>
      <c r="O1049" s="232"/>
      <c r="P1049" s="232"/>
    </row>
    <row r="1050" spans="1:16" x14ac:dyDescent="0.25">
      <c r="A1050" s="240"/>
      <c r="B1050" s="239"/>
      <c r="C1050" s="232"/>
      <c r="D1050" s="232"/>
      <c r="E1050" s="232"/>
      <c r="F1050" s="232"/>
      <c r="G1050" s="232"/>
      <c r="H1050" s="232"/>
      <c r="I1050" s="232"/>
      <c r="J1050" s="232"/>
      <c r="K1050" s="232"/>
      <c r="L1050" s="232"/>
      <c r="M1050" s="232"/>
      <c r="N1050" s="232"/>
      <c r="O1050" s="232"/>
      <c r="P1050" s="232"/>
    </row>
    <row r="1051" spans="1:16" x14ac:dyDescent="0.25">
      <c r="A1051" s="240"/>
      <c r="B1051" s="239"/>
      <c r="C1051" s="232"/>
      <c r="D1051" s="232"/>
      <c r="E1051" s="232"/>
      <c r="F1051" s="232"/>
      <c r="G1051" s="232"/>
      <c r="H1051" s="232"/>
      <c r="I1051" s="232"/>
      <c r="J1051" s="232"/>
      <c r="K1051" s="232"/>
      <c r="L1051" s="232"/>
      <c r="M1051" s="232"/>
      <c r="N1051" s="232"/>
      <c r="O1051" s="232"/>
      <c r="P1051" s="232"/>
    </row>
    <row r="1052" spans="1:16" x14ac:dyDescent="0.25">
      <c r="A1052" s="240"/>
      <c r="B1052" s="239"/>
      <c r="C1052" s="232"/>
      <c r="D1052" s="232"/>
      <c r="E1052" s="232"/>
      <c r="F1052" s="232"/>
      <c r="G1052" s="232"/>
      <c r="H1052" s="232"/>
      <c r="I1052" s="232"/>
      <c r="J1052" s="232"/>
      <c r="K1052" s="232"/>
      <c r="L1052" s="232"/>
      <c r="M1052" s="232"/>
      <c r="N1052" s="232"/>
      <c r="O1052" s="232"/>
      <c r="P1052" s="232"/>
    </row>
    <row r="1053" spans="1:16" x14ac:dyDescent="0.25">
      <c r="A1053" s="240"/>
      <c r="B1053" s="239"/>
      <c r="C1053" s="232"/>
      <c r="D1053" s="232"/>
      <c r="E1053" s="232"/>
      <c r="F1053" s="232"/>
      <c r="G1053" s="232"/>
      <c r="H1053" s="232"/>
      <c r="I1053" s="232"/>
      <c r="J1053" s="232"/>
      <c r="K1053" s="232"/>
      <c r="L1053" s="232"/>
      <c r="M1053" s="232"/>
      <c r="N1053" s="232"/>
      <c r="O1053" s="232"/>
      <c r="P1053" s="232"/>
    </row>
    <row r="1054" spans="1:16" x14ac:dyDescent="0.25">
      <c r="A1054" s="240"/>
      <c r="B1054" s="239"/>
      <c r="C1054" s="232"/>
      <c r="D1054" s="232"/>
      <c r="E1054" s="232"/>
      <c r="F1054" s="232"/>
      <c r="G1054" s="232"/>
      <c r="H1054" s="232"/>
      <c r="I1054" s="232"/>
      <c r="J1054" s="232"/>
      <c r="K1054" s="232"/>
      <c r="L1054" s="232"/>
      <c r="M1054" s="232"/>
      <c r="N1054" s="232"/>
      <c r="O1054" s="232"/>
      <c r="P1054" s="232"/>
    </row>
    <row r="1055" spans="1:16" x14ac:dyDescent="0.25">
      <c r="A1055" s="240"/>
      <c r="B1055" s="239"/>
      <c r="C1055" s="232"/>
      <c r="D1055" s="232"/>
      <c r="E1055" s="232"/>
      <c r="F1055" s="232"/>
      <c r="G1055" s="232"/>
      <c r="H1055" s="232"/>
      <c r="I1055" s="232"/>
      <c r="J1055" s="232"/>
      <c r="K1055" s="232"/>
      <c r="L1055" s="232"/>
      <c r="M1055" s="232"/>
      <c r="N1055" s="232"/>
      <c r="O1055" s="232"/>
      <c r="P1055" s="232"/>
    </row>
    <row r="1056" spans="1:16" x14ac:dyDescent="0.25">
      <c r="A1056" s="240"/>
      <c r="B1056" s="239"/>
      <c r="C1056" s="232"/>
      <c r="D1056" s="232"/>
      <c r="E1056" s="232"/>
      <c r="F1056" s="232"/>
      <c r="G1056" s="232"/>
      <c r="H1056" s="232"/>
      <c r="I1056" s="232"/>
      <c r="J1056" s="232"/>
      <c r="K1056" s="232"/>
      <c r="L1056" s="232"/>
      <c r="M1056" s="232"/>
      <c r="N1056" s="232"/>
      <c r="O1056" s="232"/>
      <c r="P1056" s="232"/>
    </row>
    <row r="1057" spans="1:16" x14ac:dyDescent="0.25">
      <c r="A1057" s="240"/>
      <c r="B1057" s="239"/>
      <c r="C1057" s="232"/>
      <c r="D1057" s="232"/>
      <c r="E1057" s="232"/>
      <c r="F1057" s="232"/>
      <c r="G1057" s="232"/>
      <c r="H1057" s="232"/>
      <c r="I1057" s="232"/>
      <c r="J1057" s="232"/>
      <c r="K1057" s="232"/>
      <c r="L1057" s="232"/>
      <c r="M1057" s="232"/>
      <c r="N1057" s="232"/>
      <c r="O1057" s="232"/>
      <c r="P1057" s="232"/>
    </row>
    <row r="1058" spans="1:16" x14ac:dyDescent="0.25">
      <c r="A1058" s="240"/>
      <c r="B1058" s="239"/>
      <c r="C1058" s="232"/>
      <c r="D1058" s="232"/>
      <c r="E1058" s="232"/>
      <c r="F1058" s="232"/>
      <c r="G1058" s="232"/>
      <c r="H1058" s="232"/>
      <c r="I1058" s="232"/>
      <c r="J1058" s="232"/>
      <c r="K1058" s="232"/>
      <c r="L1058" s="232"/>
      <c r="M1058" s="232"/>
      <c r="N1058" s="232"/>
      <c r="O1058" s="232"/>
      <c r="P1058" s="232"/>
    </row>
    <row r="1059" spans="1:16" x14ac:dyDescent="0.25">
      <c r="A1059" s="240"/>
      <c r="B1059" s="239"/>
      <c r="C1059" s="232"/>
      <c r="D1059" s="232"/>
      <c r="E1059" s="232"/>
      <c r="F1059" s="232"/>
      <c r="G1059" s="232"/>
      <c r="H1059" s="232"/>
      <c r="I1059" s="232"/>
      <c r="J1059" s="232"/>
      <c r="K1059" s="232"/>
      <c r="L1059" s="232"/>
      <c r="M1059" s="232"/>
      <c r="N1059" s="232"/>
      <c r="O1059" s="232"/>
      <c r="P1059" s="232"/>
    </row>
    <row r="1060" spans="1:16" x14ac:dyDescent="0.25">
      <c r="A1060" s="240"/>
      <c r="B1060" s="239"/>
      <c r="C1060" s="232"/>
      <c r="D1060" s="232"/>
      <c r="E1060" s="232"/>
      <c r="F1060" s="232"/>
      <c r="G1060" s="232"/>
      <c r="H1060" s="232"/>
      <c r="I1060" s="232"/>
      <c r="J1060" s="232"/>
      <c r="K1060" s="232"/>
      <c r="L1060" s="232"/>
      <c r="M1060" s="232"/>
      <c r="N1060" s="232"/>
      <c r="O1060" s="232"/>
      <c r="P1060" s="232"/>
    </row>
    <row r="1061" spans="1:16" x14ac:dyDescent="0.25">
      <c r="A1061" s="240"/>
      <c r="B1061" s="239"/>
      <c r="C1061" s="232"/>
      <c r="D1061" s="232"/>
      <c r="E1061" s="232"/>
      <c r="F1061" s="232"/>
      <c r="G1061" s="232"/>
      <c r="H1061" s="232"/>
      <c r="I1061" s="232"/>
      <c r="J1061" s="232"/>
      <c r="K1061" s="232"/>
      <c r="L1061" s="232"/>
      <c r="M1061" s="232"/>
      <c r="N1061" s="232"/>
      <c r="O1061" s="232"/>
      <c r="P1061" s="232"/>
    </row>
    <row r="1062" spans="1:16" x14ac:dyDescent="0.25">
      <c r="A1062" s="240"/>
      <c r="B1062" s="239"/>
      <c r="C1062" s="232"/>
      <c r="D1062" s="232"/>
      <c r="E1062" s="232"/>
      <c r="F1062" s="232"/>
      <c r="G1062" s="232"/>
      <c r="H1062" s="232"/>
      <c r="I1062" s="232"/>
      <c r="J1062" s="232"/>
      <c r="K1062" s="232"/>
      <c r="L1062" s="232"/>
      <c r="M1062" s="232"/>
      <c r="N1062" s="232"/>
      <c r="O1062" s="232"/>
      <c r="P1062" s="232"/>
    </row>
    <row r="1063" spans="1:16" x14ac:dyDescent="0.25">
      <c r="A1063" s="240"/>
      <c r="B1063" s="239"/>
      <c r="C1063" s="232"/>
      <c r="D1063" s="232"/>
      <c r="E1063" s="232"/>
      <c r="F1063" s="232"/>
      <c r="G1063" s="232"/>
      <c r="H1063" s="232"/>
      <c r="I1063" s="232"/>
      <c r="J1063" s="232"/>
      <c r="K1063" s="232"/>
      <c r="L1063" s="232"/>
      <c r="M1063" s="232"/>
      <c r="N1063" s="232"/>
      <c r="O1063" s="232"/>
      <c r="P1063" s="232"/>
    </row>
    <row r="1064" spans="1:16" x14ac:dyDescent="0.25">
      <c r="A1064" s="240"/>
      <c r="B1064" s="239"/>
      <c r="C1064" s="232"/>
      <c r="D1064" s="232"/>
      <c r="E1064" s="232"/>
      <c r="F1064" s="232"/>
      <c r="G1064" s="232"/>
      <c r="H1064" s="232"/>
      <c r="I1064" s="232"/>
      <c r="J1064" s="232"/>
      <c r="K1064" s="232"/>
      <c r="L1064" s="232"/>
      <c r="M1064" s="232"/>
      <c r="N1064" s="232"/>
      <c r="O1064" s="232"/>
      <c r="P1064" s="232"/>
    </row>
    <row r="1065" spans="1:16" x14ac:dyDescent="0.25">
      <c r="A1065" s="240"/>
      <c r="B1065" s="239"/>
      <c r="C1065" s="232"/>
      <c r="D1065" s="232"/>
      <c r="E1065" s="232"/>
      <c r="F1065" s="232"/>
      <c r="G1065" s="232"/>
      <c r="H1065" s="232"/>
      <c r="I1065" s="232"/>
      <c r="J1065" s="232"/>
      <c r="K1065" s="232"/>
      <c r="L1065" s="232"/>
      <c r="M1065" s="232"/>
      <c r="N1065" s="232"/>
      <c r="O1065" s="232"/>
      <c r="P1065" s="232"/>
    </row>
    <row r="1066" spans="1:16" x14ac:dyDescent="0.25">
      <c r="A1066" s="240"/>
      <c r="B1066" s="239"/>
      <c r="C1066" s="232"/>
      <c r="D1066" s="232"/>
      <c r="E1066" s="232"/>
      <c r="F1066" s="232"/>
      <c r="G1066" s="232"/>
      <c r="H1066" s="232"/>
      <c r="I1066" s="232"/>
      <c r="J1066" s="232"/>
      <c r="K1066" s="232"/>
      <c r="L1066" s="232"/>
      <c r="M1066" s="232"/>
      <c r="N1066" s="232"/>
      <c r="O1066" s="232"/>
      <c r="P1066" s="232"/>
    </row>
    <row r="1067" spans="1:16" x14ac:dyDescent="0.25">
      <c r="A1067" s="240"/>
      <c r="B1067" s="239"/>
      <c r="C1067" s="232"/>
      <c r="D1067" s="232"/>
      <c r="E1067" s="232"/>
      <c r="F1067" s="232"/>
      <c r="G1067" s="232"/>
      <c r="H1067" s="232"/>
      <c r="I1067" s="232"/>
      <c r="J1067" s="232"/>
      <c r="K1067" s="232"/>
      <c r="L1067" s="232"/>
      <c r="M1067" s="232"/>
      <c r="N1067" s="232"/>
      <c r="O1067" s="232"/>
      <c r="P1067" s="232"/>
    </row>
    <row r="1068" spans="1:16" x14ac:dyDescent="0.25">
      <c r="A1068" s="240"/>
      <c r="B1068" s="239"/>
      <c r="C1068" s="232"/>
      <c r="D1068" s="232"/>
      <c r="E1068" s="232"/>
      <c r="F1068" s="232"/>
      <c r="G1068" s="232"/>
      <c r="H1068" s="232"/>
      <c r="I1068" s="232"/>
      <c r="J1068" s="232"/>
      <c r="K1068" s="232"/>
      <c r="L1068" s="232"/>
      <c r="M1068" s="232"/>
      <c r="N1068" s="232"/>
      <c r="O1068" s="232"/>
      <c r="P1068" s="232"/>
    </row>
    <row r="1069" spans="1:16" x14ac:dyDescent="0.25">
      <c r="A1069" s="240"/>
      <c r="B1069" s="239"/>
      <c r="C1069" s="232"/>
      <c r="D1069" s="232"/>
      <c r="E1069" s="232"/>
      <c r="F1069" s="232"/>
      <c r="G1069" s="232"/>
      <c r="H1069" s="232"/>
      <c r="I1069" s="232"/>
      <c r="J1069" s="232"/>
      <c r="K1069" s="232"/>
      <c r="L1069" s="232"/>
      <c r="M1069" s="232"/>
      <c r="N1069" s="232"/>
      <c r="O1069" s="232"/>
      <c r="P1069" s="232"/>
    </row>
    <row r="1070" spans="1:16" x14ac:dyDescent="0.25">
      <c r="A1070" s="240"/>
      <c r="B1070" s="239"/>
      <c r="C1070" s="232"/>
      <c r="D1070" s="232"/>
      <c r="E1070" s="232"/>
      <c r="F1070" s="232"/>
      <c r="G1070" s="232"/>
      <c r="H1070" s="232"/>
      <c r="I1070" s="232"/>
      <c r="J1070" s="232"/>
      <c r="K1070" s="232"/>
      <c r="L1070" s="232"/>
      <c r="M1070" s="232"/>
      <c r="N1070" s="232"/>
      <c r="O1070" s="232"/>
      <c r="P1070" s="232"/>
    </row>
    <row r="1071" spans="1:16" x14ac:dyDescent="0.25">
      <c r="A1071" s="240"/>
      <c r="B1071" s="239"/>
      <c r="C1071" s="232"/>
      <c r="D1071" s="232"/>
      <c r="E1071" s="232"/>
      <c r="F1071" s="232"/>
      <c r="G1071" s="232"/>
      <c r="H1071" s="232"/>
      <c r="I1071" s="232"/>
      <c r="J1071" s="232"/>
      <c r="K1071" s="232"/>
      <c r="L1071" s="232"/>
      <c r="M1071" s="232"/>
      <c r="N1071" s="232"/>
      <c r="O1071" s="232"/>
      <c r="P1071" s="232"/>
    </row>
    <row r="1072" spans="1:16" x14ac:dyDescent="0.25">
      <c r="A1072" s="240"/>
      <c r="B1072" s="239"/>
      <c r="C1072" s="232"/>
      <c r="D1072" s="232"/>
      <c r="E1072" s="232"/>
      <c r="F1072" s="232"/>
      <c r="G1072" s="232"/>
      <c r="H1072" s="232"/>
      <c r="I1072" s="232"/>
      <c r="J1072" s="232"/>
      <c r="K1072" s="232"/>
      <c r="L1072" s="232"/>
      <c r="M1072" s="232"/>
      <c r="N1072" s="232"/>
      <c r="O1072" s="232"/>
      <c r="P1072" s="232"/>
    </row>
    <row r="1073" spans="1:16" x14ac:dyDescent="0.25">
      <c r="A1073" s="240"/>
      <c r="B1073" s="239"/>
      <c r="C1073" s="232"/>
      <c r="D1073" s="232"/>
      <c r="E1073" s="232"/>
      <c r="F1073" s="232"/>
      <c r="G1073" s="232"/>
      <c r="H1073" s="232"/>
      <c r="I1073" s="232"/>
      <c r="J1073" s="232"/>
      <c r="K1073" s="232"/>
      <c r="L1073" s="232"/>
      <c r="M1073" s="232"/>
      <c r="N1073" s="232"/>
      <c r="O1073" s="232"/>
      <c r="P1073" s="232"/>
    </row>
    <row r="1074" spans="1:16" x14ac:dyDescent="0.25">
      <c r="A1074" s="240"/>
      <c r="B1074" s="239"/>
      <c r="C1074" s="232"/>
      <c r="D1074" s="232"/>
      <c r="E1074" s="232"/>
      <c r="F1074" s="232"/>
      <c r="G1074" s="232"/>
      <c r="H1074" s="232"/>
      <c r="I1074" s="232"/>
      <c r="J1074" s="232"/>
      <c r="K1074" s="232"/>
      <c r="L1074" s="232"/>
      <c r="M1074" s="232"/>
      <c r="N1074" s="232"/>
      <c r="O1074" s="232"/>
      <c r="P1074" s="232"/>
    </row>
    <row r="1075" spans="1:16" x14ac:dyDescent="0.25">
      <c r="A1075" s="240"/>
      <c r="B1075" s="239"/>
      <c r="C1075" s="232"/>
      <c r="D1075" s="232"/>
      <c r="E1075" s="232"/>
      <c r="F1075" s="232"/>
      <c r="G1075" s="232"/>
      <c r="H1075" s="232"/>
      <c r="I1075" s="232"/>
      <c r="J1075" s="232"/>
      <c r="K1075" s="232"/>
      <c r="L1075" s="232"/>
      <c r="M1075" s="232"/>
      <c r="N1075" s="232"/>
      <c r="O1075" s="232"/>
      <c r="P1075" s="232"/>
    </row>
    <row r="1076" spans="1:16" x14ac:dyDescent="0.25">
      <c r="A1076" s="240"/>
      <c r="B1076" s="239"/>
      <c r="C1076" s="232"/>
      <c r="D1076" s="232"/>
      <c r="E1076" s="232"/>
      <c r="F1076" s="232"/>
      <c r="G1076" s="232"/>
      <c r="H1076" s="232"/>
      <c r="I1076" s="232"/>
      <c r="J1076" s="232"/>
      <c r="K1076" s="232"/>
      <c r="L1076" s="232"/>
      <c r="M1076" s="232"/>
      <c r="N1076" s="232"/>
      <c r="O1076" s="232"/>
      <c r="P1076" s="232"/>
    </row>
    <row r="1077" spans="1:16" x14ac:dyDescent="0.25">
      <c r="A1077" s="240"/>
      <c r="B1077" s="239"/>
      <c r="C1077" s="232"/>
      <c r="D1077" s="232"/>
      <c r="E1077" s="232"/>
      <c r="F1077" s="232"/>
      <c r="G1077" s="232"/>
      <c r="H1077" s="232"/>
      <c r="I1077" s="232"/>
      <c r="J1077" s="232"/>
      <c r="K1077" s="232"/>
      <c r="L1077" s="232"/>
      <c r="M1077" s="232"/>
      <c r="N1077" s="232"/>
      <c r="O1077" s="232"/>
      <c r="P1077" s="232"/>
    </row>
    <row r="1078" spans="1:16" x14ac:dyDescent="0.25">
      <c r="A1078" s="240"/>
      <c r="B1078" s="239"/>
      <c r="C1078" s="232"/>
      <c r="D1078" s="232"/>
      <c r="E1078" s="232"/>
      <c r="F1078" s="232"/>
      <c r="G1078" s="232"/>
      <c r="H1078" s="232"/>
      <c r="I1078" s="232"/>
      <c r="J1078" s="232"/>
      <c r="K1078" s="232"/>
      <c r="L1078" s="232"/>
      <c r="M1078" s="232"/>
      <c r="N1078" s="232"/>
      <c r="O1078" s="232"/>
      <c r="P1078" s="232"/>
    </row>
    <row r="1079" spans="1:16" x14ac:dyDescent="0.25">
      <c r="A1079" s="240"/>
      <c r="B1079" s="239"/>
      <c r="C1079" s="232"/>
      <c r="D1079" s="232"/>
      <c r="E1079" s="232"/>
      <c r="F1079" s="232"/>
      <c r="G1079" s="232"/>
      <c r="H1079" s="232"/>
      <c r="I1079" s="232"/>
      <c r="J1079" s="232"/>
      <c r="K1079" s="232"/>
      <c r="L1079" s="232"/>
      <c r="M1079" s="232"/>
      <c r="N1079" s="232"/>
      <c r="O1079" s="232"/>
      <c r="P1079" s="232"/>
    </row>
    <row r="1080" spans="1:16" x14ac:dyDescent="0.25">
      <c r="A1080" s="240"/>
      <c r="B1080" s="239"/>
      <c r="C1080" s="232"/>
      <c r="D1080" s="232"/>
      <c r="E1080" s="232"/>
      <c r="F1080" s="232"/>
      <c r="G1080" s="232"/>
      <c r="H1080" s="232"/>
      <c r="I1080" s="232"/>
      <c r="J1080" s="232"/>
      <c r="K1080" s="232"/>
      <c r="L1080" s="232"/>
      <c r="M1080" s="232"/>
      <c r="N1080" s="232"/>
      <c r="O1080" s="232"/>
      <c r="P1080" s="232"/>
    </row>
    <row r="1081" spans="1:16" x14ac:dyDescent="0.25">
      <c r="A1081" s="240"/>
      <c r="B1081" s="239"/>
      <c r="C1081" s="232"/>
      <c r="D1081" s="232"/>
      <c r="E1081" s="232"/>
      <c r="F1081" s="232"/>
      <c r="G1081" s="232"/>
      <c r="H1081" s="232"/>
      <c r="I1081" s="232"/>
      <c r="J1081" s="232"/>
      <c r="K1081" s="232"/>
      <c r="L1081" s="232"/>
      <c r="M1081" s="232"/>
      <c r="N1081" s="232"/>
      <c r="O1081" s="232"/>
      <c r="P1081" s="232"/>
    </row>
    <row r="1082" spans="1:16" x14ac:dyDescent="0.25">
      <c r="A1082" s="240"/>
      <c r="B1082" s="239"/>
      <c r="C1082" s="232"/>
      <c r="D1082" s="232"/>
      <c r="E1082" s="232"/>
      <c r="F1082" s="232"/>
      <c r="G1082" s="232"/>
      <c r="H1082" s="232"/>
      <c r="I1082" s="232"/>
      <c r="J1082" s="232"/>
      <c r="K1082" s="232"/>
      <c r="L1082" s="232"/>
      <c r="M1082" s="232"/>
      <c r="N1082" s="232"/>
      <c r="O1082" s="232"/>
      <c r="P1082" s="232"/>
    </row>
    <row r="1083" spans="1:16" x14ac:dyDescent="0.25">
      <c r="A1083" s="240"/>
      <c r="B1083" s="239"/>
      <c r="C1083" s="232"/>
      <c r="D1083" s="232"/>
      <c r="E1083" s="232"/>
      <c r="F1083" s="232"/>
      <c r="G1083" s="232"/>
      <c r="H1083" s="232"/>
      <c r="I1083" s="232"/>
      <c r="J1083" s="232"/>
      <c r="K1083" s="232"/>
      <c r="L1083" s="232"/>
      <c r="M1083" s="232"/>
      <c r="N1083" s="232"/>
      <c r="O1083" s="232"/>
      <c r="P1083" s="232"/>
    </row>
    <row r="1084" spans="1:16" x14ac:dyDescent="0.25">
      <c r="A1084" s="240"/>
      <c r="B1084" s="239"/>
      <c r="C1084" s="232"/>
      <c r="D1084" s="232"/>
      <c r="E1084" s="232"/>
      <c r="F1084" s="232"/>
      <c r="G1084" s="232"/>
      <c r="H1084" s="232"/>
      <c r="I1084" s="232"/>
      <c r="J1084" s="232"/>
      <c r="K1084" s="232"/>
      <c r="L1084" s="232"/>
      <c r="M1084" s="232"/>
      <c r="N1084" s="232"/>
      <c r="O1084" s="232"/>
      <c r="P1084" s="232"/>
    </row>
    <row r="1085" spans="1:16" x14ac:dyDescent="0.25">
      <c r="A1085" s="240"/>
      <c r="B1085" s="239"/>
      <c r="C1085" s="232"/>
      <c r="D1085" s="232"/>
      <c r="E1085" s="232"/>
      <c r="F1085" s="232"/>
      <c r="G1085" s="232"/>
      <c r="H1085" s="232"/>
      <c r="I1085" s="232"/>
      <c r="J1085" s="232"/>
      <c r="K1085" s="232"/>
      <c r="L1085" s="232"/>
      <c r="M1085" s="232"/>
      <c r="N1085" s="232"/>
      <c r="O1085" s="232"/>
      <c r="P1085" s="232"/>
    </row>
    <row r="1086" spans="1:16" x14ac:dyDescent="0.25">
      <c r="A1086" s="240"/>
      <c r="B1086" s="239"/>
      <c r="C1086" s="232"/>
      <c r="D1086" s="232"/>
      <c r="E1086" s="232"/>
      <c r="F1086" s="232"/>
      <c r="G1086" s="232"/>
      <c r="H1086" s="232"/>
      <c r="I1086" s="232"/>
      <c r="J1086" s="232"/>
      <c r="K1086" s="232"/>
      <c r="L1086" s="232"/>
      <c r="M1086" s="232"/>
      <c r="N1086" s="232"/>
      <c r="O1086" s="232"/>
      <c r="P1086" s="232"/>
    </row>
    <row r="1087" spans="1:16" x14ac:dyDescent="0.25">
      <c r="A1087" s="240"/>
      <c r="B1087" s="239"/>
      <c r="C1087" s="232"/>
      <c r="D1087" s="232"/>
      <c r="E1087" s="232"/>
      <c r="F1087" s="232"/>
      <c r="G1087" s="232"/>
      <c r="H1087" s="232"/>
      <c r="I1087" s="232"/>
      <c r="J1087" s="232"/>
      <c r="K1087" s="232"/>
      <c r="L1087" s="232"/>
      <c r="M1087" s="232"/>
      <c r="N1087" s="232"/>
      <c r="O1087" s="232"/>
      <c r="P1087" s="232"/>
    </row>
    <row r="1088" spans="1:16" x14ac:dyDescent="0.25">
      <c r="A1088" s="240"/>
      <c r="B1088" s="239"/>
      <c r="C1088" s="232"/>
      <c r="D1088" s="232"/>
      <c r="E1088" s="232"/>
      <c r="F1088" s="232"/>
      <c r="G1088" s="232"/>
      <c r="H1088" s="232"/>
      <c r="I1088" s="232"/>
      <c r="J1088" s="232"/>
      <c r="K1088" s="232"/>
      <c r="L1088" s="232"/>
      <c r="M1088" s="232"/>
      <c r="N1088" s="232"/>
      <c r="O1088" s="232"/>
      <c r="P1088" s="232"/>
    </row>
    <row r="1089" spans="1:16" x14ac:dyDescent="0.25">
      <c r="A1089" s="240"/>
      <c r="B1089" s="239"/>
      <c r="C1089" s="232"/>
      <c r="D1089" s="232"/>
      <c r="E1089" s="232"/>
      <c r="F1089" s="232"/>
      <c r="G1089" s="232"/>
      <c r="H1089" s="232"/>
      <c r="I1089" s="232"/>
      <c r="J1089" s="232"/>
      <c r="K1089" s="232"/>
      <c r="L1089" s="232"/>
      <c r="M1089" s="232"/>
      <c r="N1089" s="232"/>
      <c r="O1089" s="232"/>
      <c r="P1089" s="232"/>
    </row>
    <row r="1090" spans="1:16" x14ac:dyDescent="0.25">
      <c r="A1090" s="240"/>
      <c r="B1090" s="239"/>
      <c r="C1090" s="232"/>
      <c r="D1090" s="232"/>
      <c r="E1090" s="232"/>
      <c r="F1090" s="232"/>
      <c r="G1090" s="232"/>
      <c r="H1090" s="232"/>
      <c r="I1090" s="232"/>
      <c r="J1090" s="232"/>
      <c r="K1090" s="232"/>
      <c r="L1090" s="232"/>
      <c r="M1090" s="232"/>
      <c r="N1090" s="232"/>
      <c r="O1090" s="232"/>
      <c r="P1090" s="232"/>
    </row>
    <row r="1091" spans="1:16" x14ac:dyDescent="0.25">
      <c r="A1091" s="240"/>
      <c r="B1091" s="239"/>
      <c r="C1091" s="232"/>
      <c r="D1091" s="232"/>
      <c r="E1091" s="232"/>
      <c r="F1091" s="232"/>
      <c r="G1091" s="232"/>
      <c r="H1091" s="232"/>
      <c r="I1091" s="232"/>
      <c r="J1091" s="232"/>
      <c r="K1091" s="232"/>
      <c r="L1091" s="232"/>
      <c r="M1091" s="232"/>
      <c r="N1091" s="232"/>
      <c r="O1091" s="232"/>
      <c r="P1091" s="232"/>
    </row>
    <row r="1092" spans="1:16" x14ac:dyDescent="0.25">
      <c r="A1092" s="240"/>
      <c r="B1092" s="239"/>
      <c r="C1092" s="232"/>
      <c r="D1092" s="232"/>
      <c r="E1092" s="232"/>
      <c r="F1092" s="232"/>
      <c r="G1092" s="232"/>
      <c r="H1092" s="232"/>
      <c r="I1092" s="232"/>
      <c r="J1092" s="232"/>
      <c r="K1092" s="232"/>
      <c r="L1092" s="232"/>
      <c r="M1092" s="232"/>
      <c r="N1092" s="232"/>
      <c r="O1092" s="232"/>
      <c r="P1092" s="232"/>
    </row>
    <row r="1093" spans="1:16" x14ac:dyDescent="0.25">
      <c r="A1093" s="240"/>
      <c r="B1093" s="239"/>
      <c r="C1093" s="232"/>
      <c r="D1093" s="232"/>
      <c r="E1093" s="232"/>
      <c r="F1093" s="232"/>
      <c r="G1093" s="232"/>
      <c r="H1093" s="232"/>
      <c r="I1093" s="232"/>
      <c r="J1093" s="232"/>
      <c r="K1093" s="232"/>
      <c r="L1093" s="232"/>
      <c r="M1093" s="232"/>
      <c r="N1093" s="232"/>
      <c r="O1093" s="232"/>
      <c r="P1093" s="232"/>
    </row>
    <row r="1094" spans="1:16" x14ac:dyDescent="0.25">
      <c r="A1094" s="240"/>
      <c r="B1094" s="239"/>
      <c r="C1094" s="232"/>
      <c r="D1094" s="232"/>
      <c r="E1094" s="232"/>
      <c r="F1094" s="232"/>
      <c r="G1094" s="232"/>
      <c r="H1094" s="232"/>
      <c r="I1094" s="232"/>
      <c r="J1094" s="232"/>
      <c r="K1094" s="232"/>
      <c r="L1094" s="232"/>
      <c r="M1094" s="232"/>
      <c r="N1094" s="232"/>
      <c r="O1094" s="232"/>
      <c r="P1094" s="232"/>
    </row>
    <row r="1095" spans="1:16" x14ac:dyDescent="0.25">
      <c r="A1095" s="240"/>
      <c r="B1095" s="239"/>
      <c r="C1095" s="232"/>
      <c r="D1095" s="232"/>
      <c r="E1095" s="232"/>
      <c r="F1095" s="232"/>
      <c r="G1095" s="232"/>
      <c r="H1095" s="232"/>
      <c r="I1095" s="232"/>
      <c r="J1095" s="232"/>
      <c r="K1095" s="232"/>
      <c r="L1095" s="232"/>
      <c r="M1095" s="232"/>
      <c r="N1095" s="232"/>
      <c r="O1095" s="232"/>
      <c r="P1095" s="232"/>
    </row>
    <row r="1096" spans="1:16" x14ac:dyDescent="0.25">
      <c r="A1096" s="240"/>
      <c r="B1096" s="239"/>
      <c r="C1096" s="232"/>
      <c r="D1096" s="232"/>
      <c r="E1096" s="232"/>
      <c r="F1096" s="232"/>
      <c r="G1096" s="232"/>
      <c r="H1096" s="232"/>
      <c r="I1096" s="232"/>
      <c r="J1096" s="232"/>
      <c r="K1096" s="232"/>
      <c r="L1096" s="232"/>
      <c r="M1096" s="232"/>
      <c r="N1096" s="232"/>
      <c r="O1096" s="232"/>
      <c r="P1096" s="232"/>
    </row>
    <row r="1097" spans="1:16" x14ac:dyDescent="0.25">
      <c r="A1097" s="240"/>
      <c r="B1097" s="239"/>
      <c r="C1097" s="232"/>
      <c r="D1097" s="232"/>
      <c r="E1097" s="232"/>
      <c r="F1097" s="232"/>
      <c r="G1097" s="232"/>
      <c r="H1097" s="232"/>
      <c r="I1097" s="232"/>
      <c r="J1097" s="232"/>
      <c r="K1097" s="232"/>
      <c r="L1097" s="232"/>
      <c r="M1097" s="232"/>
      <c r="N1097" s="232"/>
      <c r="O1097" s="232"/>
      <c r="P1097" s="232"/>
    </row>
    <row r="1098" spans="1:16" x14ac:dyDescent="0.25">
      <c r="A1098" s="240"/>
      <c r="B1098" s="239"/>
      <c r="C1098" s="232"/>
      <c r="D1098" s="232"/>
      <c r="E1098" s="232"/>
      <c r="F1098" s="232"/>
      <c r="G1098" s="232"/>
      <c r="H1098" s="232"/>
      <c r="I1098" s="232"/>
      <c r="J1098" s="232"/>
      <c r="K1098" s="232"/>
      <c r="L1098" s="232"/>
      <c r="M1098" s="232"/>
      <c r="N1098" s="232"/>
      <c r="O1098" s="232"/>
      <c r="P1098" s="232"/>
    </row>
    <row r="1099" spans="1:16" x14ac:dyDescent="0.25">
      <c r="A1099" s="240"/>
      <c r="B1099" s="239"/>
      <c r="C1099" s="232"/>
      <c r="D1099" s="232"/>
      <c r="E1099" s="232"/>
      <c r="F1099" s="232"/>
      <c r="G1099" s="232"/>
      <c r="H1099" s="232"/>
      <c r="I1099" s="232"/>
      <c r="J1099" s="232"/>
      <c r="K1099" s="232"/>
      <c r="L1099" s="232"/>
      <c r="M1099" s="232"/>
      <c r="N1099" s="232"/>
      <c r="O1099" s="232"/>
      <c r="P1099" s="232"/>
    </row>
    <row r="1100" spans="1:16" x14ac:dyDescent="0.25">
      <c r="A1100" s="240"/>
      <c r="B1100" s="239"/>
      <c r="C1100" s="232"/>
      <c r="D1100" s="232"/>
      <c r="E1100" s="232"/>
      <c r="F1100" s="232"/>
      <c r="G1100" s="232"/>
      <c r="H1100" s="232"/>
      <c r="I1100" s="232"/>
      <c r="J1100" s="232"/>
      <c r="K1100" s="232"/>
      <c r="L1100" s="232"/>
      <c r="M1100" s="232"/>
      <c r="N1100" s="232"/>
      <c r="O1100" s="232"/>
      <c r="P1100" s="232"/>
    </row>
    <row r="1101" spans="1:16" x14ac:dyDescent="0.25">
      <c r="A1101" s="240"/>
      <c r="B1101" s="239"/>
      <c r="C1101" s="232"/>
      <c r="D1101" s="232"/>
      <c r="E1101" s="232"/>
      <c r="F1101" s="232"/>
      <c r="G1101" s="232"/>
      <c r="H1101" s="232"/>
      <c r="I1101" s="232"/>
      <c r="J1101" s="232"/>
      <c r="K1101" s="232"/>
      <c r="L1101" s="232"/>
      <c r="M1101" s="232"/>
      <c r="N1101" s="232"/>
      <c r="O1101" s="232"/>
      <c r="P1101" s="232"/>
    </row>
    <row r="1102" spans="1:16" x14ac:dyDescent="0.25">
      <c r="A1102" s="240"/>
      <c r="B1102" s="239"/>
      <c r="C1102" s="232"/>
      <c r="D1102" s="232"/>
      <c r="E1102" s="232"/>
      <c r="F1102" s="232"/>
      <c r="G1102" s="232"/>
      <c r="H1102" s="232"/>
      <c r="I1102" s="232"/>
      <c r="J1102" s="232"/>
      <c r="K1102" s="232"/>
      <c r="L1102" s="232"/>
      <c r="M1102" s="232"/>
      <c r="N1102" s="232"/>
      <c r="O1102" s="232"/>
      <c r="P1102" s="232"/>
    </row>
    <row r="1103" spans="1:16" x14ac:dyDescent="0.25">
      <c r="A1103" s="240"/>
      <c r="B1103" s="239"/>
      <c r="C1103" s="232"/>
      <c r="D1103" s="232"/>
      <c r="E1103" s="232"/>
      <c r="F1103" s="232"/>
      <c r="G1103" s="232"/>
      <c r="H1103" s="232"/>
      <c r="I1103" s="232"/>
      <c r="J1103" s="232"/>
      <c r="K1103" s="232"/>
      <c r="L1103" s="232"/>
      <c r="M1103" s="232"/>
      <c r="N1103" s="232"/>
      <c r="O1103" s="232"/>
      <c r="P1103" s="232"/>
    </row>
    <row r="1104" spans="1:16" x14ac:dyDescent="0.25">
      <c r="A1104" s="240"/>
      <c r="B1104" s="239"/>
      <c r="C1104" s="232"/>
      <c r="D1104" s="232"/>
      <c r="E1104" s="232"/>
      <c r="F1104" s="232"/>
      <c r="G1104" s="232"/>
      <c r="H1104" s="232"/>
      <c r="I1104" s="232"/>
      <c r="J1104" s="232"/>
      <c r="K1104" s="232"/>
      <c r="L1104" s="232"/>
      <c r="M1104" s="232"/>
      <c r="N1104" s="232"/>
      <c r="O1104" s="232"/>
      <c r="P1104" s="232"/>
    </row>
    <row r="1105" spans="1:16" x14ac:dyDescent="0.25">
      <c r="A1105" s="240"/>
      <c r="B1105" s="239"/>
      <c r="C1105" s="232"/>
      <c r="D1105" s="232"/>
      <c r="E1105" s="232"/>
      <c r="F1105" s="232"/>
      <c r="G1105" s="232"/>
      <c r="H1105" s="232"/>
      <c r="I1105" s="232"/>
      <c r="J1105" s="232"/>
      <c r="K1105" s="232"/>
      <c r="L1105" s="232"/>
      <c r="M1105" s="232"/>
      <c r="N1105" s="232"/>
      <c r="O1105" s="232"/>
      <c r="P1105" s="232"/>
    </row>
    <row r="1106" spans="1:16" x14ac:dyDescent="0.25">
      <c r="A1106" s="240"/>
      <c r="B1106" s="239"/>
      <c r="C1106" s="232"/>
      <c r="D1106" s="232"/>
      <c r="E1106" s="232"/>
      <c r="F1106" s="232"/>
      <c r="G1106" s="232"/>
      <c r="H1106" s="232"/>
      <c r="I1106" s="232"/>
      <c r="J1106" s="232"/>
      <c r="K1106" s="232"/>
      <c r="L1106" s="232"/>
      <c r="M1106" s="232"/>
      <c r="N1106" s="232"/>
      <c r="O1106" s="232"/>
      <c r="P1106" s="232"/>
    </row>
    <row r="1107" spans="1:16" x14ac:dyDescent="0.25">
      <c r="A1107" s="240"/>
      <c r="B1107" s="239"/>
      <c r="C1107" s="232"/>
      <c r="D1107" s="232"/>
      <c r="E1107" s="232"/>
      <c r="F1107" s="232"/>
      <c r="G1107" s="232"/>
      <c r="H1107" s="232"/>
      <c r="I1107" s="232"/>
      <c r="J1107" s="232"/>
      <c r="K1107" s="232"/>
      <c r="L1107" s="232"/>
      <c r="M1107" s="232"/>
      <c r="N1107" s="232"/>
      <c r="O1107" s="232"/>
      <c r="P1107" s="232"/>
    </row>
    <row r="1108" spans="1:16" x14ac:dyDescent="0.25">
      <c r="A1108" s="240"/>
      <c r="B1108" s="239"/>
      <c r="C1108" s="232"/>
      <c r="D1108" s="232"/>
      <c r="E1108" s="232"/>
      <c r="F1108" s="232"/>
      <c r="G1108" s="232"/>
      <c r="H1108" s="232"/>
      <c r="I1108" s="232"/>
      <c r="J1108" s="232"/>
      <c r="K1108" s="232"/>
      <c r="L1108" s="232"/>
      <c r="M1108" s="232"/>
      <c r="N1108" s="232"/>
      <c r="O1108" s="232"/>
      <c r="P1108" s="232"/>
    </row>
    <row r="1109" spans="1:16" x14ac:dyDescent="0.25">
      <c r="A1109" s="240"/>
      <c r="B1109" s="239"/>
      <c r="C1109" s="232"/>
      <c r="D1109" s="232"/>
      <c r="E1109" s="232"/>
      <c r="F1109" s="232"/>
      <c r="G1109" s="232"/>
      <c r="H1109" s="232"/>
      <c r="I1109" s="232"/>
      <c r="J1109" s="232"/>
      <c r="K1109" s="232"/>
      <c r="L1109" s="232"/>
      <c r="M1109" s="232"/>
      <c r="N1109" s="232"/>
      <c r="O1109" s="232"/>
      <c r="P1109" s="232"/>
    </row>
    <row r="1110" spans="1:16" x14ac:dyDescent="0.25">
      <c r="A1110" s="240"/>
      <c r="B1110" s="239"/>
      <c r="C1110" s="232"/>
      <c r="D1110" s="232"/>
      <c r="E1110" s="232"/>
      <c r="F1110" s="232"/>
      <c r="G1110" s="232"/>
      <c r="H1110" s="232"/>
      <c r="I1110" s="232"/>
      <c r="J1110" s="232"/>
      <c r="K1110" s="232"/>
      <c r="L1110" s="232"/>
      <c r="M1110" s="232"/>
      <c r="N1110" s="232"/>
      <c r="O1110" s="232"/>
      <c r="P1110" s="232"/>
    </row>
    <row r="1111" spans="1:16" x14ac:dyDescent="0.25">
      <c r="A1111" s="240"/>
      <c r="B1111" s="239"/>
      <c r="C1111" s="232"/>
      <c r="D1111" s="232"/>
      <c r="E1111" s="232"/>
      <c r="F1111" s="232"/>
      <c r="G1111" s="232"/>
      <c r="H1111" s="232"/>
      <c r="I1111" s="232"/>
      <c r="J1111" s="232"/>
      <c r="K1111" s="232"/>
      <c r="L1111" s="232"/>
      <c r="M1111" s="232"/>
      <c r="N1111" s="232"/>
      <c r="O1111" s="232"/>
      <c r="P1111" s="232"/>
    </row>
    <row r="1112" spans="1:16" x14ac:dyDescent="0.25">
      <c r="A1112" s="240"/>
      <c r="B1112" s="239"/>
      <c r="C1112" s="232"/>
      <c r="D1112" s="232"/>
      <c r="E1112" s="232"/>
      <c r="F1112" s="232"/>
      <c r="G1112" s="232"/>
      <c r="H1112" s="232"/>
      <c r="I1112" s="232"/>
      <c r="J1112" s="232"/>
      <c r="K1112" s="232"/>
      <c r="L1112" s="232"/>
      <c r="M1112" s="232"/>
      <c r="N1112" s="232"/>
      <c r="O1112" s="232"/>
      <c r="P1112" s="232"/>
    </row>
    <row r="1113" spans="1:16" x14ac:dyDescent="0.25">
      <c r="A1113" s="240"/>
      <c r="B1113" s="239"/>
      <c r="C1113" s="232"/>
      <c r="D1113" s="232"/>
      <c r="E1113" s="232"/>
      <c r="F1113" s="232"/>
      <c r="G1113" s="232"/>
      <c r="H1113" s="232"/>
      <c r="I1113" s="232"/>
      <c r="J1113" s="232"/>
      <c r="K1113" s="232"/>
      <c r="L1113" s="232"/>
      <c r="M1113" s="232"/>
      <c r="N1113" s="232"/>
      <c r="O1113" s="232"/>
      <c r="P1113" s="232"/>
    </row>
    <row r="1114" spans="1:16" x14ac:dyDescent="0.25">
      <c r="A1114" s="240"/>
      <c r="B1114" s="239"/>
      <c r="C1114" s="232"/>
      <c r="D1114" s="232"/>
      <c r="E1114" s="232"/>
      <c r="F1114" s="232"/>
      <c r="G1114" s="232"/>
      <c r="H1114" s="232"/>
      <c r="I1114" s="232"/>
      <c r="J1114" s="232"/>
      <c r="K1114" s="232"/>
      <c r="L1114" s="232"/>
      <c r="M1114" s="232"/>
      <c r="N1114" s="232"/>
      <c r="O1114" s="232"/>
      <c r="P1114" s="232"/>
    </row>
    <row r="1115" spans="1:16" x14ac:dyDescent="0.25">
      <c r="A1115" s="240"/>
      <c r="B1115" s="239"/>
      <c r="C1115" s="232"/>
      <c r="D1115" s="232"/>
      <c r="E1115" s="232"/>
      <c r="F1115" s="232"/>
      <c r="G1115" s="232"/>
      <c r="H1115" s="232"/>
      <c r="I1115" s="232"/>
      <c r="J1115" s="232"/>
      <c r="K1115" s="232"/>
      <c r="L1115" s="232"/>
      <c r="M1115" s="232"/>
      <c r="N1115" s="232"/>
      <c r="O1115" s="232"/>
      <c r="P1115" s="232"/>
    </row>
    <row r="1116" spans="1:16" x14ac:dyDescent="0.25">
      <c r="A1116" s="240"/>
      <c r="B1116" s="239"/>
      <c r="C1116" s="232"/>
      <c r="D1116" s="232"/>
      <c r="E1116" s="232"/>
      <c r="F1116" s="232"/>
      <c r="G1116" s="232"/>
      <c r="H1116" s="232"/>
      <c r="I1116" s="232"/>
      <c r="J1116" s="232"/>
      <c r="K1116" s="232"/>
      <c r="L1116" s="232"/>
      <c r="M1116" s="232"/>
      <c r="N1116" s="232"/>
      <c r="O1116" s="232"/>
      <c r="P1116" s="232"/>
    </row>
    <row r="1117" spans="1:16" x14ac:dyDescent="0.25">
      <c r="A1117" s="240"/>
      <c r="B1117" s="239"/>
      <c r="C1117" s="232"/>
      <c r="D1117" s="232"/>
      <c r="E1117" s="232"/>
      <c r="F1117" s="232"/>
      <c r="G1117" s="232"/>
      <c r="H1117" s="232"/>
      <c r="I1117" s="232"/>
      <c r="J1117" s="232"/>
      <c r="K1117" s="232"/>
      <c r="L1117" s="232"/>
      <c r="M1117" s="232"/>
      <c r="N1117" s="232"/>
      <c r="O1117" s="232"/>
      <c r="P1117" s="232"/>
    </row>
    <row r="1118" spans="1:16" x14ac:dyDescent="0.25">
      <c r="A1118" s="240"/>
      <c r="B1118" s="239"/>
      <c r="C1118" s="232"/>
      <c r="D1118" s="232"/>
      <c r="E1118" s="232"/>
      <c r="F1118" s="232"/>
      <c r="G1118" s="232"/>
      <c r="H1118" s="232"/>
      <c r="I1118" s="232"/>
      <c r="J1118" s="232"/>
      <c r="K1118" s="232"/>
      <c r="L1118" s="232"/>
      <c r="M1118" s="232"/>
      <c r="N1118" s="232"/>
      <c r="O1118" s="232"/>
      <c r="P1118" s="232"/>
    </row>
    <row r="1119" spans="1:16" x14ac:dyDescent="0.25">
      <c r="A1119" s="240"/>
      <c r="B1119" s="239"/>
      <c r="C1119" s="232"/>
      <c r="D1119" s="232"/>
      <c r="E1119" s="232"/>
      <c r="F1119" s="232"/>
      <c r="G1119" s="232"/>
      <c r="H1119" s="232"/>
      <c r="I1119" s="232"/>
      <c r="J1119" s="232"/>
      <c r="K1119" s="232"/>
      <c r="L1119" s="232"/>
      <c r="M1119" s="232"/>
      <c r="N1119" s="232"/>
      <c r="O1119" s="232"/>
      <c r="P1119" s="232"/>
    </row>
    <row r="1120" spans="1:16" x14ac:dyDescent="0.25">
      <c r="A1120" s="240"/>
      <c r="B1120" s="239"/>
      <c r="C1120" s="232"/>
      <c r="D1120" s="232"/>
      <c r="E1120" s="232"/>
      <c r="F1120" s="232"/>
      <c r="G1120" s="232"/>
      <c r="H1120" s="232"/>
      <c r="I1120" s="232"/>
      <c r="J1120" s="232"/>
      <c r="K1120" s="232"/>
      <c r="L1120" s="232"/>
      <c r="M1120" s="232"/>
      <c r="N1120" s="232"/>
      <c r="O1120" s="232"/>
      <c r="P1120" s="232"/>
    </row>
    <row r="1121" spans="1:16" x14ac:dyDescent="0.25">
      <c r="A1121" s="240"/>
      <c r="B1121" s="239"/>
      <c r="C1121" s="232"/>
      <c r="D1121" s="232"/>
      <c r="E1121" s="232"/>
      <c r="F1121" s="232"/>
      <c r="G1121" s="232"/>
      <c r="H1121" s="232"/>
      <c r="I1121" s="232"/>
      <c r="J1121" s="232"/>
      <c r="K1121" s="232"/>
      <c r="L1121" s="232"/>
      <c r="M1121" s="232"/>
      <c r="N1121" s="232"/>
      <c r="O1121" s="232"/>
      <c r="P1121" s="232"/>
    </row>
    <row r="1122" spans="1:16" x14ac:dyDescent="0.25">
      <c r="A1122" s="240"/>
      <c r="B1122" s="239"/>
      <c r="C1122" s="232"/>
      <c r="D1122" s="232"/>
      <c r="E1122" s="232"/>
      <c r="F1122" s="232"/>
      <c r="G1122" s="232"/>
      <c r="H1122" s="232"/>
      <c r="I1122" s="232"/>
      <c r="J1122" s="232"/>
      <c r="K1122" s="232"/>
      <c r="L1122" s="232"/>
      <c r="M1122" s="232"/>
      <c r="N1122" s="232"/>
      <c r="O1122" s="232"/>
      <c r="P1122" s="232"/>
    </row>
    <row r="1123" spans="1:16" x14ac:dyDescent="0.25">
      <c r="A1123" s="240"/>
      <c r="B1123" s="239"/>
      <c r="C1123" s="232"/>
      <c r="D1123" s="232"/>
      <c r="E1123" s="232"/>
      <c r="F1123" s="232"/>
      <c r="G1123" s="232"/>
      <c r="H1123" s="232"/>
      <c r="I1123" s="232"/>
      <c r="J1123" s="232"/>
      <c r="K1123" s="232"/>
      <c r="L1123" s="232"/>
      <c r="M1123" s="232"/>
      <c r="N1123" s="232"/>
      <c r="O1123" s="232"/>
      <c r="P1123" s="232"/>
    </row>
    <row r="1124" spans="1:16" x14ac:dyDescent="0.25">
      <c r="A1124" s="240"/>
      <c r="B1124" s="239"/>
      <c r="C1124" s="232"/>
      <c r="D1124" s="232"/>
      <c r="E1124" s="232"/>
      <c r="F1124" s="232"/>
      <c r="G1124" s="232"/>
      <c r="H1124" s="232"/>
      <c r="I1124" s="232"/>
      <c r="J1124" s="232"/>
      <c r="K1124" s="232"/>
      <c r="L1124" s="232"/>
      <c r="M1124" s="232"/>
      <c r="N1124" s="232"/>
      <c r="O1124" s="232"/>
      <c r="P1124" s="232"/>
    </row>
    <row r="1125" spans="1:16" x14ac:dyDescent="0.25">
      <c r="A1125" s="240"/>
      <c r="B1125" s="239"/>
      <c r="C1125" s="232"/>
      <c r="D1125" s="232"/>
      <c r="E1125" s="232"/>
      <c r="F1125" s="232"/>
      <c r="G1125" s="232"/>
      <c r="H1125" s="232"/>
      <c r="I1125" s="232"/>
      <c r="J1125" s="232"/>
      <c r="K1125" s="232"/>
      <c r="L1125" s="232"/>
      <c r="M1125" s="232"/>
      <c r="N1125" s="232"/>
      <c r="O1125" s="232"/>
      <c r="P1125" s="232"/>
    </row>
    <row r="1126" spans="1:16" x14ac:dyDescent="0.25">
      <c r="A1126" s="240"/>
      <c r="B1126" s="239"/>
      <c r="C1126" s="232"/>
      <c r="D1126" s="232"/>
      <c r="E1126" s="232"/>
      <c r="F1126" s="232"/>
      <c r="G1126" s="232"/>
      <c r="H1126" s="232"/>
      <c r="I1126" s="232"/>
      <c r="J1126" s="232"/>
      <c r="K1126" s="232"/>
      <c r="L1126" s="232"/>
      <c r="M1126" s="232"/>
      <c r="N1126" s="232"/>
      <c r="O1126" s="232"/>
      <c r="P1126" s="232"/>
    </row>
    <row r="1127" spans="1:16" x14ac:dyDescent="0.25">
      <c r="A1127" s="240"/>
      <c r="B1127" s="239"/>
      <c r="C1127" s="232"/>
      <c r="D1127" s="232"/>
      <c r="E1127" s="232"/>
      <c r="F1127" s="232"/>
      <c r="G1127" s="232"/>
      <c r="H1127" s="232"/>
      <c r="I1127" s="232"/>
      <c r="J1127" s="232"/>
      <c r="K1127" s="232"/>
      <c r="L1127" s="232"/>
      <c r="M1127" s="232"/>
      <c r="N1127" s="232"/>
      <c r="O1127" s="232"/>
      <c r="P1127" s="232"/>
    </row>
    <row r="1128" spans="1:16" x14ac:dyDescent="0.25">
      <c r="A1128" s="240"/>
      <c r="B1128" s="239"/>
      <c r="C1128" s="232"/>
      <c r="D1128" s="232"/>
      <c r="E1128" s="232"/>
      <c r="F1128" s="232"/>
      <c r="G1128" s="232"/>
      <c r="H1128" s="232"/>
      <c r="I1128" s="232"/>
      <c r="J1128" s="232"/>
      <c r="K1128" s="232"/>
      <c r="L1128" s="232"/>
      <c r="M1128" s="232"/>
      <c r="N1128" s="232"/>
      <c r="O1128" s="232"/>
      <c r="P1128" s="232"/>
    </row>
    <row r="1129" spans="1:16" x14ac:dyDescent="0.25">
      <c r="A1129" s="240"/>
      <c r="B1129" s="239"/>
      <c r="C1129" s="232"/>
      <c r="D1129" s="232"/>
      <c r="E1129" s="232"/>
      <c r="F1129" s="232"/>
      <c r="G1129" s="232"/>
      <c r="H1129" s="232"/>
      <c r="I1129" s="232"/>
      <c r="J1129" s="232"/>
      <c r="K1129" s="232"/>
      <c r="L1129" s="232"/>
      <c r="M1129" s="232"/>
      <c r="N1129" s="232"/>
      <c r="O1129" s="232"/>
      <c r="P1129" s="232"/>
    </row>
    <row r="1130" spans="1:16" x14ac:dyDescent="0.25">
      <c r="A1130" s="240"/>
      <c r="B1130" s="239"/>
      <c r="C1130" s="232"/>
      <c r="D1130" s="232"/>
      <c r="E1130" s="232"/>
      <c r="F1130" s="232"/>
      <c r="G1130" s="232"/>
      <c r="H1130" s="232"/>
      <c r="I1130" s="232"/>
      <c r="J1130" s="232"/>
      <c r="K1130" s="232"/>
      <c r="L1130" s="232"/>
      <c r="M1130" s="232"/>
      <c r="N1130" s="232"/>
      <c r="O1130" s="232"/>
      <c r="P1130" s="232"/>
    </row>
    <row r="1131" spans="1:16" x14ac:dyDescent="0.25">
      <c r="A1131" s="240"/>
      <c r="B1131" s="239"/>
      <c r="C1131" s="232"/>
      <c r="D1131" s="232"/>
      <c r="E1131" s="232"/>
      <c r="F1131" s="232"/>
      <c r="G1131" s="232"/>
      <c r="H1131" s="232"/>
      <c r="I1131" s="232"/>
      <c r="J1131" s="232"/>
      <c r="K1131" s="232"/>
      <c r="L1131" s="232"/>
      <c r="M1131" s="232"/>
      <c r="N1131" s="232"/>
      <c r="O1131" s="232"/>
      <c r="P1131" s="232"/>
    </row>
    <row r="1132" spans="1:16" x14ac:dyDescent="0.25">
      <c r="A1132" s="240"/>
      <c r="B1132" s="239"/>
      <c r="C1132" s="232"/>
      <c r="D1132" s="232"/>
      <c r="E1132" s="232"/>
      <c r="F1132" s="232"/>
      <c r="G1132" s="232"/>
      <c r="H1132" s="232"/>
      <c r="I1132" s="232"/>
      <c r="J1132" s="232"/>
      <c r="K1132" s="232"/>
      <c r="L1132" s="232"/>
      <c r="M1132" s="232"/>
      <c r="N1132" s="232"/>
      <c r="O1132" s="232"/>
      <c r="P1132" s="232"/>
    </row>
    <row r="1133" spans="1:16" x14ac:dyDescent="0.25">
      <c r="A1133" s="240"/>
      <c r="B1133" s="239"/>
      <c r="C1133" s="232"/>
      <c r="D1133" s="232"/>
      <c r="E1133" s="232"/>
      <c r="F1133" s="232"/>
      <c r="G1133" s="232"/>
      <c r="H1133" s="232"/>
      <c r="I1133" s="232"/>
      <c r="J1133" s="232"/>
      <c r="K1133" s="232"/>
      <c r="L1133" s="232"/>
      <c r="M1133" s="232"/>
      <c r="N1133" s="232"/>
      <c r="O1133" s="232"/>
      <c r="P1133" s="232"/>
    </row>
    <row r="1134" spans="1:16" x14ac:dyDescent="0.25">
      <c r="A1134" s="240"/>
      <c r="B1134" s="239"/>
      <c r="C1134" s="232"/>
      <c r="D1134" s="232"/>
      <c r="E1134" s="232"/>
      <c r="F1134" s="232"/>
      <c r="G1134" s="232"/>
      <c r="H1134" s="232"/>
      <c r="I1134" s="232"/>
      <c r="J1134" s="232"/>
      <c r="K1134" s="232"/>
      <c r="L1134" s="232"/>
      <c r="M1134" s="232"/>
      <c r="N1134" s="232"/>
      <c r="O1134" s="232"/>
      <c r="P1134" s="232"/>
    </row>
    <row r="1135" spans="1:16" x14ac:dyDescent="0.25">
      <c r="A1135" s="240"/>
      <c r="B1135" s="239"/>
      <c r="C1135" s="232"/>
      <c r="D1135" s="232"/>
      <c r="E1135" s="232"/>
      <c r="F1135" s="232"/>
      <c r="G1135" s="232"/>
      <c r="H1135" s="232"/>
      <c r="I1135" s="232"/>
      <c r="J1135" s="232"/>
      <c r="K1135" s="232"/>
      <c r="L1135" s="232"/>
      <c r="M1135" s="232"/>
      <c r="N1135" s="232"/>
      <c r="O1135" s="232"/>
      <c r="P1135" s="232"/>
    </row>
    <row r="1136" spans="1:16" x14ac:dyDescent="0.25">
      <c r="A1136" s="240"/>
      <c r="B1136" s="239"/>
      <c r="C1136" s="232"/>
      <c r="D1136" s="232"/>
      <c r="E1136" s="232"/>
      <c r="F1136" s="232"/>
      <c r="G1136" s="232"/>
      <c r="H1136" s="232"/>
      <c r="I1136" s="232"/>
      <c r="J1136" s="232"/>
      <c r="K1136" s="232"/>
      <c r="L1136" s="232"/>
      <c r="M1136" s="232"/>
      <c r="N1136" s="232"/>
      <c r="O1136" s="232"/>
      <c r="P1136" s="232"/>
    </row>
    <row r="1137" spans="1:16" x14ac:dyDescent="0.25">
      <c r="A1137" s="240"/>
      <c r="B1137" s="239"/>
      <c r="C1137" s="232"/>
      <c r="D1137" s="232"/>
      <c r="E1137" s="232"/>
      <c r="F1137" s="232"/>
      <c r="G1137" s="232"/>
      <c r="H1137" s="232"/>
      <c r="I1137" s="232"/>
      <c r="J1137" s="232"/>
      <c r="K1137" s="232"/>
      <c r="L1137" s="232"/>
      <c r="M1137" s="232"/>
      <c r="N1137" s="232"/>
      <c r="O1137" s="232"/>
      <c r="P1137" s="232"/>
    </row>
    <row r="1138" spans="1:16" x14ac:dyDescent="0.25">
      <c r="A1138" s="240"/>
      <c r="B1138" s="239"/>
      <c r="C1138" s="232"/>
      <c r="D1138" s="232"/>
      <c r="E1138" s="232"/>
      <c r="F1138" s="232"/>
      <c r="G1138" s="232"/>
      <c r="H1138" s="232"/>
      <c r="I1138" s="232"/>
      <c r="J1138" s="232"/>
      <c r="K1138" s="232"/>
      <c r="L1138" s="232"/>
      <c r="M1138" s="232"/>
      <c r="N1138" s="232"/>
      <c r="O1138" s="232"/>
      <c r="P1138" s="232"/>
    </row>
    <row r="1139" spans="1:16" x14ac:dyDescent="0.25">
      <c r="A1139" s="240"/>
      <c r="B1139" s="239"/>
      <c r="C1139" s="232"/>
      <c r="D1139" s="232"/>
      <c r="E1139" s="232"/>
      <c r="F1139" s="232"/>
      <c r="G1139" s="232"/>
      <c r="H1139" s="232"/>
      <c r="I1139" s="232"/>
      <c r="J1139" s="232"/>
      <c r="K1139" s="232"/>
      <c r="L1139" s="232"/>
      <c r="M1139" s="232"/>
      <c r="N1139" s="232"/>
      <c r="O1139" s="232"/>
      <c r="P1139" s="232"/>
    </row>
    <row r="1140" spans="1:16" x14ac:dyDescent="0.25">
      <c r="A1140" s="240"/>
      <c r="B1140" s="239"/>
      <c r="C1140" s="232"/>
      <c r="D1140" s="232"/>
      <c r="E1140" s="232"/>
      <c r="F1140" s="232"/>
      <c r="G1140" s="232"/>
      <c r="H1140" s="232"/>
      <c r="I1140" s="232"/>
      <c r="J1140" s="232"/>
      <c r="K1140" s="232"/>
      <c r="L1140" s="232"/>
      <c r="M1140" s="232"/>
      <c r="N1140" s="232"/>
      <c r="O1140" s="232"/>
      <c r="P1140" s="232"/>
    </row>
    <row r="1141" spans="1:16" x14ac:dyDescent="0.25">
      <c r="A1141" s="240"/>
      <c r="B1141" s="239"/>
      <c r="C1141" s="232"/>
      <c r="D1141" s="232"/>
      <c r="E1141" s="232"/>
      <c r="F1141" s="232"/>
      <c r="G1141" s="232"/>
      <c r="H1141" s="232"/>
      <c r="I1141" s="232"/>
      <c r="J1141" s="232"/>
      <c r="K1141" s="232"/>
      <c r="L1141" s="232"/>
      <c r="M1141" s="232"/>
      <c r="N1141" s="232"/>
      <c r="O1141" s="232"/>
      <c r="P1141" s="232"/>
    </row>
    <row r="1142" spans="1:16" x14ac:dyDescent="0.25">
      <c r="A1142" s="240"/>
      <c r="B1142" s="239"/>
      <c r="C1142" s="232"/>
      <c r="D1142" s="232"/>
      <c r="E1142" s="232"/>
      <c r="F1142" s="232"/>
      <c r="G1142" s="232"/>
      <c r="H1142" s="232"/>
      <c r="I1142" s="232"/>
      <c r="J1142" s="232"/>
      <c r="K1142" s="232"/>
      <c r="L1142" s="232"/>
      <c r="M1142" s="232"/>
      <c r="N1142" s="232"/>
      <c r="O1142" s="232"/>
      <c r="P1142" s="232"/>
    </row>
    <row r="1143" spans="1:16" x14ac:dyDescent="0.25">
      <c r="A1143" s="240"/>
      <c r="B1143" s="239"/>
      <c r="C1143" s="232"/>
      <c r="D1143" s="232"/>
      <c r="E1143" s="232"/>
      <c r="F1143" s="232"/>
      <c r="G1143" s="232"/>
      <c r="H1143" s="232"/>
      <c r="I1143" s="232"/>
      <c r="J1143" s="232"/>
      <c r="K1143" s="232"/>
      <c r="L1143" s="232"/>
      <c r="M1143" s="232"/>
      <c r="N1143" s="232"/>
      <c r="O1143" s="232"/>
      <c r="P1143" s="232"/>
    </row>
    <row r="1144" spans="1:16" x14ac:dyDescent="0.25">
      <c r="A1144" s="240"/>
      <c r="B1144" s="239"/>
      <c r="C1144" s="232"/>
      <c r="D1144" s="232"/>
      <c r="E1144" s="232"/>
      <c r="F1144" s="232"/>
      <c r="G1144" s="232"/>
      <c r="H1144" s="232"/>
      <c r="I1144" s="232"/>
      <c r="J1144" s="232"/>
      <c r="K1144" s="232"/>
      <c r="L1144" s="232"/>
      <c r="M1144" s="232"/>
      <c r="N1144" s="232"/>
      <c r="O1144" s="232"/>
      <c r="P1144" s="232"/>
    </row>
    <row r="1145" spans="1:16" x14ac:dyDescent="0.25">
      <c r="A1145" s="240"/>
      <c r="B1145" s="239"/>
      <c r="C1145" s="232"/>
      <c r="D1145" s="232"/>
      <c r="E1145" s="232"/>
      <c r="F1145" s="232"/>
      <c r="G1145" s="232"/>
      <c r="H1145" s="232"/>
      <c r="I1145" s="232"/>
      <c r="J1145" s="232"/>
      <c r="K1145" s="232"/>
      <c r="L1145" s="232"/>
      <c r="M1145" s="232"/>
      <c r="N1145" s="232"/>
      <c r="O1145" s="232"/>
      <c r="P1145" s="232"/>
    </row>
    <row r="1146" spans="1:16" x14ac:dyDescent="0.25">
      <c r="A1146" s="240"/>
      <c r="B1146" s="239"/>
      <c r="C1146" s="232"/>
      <c r="D1146" s="232"/>
      <c r="E1146" s="232"/>
      <c r="F1146" s="232"/>
      <c r="G1146" s="232"/>
      <c r="H1146" s="232"/>
      <c r="I1146" s="232"/>
      <c r="J1146" s="232"/>
      <c r="K1146" s="232"/>
      <c r="L1146" s="232"/>
      <c r="M1146" s="232"/>
      <c r="N1146" s="232"/>
      <c r="O1146" s="232"/>
      <c r="P1146" s="232"/>
    </row>
    <row r="1147" spans="1:16" x14ac:dyDescent="0.25">
      <c r="A1147" s="240"/>
      <c r="B1147" s="239"/>
      <c r="C1147" s="232"/>
      <c r="D1147" s="232"/>
      <c r="E1147" s="232"/>
      <c r="F1147" s="232"/>
      <c r="G1147" s="232"/>
      <c r="H1147" s="232"/>
      <c r="I1147" s="232"/>
      <c r="J1147" s="232"/>
      <c r="K1147" s="232"/>
      <c r="L1147" s="232"/>
      <c r="M1147" s="232"/>
      <c r="N1147" s="232"/>
      <c r="O1147" s="232"/>
      <c r="P1147" s="232"/>
    </row>
    <row r="1148" spans="1:16" x14ac:dyDescent="0.25">
      <c r="A1148" s="240"/>
      <c r="B1148" s="239"/>
      <c r="C1148" s="232"/>
      <c r="D1148" s="232"/>
      <c r="E1148" s="232"/>
      <c r="F1148" s="232"/>
      <c r="G1148" s="232"/>
      <c r="H1148" s="232"/>
      <c r="I1148" s="232"/>
      <c r="J1148" s="232"/>
      <c r="K1148" s="232"/>
      <c r="L1148" s="232"/>
      <c r="M1148" s="232"/>
      <c r="N1148" s="232"/>
      <c r="O1148" s="232"/>
      <c r="P1148" s="232"/>
    </row>
    <row r="1149" spans="1:16" x14ac:dyDescent="0.25">
      <c r="A1149" s="240"/>
      <c r="B1149" s="239"/>
      <c r="C1149" s="232"/>
      <c r="D1149" s="232"/>
      <c r="E1149" s="232"/>
      <c r="F1149" s="232"/>
      <c r="G1149" s="232"/>
      <c r="H1149" s="232"/>
      <c r="I1149" s="232"/>
      <c r="J1149" s="232"/>
      <c r="K1149" s="232"/>
      <c r="L1149" s="232"/>
      <c r="M1149" s="232"/>
      <c r="N1149" s="232"/>
      <c r="O1149" s="232"/>
      <c r="P1149" s="232"/>
    </row>
    <row r="1150" spans="1:16" x14ac:dyDescent="0.25">
      <c r="A1150" s="240"/>
      <c r="B1150" s="239"/>
      <c r="C1150" s="232"/>
      <c r="D1150" s="232"/>
      <c r="E1150" s="232"/>
      <c r="F1150" s="232"/>
      <c r="G1150" s="232"/>
      <c r="H1150" s="232"/>
      <c r="I1150" s="232"/>
      <c r="J1150" s="232"/>
      <c r="K1150" s="232"/>
      <c r="L1150" s="232"/>
      <c r="M1150" s="232"/>
      <c r="N1150" s="232"/>
      <c r="O1150" s="232"/>
      <c r="P1150" s="232"/>
    </row>
    <row r="1151" spans="1:16" x14ac:dyDescent="0.25">
      <c r="A1151" s="240"/>
      <c r="B1151" s="239"/>
      <c r="C1151" s="232"/>
      <c r="D1151" s="232"/>
      <c r="E1151" s="232"/>
      <c r="F1151" s="232"/>
      <c r="G1151" s="232"/>
      <c r="H1151" s="232"/>
      <c r="I1151" s="232"/>
      <c r="J1151" s="232"/>
      <c r="K1151" s="232"/>
      <c r="L1151" s="232"/>
      <c r="M1151" s="232"/>
      <c r="N1151" s="232"/>
      <c r="O1151" s="232"/>
      <c r="P1151" s="232"/>
    </row>
    <row r="1152" spans="1:16" x14ac:dyDescent="0.25">
      <c r="A1152" s="240"/>
      <c r="B1152" s="239"/>
      <c r="C1152" s="232"/>
      <c r="D1152" s="232"/>
      <c r="E1152" s="232"/>
      <c r="F1152" s="232"/>
      <c r="G1152" s="232"/>
      <c r="H1152" s="232"/>
      <c r="I1152" s="232"/>
      <c r="J1152" s="232"/>
      <c r="K1152" s="232"/>
      <c r="L1152" s="232"/>
      <c r="M1152" s="232"/>
      <c r="N1152" s="232"/>
      <c r="O1152" s="232"/>
      <c r="P1152" s="232"/>
    </row>
    <row r="1153" spans="1:16" x14ac:dyDescent="0.25">
      <c r="A1153" s="240"/>
      <c r="B1153" s="239"/>
      <c r="C1153" s="232"/>
      <c r="D1153" s="232"/>
      <c r="E1153" s="232"/>
      <c r="F1153" s="232"/>
      <c r="G1153" s="232"/>
      <c r="H1153" s="232"/>
      <c r="I1153" s="232"/>
      <c r="J1153" s="232"/>
      <c r="K1153" s="232"/>
      <c r="L1153" s="232"/>
      <c r="M1153" s="232"/>
      <c r="N1153" s="232"/>
      <c r="O1153" s="232"/>
      <c r="P1153" s="232"/>
    </row>
    <row r="1154" spans="1:16" x14ac:dyDescent="0.25">
      <c r="A1154" s="240"/>
      <c r="B1154" s="239"/>
      <c r="C1154" s="232"/>
      <c r="D1154" s="232"/>
      <c r="E1154" s="232"/>
      <c r="F1154" s="232"/>
      <c r="G1154" s="232"/>
      <c r="H1154" s="232"/>
      <c r="I1154" s="232"/>
      <c r="J1154" s="232"/>
      <c r="K1154" s="232"/>
      <c r="L1154" s="232"/>
      <c r="M1154" s="232"/>
      <c r="N1154" s="232"/>
      <c r="O1154" s="232"/>
      <c r="P1154" s="232"/>
    </row>
    <row r="1155" spans="1:16" x14ac:dyDescent="0.25">
      <c r="A1155" s="240"/>
      <c r="B1155" s="239"/>
      <c r="C1155" s="232"/>
      <c r="D1155" s="232"/>
      <c r="E1155" s="232"/>
      <c r="F1155" s="232"/>
      <c r="G1155" s="232"/>
      <c r="H1155" s="232"/>
      <c r="I1155" s="232"/>
      <c r="J1155" s="232"/>
      <c r="K1155" s="232"/>
      <c r="L1155" s="232"/>
      <c r="M1155" s="232"/>
      <c r="N1155" s="232"/>
      <c r="O1155" s="232"/>
      <c r="P1155" s="232"/>
    </row>
    <row r="1156" spans="1:16" x14ac:dyDescent="0.25">
      <c r="A1156" s="240"/>
      <c r="B1156" s="239"/>
      <c r="C1156" s="232"/>
      <c r="D1156" s="232"/>
      <c r="E1156" s="232"/>
      <c r="F1156" s="232"/>
      <c r="G1156" s="232"/>
      <c r="H1156" s="232"/>
      <c r="I1156" s="232"/>
      <c r="J1156" s="232"/>
      <c r="K1156" s="232"/>
      <c r="L1156" s="232"/>
      <c r="M1156" s="232"/>
      <c r="N1156" s="232"/>
      <c r="O1156" s="232"/>
      <c r="P1156" s="232"/>
    </row>
    <row r="1157" spans="1:16" x14ac:dyDescent="0.25">
      <c r="A1157" s="240"/>
      <c r="B1157" s="239"/>
      <c r="C1157" s="232"/>
      <c r="D1157" s="232"/>
      <c r="E1157" s="232"/>
      <c r="F1157" s="232"/>
      <c r="G1157" s="232"/>
      <c r="H1157" s="232"/>
      <c r="I1157" s="232"/>
      <c r="J1157" s="232"/>
      <c r="K1157" s="232"/>
      <c r="L1157" s="232"/>
      <c r="M1157" s="232"/>
      <c r="N1157" s="232"/>
      <c r="O1157" s="232"/>
      <c r="P1157" s="232"/>
    </row>
    <row r="1158" spans="1:16" x14ac:dyDescent="0.25">
      <c r="A1158" s="240"/>
      <c r="B1158" s="239"/>
      <c r="C1158" s="232"/>
      <c r="D1158" s="232"/>
      <c r="E1158" s="232"/>
      <c r="F1158" s="232"/>
      <c r="G1158" s="232"/>
      <c r="H1158" s="232"/>
      <c r="I1158" s="232"/>
      <c r="J1158" s="232"/>
      <c r="K1158" s="232"/>
      <c r="L1158" s="232"/>
      <c r="M1158" s="232"/>
      <c r="N1158" s="232"/>
      <c r="O1158" s="232"/>
      <c r="P1158" s="232"/>
    </row>
    <row r="1159" spans="1:16" x14ac:dyDescent="0.25">
      <c r="A1159" s="240"/>
      <c r="B1159" s="239"/>
      <c r="C1159" s="232"/>
      <c r="D1159" s="232"/>
      <c r="E1159" s="232"/>
      <c r="F1159" s="232"/>
      <c r="G1159" s="232"/>
      <c r="H1159" s="232"/>
      <c r="I1159" s="232"/>
      <c r="J1159" s="232"/>
      <c r="K1159" s="232"/>
      <c r="L1159" s="232"/>
      <c r="M1159" s="232"/>
      <c r="N1159" s="232"/>
      <c r="O1159" s="232"/>
      <c r="P1159" s="232"/>
    </row>
    <row r="1160" spans="1:16" x14ac:dyDescent="0.25">
      <c r="A1160" s="240"/>
      <c r="B1160" s="239"/>
      <c r="C1160" s="232"/>
      <c r="D1160" s="232"/>
      <c r="E1160" s="232"/>
      <c r="F1160" s="232"/>
      <c r="G1160" s="232"/>
      <c r="H1160" s="232"/>
      <c r="I1160" s="232"/>
      <c r="J1160" s="232"/>
      <c r="K1160" s="232"/>
      <c r="L1160" s="232"/>
      <c r="M1160" s="232"/>
      <c r="N1160" s="232"/>
      <c r="O1160" s="232"/>
      <c r="P1160" s="232"/>
    </row>
    <row r="1161" spans="1:16" x14ac:dyDescent="0.25">
      <c r="A1161" s="240"/>
      <c r="B1161" s="239"/>
      <c r="C1161" s="232"/>
      <c r="D1161" s="232"/>
      <c r="E1161" s="232"/>
      <c r="F1161" s="232"/>
      <c r="G1161" s="232"/>
      <c r="H1161" s="232"/>
      <c r="I1161" s="232"/>
      <c r="J1161" s="232"/>
      <c r="K1161" s="232"/>
      <c r="L1161" s="232"/>
      <c r="M1161" s="232"/>
      <c r="N1161" s="232"/>
      <c r="O1161" s="232"/>
      <c r="P1161" s="232"/>
    </row>
    <row r="1162" spans="1:16" x14ac:dyDescent="0.25">
      <c r="A1162" s="240"/>
      <c r="B1162" s="239"/>
      <c r="C1162" s="232"/>
      <c r="D1162" s="232"/>
      <c r="E1162" s="232"/>
      <c r="F1162" s="232"/>
      <c r="G1162" s="232"/>
      <c r="H1162" s="232"/>
      <c r="I1162" s="232"/>
      <c r="J1162" s="232"/>
      <c r="K1162" s="232"/>
      <c r="L1162" s="232"/>
      <c r="M1162" s="232"/>
      <c r="N1162" s="232"/>
      <c r="O1162" s="232"/>
      <c r="P1162" s="232"/>
    </row>
    <row r="1163" spans="1:16" x14ac:dyDescent="0.25">
      <c r="A1163" s="240"/>
      <c r="B1163" s="239"/>
      <c r="C1163" s="232"/>
      <c r="D1163" s="232"/>
      <c r="E1163" s="232"/>
      <c r="F1163" s="232"/>
      <c r="G1163" s="232"/>
      <c r="H1163" s="232"/>
      <c r="I1163" s="232"/>
      <c r="J1163" s="232"/>
      <c r="K1163" s="232"/>
      <c r="L1163" s="232"/>
      <c r="M1163" s="232"/>
      <c r="N1163" s="232"/>
      <c r="O1163" s="232"/>
      <c r="P1163" s="232"/>
    </row>
    <row r="1164" spans="1:16" x14ac:dyDescent="0.25">
      <c r="A1164" s="240"/>
      <c r="B1164" s="239"/>
      <c r="C1164" s="232"/>
      <c r="D1164" s="232"/>
      <c r="E1164" s="232"/>
      <c r="F1164" s="232"/>
      <c r="G1164" s="232"/>
      <c r="H1164" s="232"/>
      <c r="I1164" s="232"/>
      <c r="J1164" s="232"/>
      <c r="K1164" s="232"/>
      <c r="L1164" s="232"/>
      <c r="M1164" s="232"/>
      <c r="N1164" s="232"/>
      <c r="O1164" s="232"/>
      <c r="P1164" s="232"/>
    </row>
    <row r="1165" spans="1:16" x14ac:dyDescent="0.25">
      <c r="A1165" s="240"/>
      <c r="B1165" s="239"/>
      <c r="C1165" s="232"/>
      <c r="D1165" s="232"/>
      <c r="E1165" s="232"/>
      <c r="F1165" s="232"/>
      <c r="G1165" s="232"/>
      <c r="H1165" s="232"/>
      <c r="I1165" s="232"/>
      <c r="J1165" s="232"/>
      <c r="K1165" s="232"/>
      <c r="L1165" s="232"/>
      <c r="M1165" s="232"/>
      <c r="N1165" s="232"/>
      <c r="O1165" s="232"/>
      <c r="P1165" s="232"/>
    </row>
    <row r="1166" spans="1:16" x14ac:dyDescent="0.25">
      <c r="A1166" s="240"/>
      <c r="B1166" s="239"/>
      <c r="C1166" s="232"/>
      <c r="D1166" s="232"/>
      <c r="E1166" s="232"/>
      <c r="F1166" s="232"/>
      <c r="G1166" s="232"/>
      <c r="H1166" s="232"/>
      <c r="I1166" s="232"/>
      <c r="J1166" s="232"/>
      <c r="K1166" s="232"/>
      <c r="L1166" s="232"/>
      <c r="M1166" s="232"/>
      <c r="N1166" s="232"/>
      <c r="O1166" s="232"/>
      <c r="P1166" s="232"/>
    </row>
    <row r="1167" spans="1:16" x14ac:dyDescent="0.25">
      <c r="A1167" s="240"/>
      <c r="B1167" s="239"/>
      <c r="C1167" s="232"/>
      <c r="D1167" s="232"/>
      <c r="E1167" s="232"/>
      <c r="F1167" s="232"/>
      <c r="G1167" s="232"/>
      <c r="H1167" s="232"/>
      <c r="I1167" s="232"/>
      <c r="J1167" s="232"/>
      <c r="K1167" s="232"/>
      <c r="L1167" s="232"/>
      <c r="M1167" s="232"/>
      <c r="N1167" s="232"/>
      <c r="O1167" s="232"/>
      <c r="P1167" s="232"/>
    </row>
    <row r="1168" spans="1:16" x14ac:dyDescent="0.25">
      <c r="A1168" s="240"/>
      <c r="B1168" s="239"/>
      <c r="C1168" s="232"/>
      <c r="D1168" s="232"/>
      <c r="E1168" s="232"/>
      <c r="F1168" s="232"/>
      <c r="G1168" s="232"/>
      <c r="H1168" s="232"/>
      <c r="I1168" s="232"/>
      <c r="J1168" s="232"/>
      <c r="K1168" s="232"/>
      <c r="L1168" s="232"/>
      <c r="M1168" s="232"/>
      <c r="N1168" s="232"/>
      <c r="O1168" s="232"/>
      <c r="P1168" s="232"/>
    </row>
    <row r="1169" spans="1:16" x14ac:dyDescent="0.25">
      <c r="A1169" s="240"/>
      <c r="B1169" s="239"/>
      <c r="C1169" s="232"/>
      <c r="D1169" s="232"/>
      <c r="E1169" s="232"/>
      <c r="F1169" s="232"/>
      <c r="G1169" s="232"/>
      <c r="H1169" s="232"/>
      <c r="I1169" s="232"/>
      <c r="J1169" s="232"/>
      <c r="K1169" s="232"/>
      <c r="L1169" s="232"/>
      <c r="M1169" s="232"/>
      <c r="N1169" s="232"/>
      <c r="O1169" s="232"/>
      <c r="P1169" s="232"/>
    </row>
    <row r="1170" spans="1:16" x14ac:dyDescent="0.25">
      <c r="A1170" s="240"/>
      <c r="B1170" s="239"/>
      <c r="C1170" s="232"/>
      <c r="D1170" s="232"/>
      <c r="E1170" s="232"/>
      <c r="F1170" s="232"/>
      <c r="G1170" s="232"/>
      <c r="H1170" s="232"/>
      <c r="I1170" s="232"/>
      <c r="J1170" s="232"/>
      <c r="K1170" s="232"/>
      <c r="L1170" s="232"/>
      <c r="M1170" s="232"/>
      <c r="N1170" s="232"/>
      <c r="O1170" s="232"/>
      <c r="P1170" s="232"/>
    </row>
    <row r="1171" spans="1:16" x14ac:dyDescent="0.25">
      <c r="A1171" s="240"/>
      <c r="B1171" s="239"/>
      <c r="C1171" s="232"/>
      <c r="D1171" s="232"/>
      <c r="E1171" s="232"/>
      <c r="F1171" s="232"/>
      <c r="G1171" s="232"/>
      <c r="H1171" s="232"/>
      <c r="I1171" s="232"/>
      <c r="J1171" s="232"/>
      <c r="K1171" s="232"/>
      <c r="L1171" s="232"/>
      <c r="M1171" s="232"/>
      <c r="N1171" s="232"/>
      <c r="O1171" s="232"/>
      <c r="P1171" s="232"/>
    </row>
    <row r="1172" spans="1:16" x14ac:dyDescent="0.25">
      <c r="A1172" s="240"/>
      <c r="B1172" s="239"/>
      <c r="C1172" s="232"/>
      <c r="D1172" s="232"/>
      <c r="E1172" s="232"/>
      <c r="F1172" s="232"/>
      <c r="G1172" s="232"/>
      <c r="H1172" s="232"/>
      <c r="I1172" s="232"/>
      <c r="J1172" s="232"/>
      <c r="K1172" s="232"/>
      <c r="L1172" s="232"/>
      <c r="M1172" s="232"/>
      <c r="N1172" s="232"/>
      <c r="O1172" s="232"/>
      <c r="P1172" s="232"/>
    </row>
    <row r="1173" spans="1:16" x14ac:dyDescent="0.25">
      <c r="A1173" s="240"/>
      <c r="B1173" s="239"/>
      <c r="C1173" s="232"/>
      <c r="D1173" s="232"/>
      <c r="E1173" s="232"/>
      <c r="F1173" s="232"/>
      <c r="G1173" s="232"/>
      <c r="H1173" s="232"/>
      <c r="I1173" s="232"/>
      <c r="J1173" s="232"/>
      <c r="K1173" s="232"/>
      <c r="L1173" s="232"/>
      <c r="M1173" s="232"/>
      <c r="N1173" s="232"/>
      <c r="O1173" s="232"/>
      <c r="P1173" s="232"/>
    </row>
    <row r="1174" spans="1:16" x14ac:dyDescent="0.25">
      <c r="A1174" s="240"/>
      <c r="B1174" s="239"/>
      <c r="C1174" s="232"/>
      <c r="D1174" s="232"/>
      <c r="E1174" s="232"/>
      <c r="F1174" s="232"/>
      <c r="G1174" s="232"/>
      <c r="H1174" s="232"/>
      <c r="I1174" s="232"/>
      <c r="J1174" s="232"/>
      <c r="K1174" s="232"/>
      <c r="L1174" s="232"/>
      <c r="M1174" s="232"/>
      <c r="N1174" s="232"/>
      <c r="O1174" s="232"/>
      <c r="P1174" s="232"/>
    </row>
    <row r="1175" spans="1:16" x14ac:dyDescent="0.25">
      <c r="A1175" s="240"/>
      <c r="B1175" s="239"/>
      <c r="C1175" s="232"/>
      <c r="D1175" s="232"/>
      <c r="E1175" s="232"/>
      <c r="F1175" s="232"/>
      <c r="G1175" s="232"/>
      <c r="H1175" s="232"/>
      <c r="I1175" s="232"/>
      <c r="J1175" s="232"/>
      <c r="K1175" s="232"/>
      <c r="L1175" s="232"/>
      <c r="M1175" s="232"/>
      <c r="N1175" s="232"/>
      <c r="O1175" s="232"/>
      <c r="P1175" s="232"/>
    </row>
    <row r="1176" spans="1:16" x14ac:dyDescent="0.25">
      <c r="A1176" s="240"/>
      <c r="B1176" s="239"/>
      <c r="C1176" s="232"/>
      <c r="D1176" s="232"/>
      <c r="E1176" s="232"/>
      <c r="F1176" s="232"/>
      <c r="G1176" s="232"/>
      <c r="H1176" s="232"/>
      <c r="I1176" s="232"/>
      <c r="J1176" s="232"/>
      <c r="K1176" s="232"/>
      <c r="L1176" s="232"/>
      <c r="M1176" s="232"/>
      <c r="N1176" s="232"/>
      <c r="O1176" s="232"/>
      <c r="P1176" s="232"/>
    </row>
    <row r="1177" spans="1:16" x14ac:dyDescent="0.25">
      <c r="A1177" s="240"/>
      <c r="B1177" s="239"/>
      <c r="C1177" s="232"/>
      <c r="D1177" s="232"/>
      <c r="E1177" s="232"/>
      <c r="F1177" s="232"/>
      <c r="G1177" s="232"/>
      <c r="H1177" s="232"/>
      <c r="I1177" s="232"/>
      <c r="J1177" s="232"/>
      <c r="K1177" s="232"/>
      <c r="L1177" s="232"/>
      <c r="M1177" s="232"/>
      <c r="N1177" s="232"/>
      <c r="O1177" s="232"/>
      <c r="P1177" s="232"/>
    </row>
    <row r="1178" spans="1:16" x14ac:dyDescent="0.25">
      <c r="A1178" s="240"/>
      <c r="B1178" s="239"/>
      <c r="C1178" s="232"/>
      <c r="D1178" s="232"/>
      <c r="E1178" s="232"/>
      <c r="F1178" s="232"/>
      <c r="G1178" s="232"/>
      <c r="H1178" s="232"/>
      <c r="I1178" s="232"/>
      <c r="J1178" s="232"/>
      <c r="K1178" s="232"/>
      <c r="L1178" s="232"/>
      <c r="M1178" s="232"/>
      <c r="N1178" s="232"/>
      <c r="O1178" s="232"/>
      <c r="P1178" s="232"/>
    </row>
    <row r="1179" spans="1:16" x14ac:dyDescent="0.25">
      <c r="A1179" s="240"/>
      <c r="B1179" s="239"/>
      <c r="C1179" s="232"/>
      <c r="D1179" s="232"/>
      <c r="E1179" s="232"/>
      <c r="F1179" s="232"/>
      <c r="G1179" s="232"/>
      <c r="H1179" s="232"/>
      <c r="I1179" s="232"/>
      <c r="J1179" s="232"/>
      <c r="K1179" s="232"/>
      <c r="L1179" s="232"/>
      <c r="M1179" s="232"/>
      <c r="N1179" s="232"/>
      <c r="O1179" s="232"/>
      <c r="P1179" s="232"/>
    </row>
    <row r="1180" spans="1:16" x14ac:dyDescent="0.25">
      <c r="A1180" s="240"/>
      <c r="B1180" s="239"/>
      <c r="C1180" s="232"/>
      <c r="D1180" s="232"/>
      <c r="E1180" s="232"/>
      <c r="F1180" s="232"/>
      <c r="G1180" s="232"/>
      <c r="H1180" s="232"/>
      <c r="I1180" s="232"/>
      <c r="J1180" s="232"/>
      <c r="K1180" s="232"/>
      <c r="L1180" s="232"/>
      <c r="M1180" s="232"/>
      <c r="N1180" s="232"/>
      <c r="O1180" s="232"/>
      <c r="P1180" s="232"/>
    </row>
    <row r="1181" spans="1:16" x14ac:dyDescent="0.25">
      <c r="A1181" s="240"/>
      <c r="B1181" s="239"/>
      <c r="C1181" s="232"/>
      <c r="D1181" s="232"/>
      <c r="E1181" s="232"/>
      <c r="F1181" s="232"/>
      <c r="G1181" s="232"/>
      <c r="H1181" s="232"/>
      <c r="I1181" s="232"/>
      <c r="J1181" s="232"/>
      <c r="K1181" s="232"/>
      <c r="L1181" s="232"/>
      <c r="M1181" s="232"/>
      <c r="N1181" s="232"/>
      <c r="O1181" s="232"/>
      <c r="P1181" s="232"/>
    </row>
    <row r="1182" spans="1:16" x14ac:dyDescent="0.25">
      <c r="A1182" s="240"/>
      <c r="B1182" s="239"/>
      <c r="C1182" s="232"/>
      <c r="D1182" s="232"/>
      <c r="E1182" s="232"/>
      <c r="F1182" s="232"/>
      <c r="G1182" s="232"/>
      <c r="H1182" s="232"/>
      <c r="I1182" s="232"/>
      <c r="J1182" s="232"/>
      <c r="K1182" s="232"/>
      <c r="L1182" s="232"/>
      <c r="M1182" s="232"/>
      <c r="N1182" s="232"/>
      <c r="O1182" s="232"/>
      <c r="P1182" s="232"/>
    </row>
    <row r="1183" spans="1:16" x14ac:dyDescent="0.25">
      <c r="A1183" s="240"/>
      <c r="B1183" s="239"/>
      <c r="C1183" s="232"/>
      <c r="D1183" s="232"/>
      <c r="E1183" s="232"/>
      <c r="F1183" s="232"/>
      <c r="G1183" s="232"/>
      <c r="H1183" s="232"/>
      <c r="I1183" s="232"/>
      <c r="J1183" s="232"/>
      <c r="K1183" s="232"/>
      <c r="L1183" s="232"/>
      <c r="M1183" s="232"/>
      <c r="N1183" s="232"/>
      <c r="O1183" s="232"/>
      <c r="P1183" s="232"/>
    </row>
    <row r="1184" spans="1:16" x14ac:dyDescent="0.25">
      <c r="A1184" s="240"/>
      <c r="B1184" s="239"/>
      <c r="C1184" s="232"/>
      <c r="D1184" s="232"/>
      <c r="E1184" s="232"/>
      <c r="F1184" s="232"/>
      <c r="G1184" s="232"/>
      <c r="H1184" s="232"/>
      <c r="I1184" s="232"/>
      <c r="J1184" s="232"/>
      <c r="K1184" s="232"/>
      <c r="L1184" s="232"/>
      <c r="M1184" s="232"/>
      <c r="N1184" s="232"/>
      <c r="O1184" s="232"/>
      <c r="P1184" s="232"/>
    </row>
    <row r="1185" spans="1:16" x14ac:dyDescent="0.25">
      <c r="A1185" s="240"/>
      <c r="B1185" s="239"/>
      <c r="C1185" s="232"/>
      <c r="D1185" s="232"/>
      <c r="E1185" s="232"/>
      <c r="F1185" s="232"/>
      <c r="G1185" s="232"/>
      <c r="H1185" s="232"/>
      <c r="I1185" s="232"/>
      <c r="J1185" s="232"/>
      <c r="K1185" s="232"/>
      <c r="L1185" s="232"/>
      <c r="M1185" s="232"/>
      <c r="N1185" s="232"/>
      <c r="O1185" s="232"/>
      <c r="P1185" s="232"/>
    </row>
    <row r="1186" spans="1:16" x14ac:dyDescent="0.25">
      <c r="A1186" s="240"/>
      <c r="B1186" s="239"/>
      <c r="C1186" s="232"/>
      <c r="D1186" s="232"/>
      <c r="E1186" s="232"/>
      <c r="F1186" s="232"/>
      <c r="G1186" s="232"/>
      <c r="H1186" s="232"/>
      <c r="I1186" s="232"/>
      <c r="J1186" s="232"/>
      <c r="K1186" s="232"/>
      <c r="L1186" s="232"/>
      <c r="M1186" s="232"/>
      <c r="N1186" s="232"/>
      <c r="O1186" s="232"/>
      <c r="P1186" s="232"/>
    </row>
    <row r="1187" spans="1:16" x14ac:dyDescent="0.25">
      <c r="A1187" s="240"/>
      <c r="B1187" s="239"/>
      <c r="C1187" s="232"/>
      <c r="D1187" s="232"/>
      <c r="E1187" s="232"/>
      <c r="F1187" s="232"/>
      <c r="G1187" s="232"/>
      <c r="H1187" s="232"/>
      <c r="I1187" s="232"/>
      <c r="J1187" s="232"/>
      <c r="K1187" s="232"/>
      <c r="L1187" s="232"/>
      <c r="M1187" s="232"/>
      <c r="N1187" s="232"/>
      <c r="O1187" s="232"/>
      <c r="P1187" s="232"/>
    </row>
    <row r="1188" spans="1:16" x14ac:dyDescent="0.25">
      <c r="A1188" s="240"/>
      <c r="B1188" s="239"/>
      <c r="C1188" s="232"/>
      <c r="D1188" s="232"/>
      <c r="E1188" s="232"/>
      <c r="F1188" s="232"/>
      <c r="G1188" s="232"/>
      <c r="H1188" s="232"/>
      <c r="I1188" s="232"/>
      <c r="J1188" s="232"/>
      <c r="K1188" s="232"/>
      <c r="L1188" s="232"/>
      <c r="M1188" s="232"/>
      <c r="N1188" s="232"/>
      <c r="O1188" s="232"/>
      <c r="P1188" s="232"/>
    </row>
    <row r="1189" spans="1:16" x14ac:dyDescent="0.25">
      <c r="A1189" s="240"/>
      <c r="B1189" s="239"/>
      <c r="C1189" s="232"/>
      <c r="D1189" s="232"/>
      <c r="E1189" s="232"/>
      <c r="F1189" s="232"/>
      <c r="G1189" s="232"/>
      <c r="H1189" s="232"/>
      <c r="I1189" s="232"/>
      <c r="J1189" s="232"/>
      <c r="K1189" s="232"/>
      <c r="L1189" s="232"/>
      <c r="M1189" s="232"/>
      <c r="N1189" s="232"/>
      <c r="O1189" s="232"/>
      <c r="P1189" s="232"/>
    </row>
    <row r="1190" spans="1:16" x14ac:dyDescent="0.25">
      <c r="A1190" s="240"/>
      <c r="B1190" s="239"/>
      <c r="C1190" s="232"/>
      <c r="D1190" s="232"/>
      <c r="E1190" s="232"/>
      <c r="F1190" s="232"/>
      <c r="G1190" s="232"/>
      <c r="H1190" s="232"/>
      <c r="I1190" s="232"/>
      <c r="J1190" s="232"/>
      <c r="K1190" s="232"/>
      <c r="L1190" s="232"/>
      <c r="M1190" s="232"/>
      <c r="N1190" s="232"/>
      <c r="O1190" s="232"/>
      <c r="P1190" s="232"/>
    </row>
    <row r="1191" spans="1:16" x14ac:dyDescent="0.25">
      <c r="A1191" s="240"/>
      <c r="B1191" s="239"/>
      <c r="C1191" s="232"/>
      <c r="D1191" s="232"/>
      <c r="E1191" s="232"/>
      <c r="F1191" s="232"/>
      <c r="G1191" s="232"/>
      <c r="H1191" s="232"/>
      <c r="I1191" s="232"/>
      <c r="J1191" s="232"/>
      <c r="K1191" s="232"/>
      <c r="L1191" s="232"/>
      <c r="M1191" s="232"/>
      <c r="N1191" s="232"/>
      <c r="O1191" s="232"/>
      <c r="P1191" s="232"/>
    </row>
    <row r="1192" spans="1:16" x14ac:dyDescent="0.25">
      <c r="A1192" s="240"/>
      <c r="B1192" s="239"/>
      <c r="C1192" s="232"/>
      <c r="D1192" s="232"/>
      <c r="E1192" s="232"/>
      <c r="F1192" s="232"/>
      <c r="G1192" s="232"/>
      <c r="H1192" s="232"/>
      <c r="I1192" s="232"/>
      <c r="J1192" s="232"/>
      <c r="K1192" s="232"/>
      <c r="L1192" s="232"/>
      <c r="M1192" s="232"/>
      <c r="N1192" s="232"/>
      <c r="O1192" s="232"/>
      <c r="P1192" s="232"/>
    </row>
    <row r="1193" spans="1:16" x14ac:dyDescent="0.25">
      <c r="A1193" s="240"/>
      <c r="B1193" s="239"/>
      <c r="C1193" s="232"/>
      <c r="D1193" s="232"/>
      <c r="E1193" s="232"/>
      <c r="F1193" s="232"/>
      <c r="G1193" s="232"/>
      <c r="H1193" s="232"/>
      <c r="I1193" s="232"/>
      <c r="J1193" s="232"/>
      <c r="K1193" s="232"/>
      <c r="L1193" s="232"/>
      <c r="M1193" s="232"/>
      <c r="N1193" s="232"/>
      <c r="O1193" s="232"/>
      <c r="P1193" s="232"/>
    </row>
    <row r="1194" spans="1:16" x14ac:dyDescent="0.25">
      <c r="A1194" s="240"/>
      <c r="B1194" s="239"/>
      <c r="C1194" s="232"/>
      <c r="D1194" s="232"/>
      <c r="E1194" s="232"/>
      <c r="F1194" s="232"/>
      <c r="G1194" s="232"/>
      <c r="H1194" s="232"/>
      <c r="I1194" s="232"/>
      <c r="J1194" s="232"/>
      <c r="K1194" s="232"/>
      <c r="L1194" s="232"/>
      <c r="M1194" s="232"/>
      <c r="N1194" s="232"/>
      <c r="O1194" s="232"/>
      <c r="P1194" s="232"/>
    </row>
    <row r="1195" spans="1:16" x14ac:dyDescent="0.25">
      <c r="A1195" s="240"/>
      <c r="B1195" s="239"/>
      <c r="C1195" s="232"/>
      <c r="D1195" s="232"/>
      <c r="E1195" s="232"/>
      <c r="F1195" s="232"/>
      <c r="G1195" s="232"/>
      <c r="H1195" s="232"/>
      <c r="I1195" s="232"/>
      <c r="J1195" s="232"/>
      <c r="K1195" s="232"/>
      <c r="L1195" s="232"/>
      <c r="M1195" s="232"/>
      <c r="N1195" s="232"/>
      <c r="O1195" s="232"/>
      <c r="P1195" s="232"/>
    </row>
    <row r="1196" spans="1:16" x14ac:dyDescent="0.25">
      <c r="A1196" s="240"/>
      <c r="B1196" s="239"/>
      <c r="C1196" s="232"/>
      <c r="D1196" s="232"/>
      <c r="E1196" s="232"/>
      <c r="F1196" s="232"/>
      <c r="G1196" s="232"/>
      <c r="H1196" s="232"/>
      <c r="I1196" s="232"/>
      <c r="J1196" s="232"/>
      <c r="K1196" s="232"/>
      <c r="L1196" s="232"/>
      <c r="M1196" s="232"/>
      <c r="N1196" s="232"/>
      <c r="O1196" s="232"/>
      <c r="P1196" s="232"/>
    </row>
    <row r="1197" spans="1:16" x14ac:dyDescent="0.25">
      <c r="A1197" s="240"/>
      <c r="B1197" s="239"/>
      <c r="C1197" s="232"/>
      <c r="D1197" s="232"/>
      <c r="E1197" s="232"/>
      <c r="F1197" s="232"/>
      <c r="G1197" s="232"/>
      <c r="H1197" s="232"/>
      <c r="I1197" s="232"/>
      <c r="J1197" s="232"/>
      <c r="K1197" s="232"/>
      <c r="L1197" s="232"/>
      <c r="M1197" s="232"/>
      <c r="N1197" s="232"/>
      <c r="O1197" s="232"/>
      <c r="P1197" s="232"/>
    </row>
    <row r="1198" spans="1:16" x14ac:dyDescent="0.25">
      <c r="A1198" s="240"/>
      <c r="B1198" s="239"/>
      <c r="C1198" s="232"/>
      <c r="D1198" s="232"/>
      <c r="E1198" s="232"/>
      <c r="F1198" s="232"/>
      <c r="G1198" s="232"/>
      <c r="H1198" s="232"/>
      <c r="I1198" s="232"/>
      <c r="J1198" s="232"/>
      <c r="K1198" s="232"/>
      <c r="L1198" s="232"/>
      <c r="M1198" s="232"/>
      <c r="N1198" s="232"/>
      <c r="O1198" s="232"/>
      <c r="P1198" s="232"/>
    </row>
    <row r="1199" spans="1:16" x14ac:dyDescent="0.25">
      <c r="A1199" s="240"/>
      <c r="B1199" s="239"/>
      <c r="C1199" s="232"/>
      <c r="D1199" s="232"/>
      <c r="E1199" s="232"/>
      <c r="F1199" s="232"/>
      <c r="G1199" s="232"/>
      <c r="H1199" s="232"/>
      <c r="I1199" s="232"/>
      <c r="J1199" s="232"/>
      <c r="K1199" s="232"/>
      <c r="L1199" s="232"/>
      <c r="M1199" s="232"/>
      <c r="N1199" s="232"/>
      <c r="O1199" s="232"/>
      <c r="P1199" s="232"/>
    </row>
    <row r="1200" spans="1:16" x14ac:dyDescent="0.25">
      <c r="A1200" s="240"/>
      <c r="B1200" s="239"/>
      <c r="C1200" s="232"/>
      <c r="D1200" s="232"/>
      <c r="E1200" s="232"/>
      <c r="F1200" s="232"/>
      <c r="G1200" s="232"/>
      <c r="H1200" s="232"/>
      <c r="I1200" s="232"/>
      <c r="J1200" s="232"/>
      <c r="K1200" s="232"/>
      <c r="L1200" s="232"/>
      <c r="M1200" s="232"/>
      <c r="N1200" s="232"/>
      <c r="O1200" s="232"/>
      <c r="P1200" s="232"/>
    </row>
    <row r="1201" spans="1:16" x14ac:dyDescent="0.25">
      <c r="A1201" s="240"/>
      <c r="B1201" s="239"/>
      <c r="C1201" s="232"/>
      <c r="D1201" s="232"/>
      <c r="E1201" s="232"/>
      <c r="F1201" s="232"/>
      <c r="G1201" s="232"/>
      <c r="H1201" s="232"/>
      <c r="I1201" s="232"/>
      <c r="J1201" s="232"/>
      <c r="K1201" s="232"/>
      <c r="L1201" s="232"/>
      <c r="M1201" s="232"/>
      <c r="N1201" s="232"/>
      <c r="O1201" s="232"/>
      <c r="P1201" s="232"/>
    </row>
    <row r="1202" spans="1:16" x14ac:dyDescent="0.25">
      <c r="A1202" s="240"/>
      <c r="B1202" s="239"/>
      <c r="C1202" s="232"/>
      <c r="D1202" s="232"/>
      <c r="E1202" s="232"/>
      <c r="F1202" s="232"/>
      <c r="G1202" s="232"/>
      <c r="H1202" s="232"/>
      <c r="I1202" s="232"/>
      <c r="J1202" s="232"/>
      <c r="K1202" s="232"/>
      <c r="L1202" s="232"/>
      <c r="M1202" s="232"/>
      <c r="N1202" s="232"/>
      <c r="O1202" s="232"/>
      <c r="P1202" s="232"/>
    </row>
    <row r="1203" spans="1:16" x14ac:dyDescent="0.25">
      <c r="A1203" s="240"/>
      <c r="B1203" s="239"/>
      <c r="C1203" s="232"/>
      <c r="D1203" s="232"/>
      <c r="E1203" s="232"/>
      <c r="F1203" s="232"/>
      <c r="G1203" s="232"/>
      <c r="H1203" s="232"/>
      <c r="I1203" s="232"/>
      <c r="J1203" s="232"/>
      <c r="K1203" s="232"/>
      <c r="L1203" s="232"/>
      <c r="M1203" s="232"/>
      <c r="N1203" s="232"/>
      <c r="O1203" s="232"/>
      <c r="P1203" s="232"/>
    </row>
    <row r="1204" spans="1:16" x14ac:dyDescent="0.25">
      <c r="A1204" s="240"/>
      <c r="B1204" s="239"/>
      <c r="C1204" s="232"/>
      <c r="D1204" s="232"/>
      <c r="E1204" s="232"/>
      <c r="F1204" s="232"/>
      <c r="G1204" s="232"/>
      <c r="H1204" s="232"/>
      <c r="I1204" s="232"/>
      <c r="J1204" s="232"/>
      <c r="K1204" s="232"/>
      <c r="L1204" s="232"/>
      <c r="M1204" s="232"/>
      <c r="N1204" s="232"/>
      <c r="O1204" s="232"/>
      <c r="P1204" s="232"/>
    </row>
    <row r="1205" spans="1:16" x14ac:dyDescent="0.25">
      <c r="A1205" s="240"/>
      <c r="B1205" s="239"/>
      <c r="C1205" s="232"/>
      <c r="D1205" s="232"/>
      <c r="E1205" s="232"/>
      <c r="F1205" s="232"/>
      <c r="G1205" s="232"/>
      <c r="H1205" s="232"/>
      <c r="I1205" s="232"/>
      <c r="J1205" s="232"/>
      <c r="K1205" s="232"/>
      <c r="L1205" s="232"/>
      <c r="M1205" s="232"/>
      <c r="N1205" s="232"/>
      <c r="O1205" s="232"/>
      <c r="P1205" s="232"/>
    </row>
    <row r="1206" spans="1:16" x14ac:dyDescent="0.25">
      <c r="A1206" s="240"/>
      <c r="B1206" s="239"/>
      <c r="C1206" s="232"/>
      <c r="D1206" s="232"/>
      <c r="E1206" s="232"/>
      <c r="F1206" s="232"/>
      <c r="G1206" s="232"/>
      <c r="H1206" s="232"/>
      <c r="I1206" s="232"/>
      <c r="J1206" s="232"/>
      <c r="K1206" s="232"/>
      <c r="L1206" s="232"/>
      <c r="M1206" s="232"/>
      <c r="N1206" s="232"/>
      <c r="O1206" s="232"/>
      <c r="P1206" s="232"/>
    </row>
    <row r="1207" spans="1:16" x14ac:dyDescent="0.25">
      <c r="A1207" s="240"/>
      <c r="B1207" s="239"/>
      <c r="C1207" s="232"/>
      <c r="D1207" s="232"/>
      <c r="E1207" s="232"/>
      <c r="F1207" s="232"/>
      <c r="G1207" s="232"/>
      <c r="H1207" s="232"/>
      <c r="I1207" s="232"/>
      <c r="J1207" s="232"/>
      <c r="K1207" s="232"/>
      <c r="L1207" s="232"/>
      <c r="M1207" s="232"/>
      <c r="N1207" s="232"/>
      <c r="O1207" s="232"/>
      <c r="P1207" s="232"/>
    </row>
    <row r="1208" spans="1:16" x14ac:dyDescent="0.25">
      <c r="A1208" s="240"/>
      <c r="B1208" s="239"/>
      <c r="C1208" s="232"/>
      <c r="D1208" s="232"/>
      <c r="E1208" s="232"/>
      <c r="F1208" s="232"/>
      <c r="G1208" s="232"/>
      <c r="H1208" s="232"/>
      <c r="I1208" s="232"/>
      <c r="J1208" s="232"/>
      <c r="K1208" s="232"/>
      <c r="L1208" s="232"/>
      <c r="M1208" s="232"/>
      <c r="N1208" s="232"/>
      <c r="O1208" s="232"/>
      <c r="P1208" s="232"/>
    </row>
    <row r="1209" spans="1:16" x14ac:dyDescent="0.25">
      <c r="A1209" s="240"/>
      <c r="B1209" s="239"/>
      <c r="C1209" s="232"/>
      <c r="D1209" s="232"/>
      <c r="E1209" s="232"/>
      <c r="F1209" s="232"/>
      <c r="G1209" s="232"/>
      <c r="H1209" s="232"/>
      <c r="I1209" s="232"/>
      <c r="J1209" s="232"/>
      <c r="K1209" s="232"/>
      <c r="L1209" s="232"/>
      <c r="M1209" s="232"/>
      <c r="N1209" s="232"/>
      <c r="O1209" s="232"/>
      <c r="P1209" s="232"/>
    </row>
    <row r="1210" spans="1:16" x14ac:dyDescent="0.25">
      <c r="A1210" s="240"/>
      <c r="B1210" s="239"/>
      <c r="C1210" s="232"/>
      <c r="D1210" s="232"/>
      <c r="E1210" s="232"/>
      <c r="F1210" s="232"/>
      <c r="G1210" s="232"/>
      <c r="H1210" s="232"/>
      <c r="I1210" s="232"/>
      <c r="J1210" s="232"/>
      <c r="K1210" s="232"/>
      <c r="L1210" s="232"/>
      <c r="M1210" s="232"/>
      <c r="N1210" s="232"/>
      <c r="O1210" s="232"/>
      <c r="P1210" s="232"/>
    </row>
    <row r="1211" spans="1:16" x14ac:dyDescent="0.25">
      <c r="A1211" s="240"/>
      <c r="B1211" s="239"/>
      <c r="C1211" s="232"/>
      <c r="D1211" s="232"/>
      <c r="E1211" s="232"/>
      <c r="F1211" s="232"/>
      <c r="G1211" s="232"/>
      <c r="H1211" s="232"/>
      <c r="I1211" s="232"/>
      <c r="J1211" s="232"/>
      <c r="K1211" s="232"/>
      <c r="L1211" s="232"/>
      <c r="M1211" s="232"/>
      <c r="N1211" s="232"/>
      <c r="O1211" s="232"/>
      <c r="P1211" s="232"/>
    </row>
    <row r="1212" spans="1:16" x14ac:dyDescent="0.25">
      <c r="A1212" s="240"/>
      <c r="B1212" s="239"/>
      <c r="C1212" s="232"/>
      <c r="D1212" s="232"/>
      <c r="E1212" s="232"/>
      <c r="F1212" s="232"/>
      <c r="G1212" s="232"/>
      <c r="H1212" s="232"/>
      <c r="I1212" s="232"/>
      <c r="J1212" s="232"/>
      <c r="K1212" s="232"/>
      <c r="L1212" s="232"/>
      <c r="M1212" s="232"/>
      <c r="N1212" s="232"/>
      <c r="O1212" s="232"/>
      <c r="P1212" s="232"/>
    </row>
    <row r="1213" spans="1:16" x14ac:dyDescent="0.25">
      <c r="A1213" s="240"/>
      <c r="B1213" s="239"/>
      <c r="C1213" s="232"/>
      <c r="D1213" s="232"/>
      <c r="E1213" s="232"/>
      <c r="F1213" s="232"/>
      <c r="G1213" s="232"/>
      <c r="H1213" s="232"/>
      <c r="I1213" s="232"/>
      <c r="J1213" s="232"/>
      <c r="K1213" s="232"/>
      <c r="L1213" s="232"/>
      <c r="M1213" s="232"/>
      <c r="N1213" s="232"/>
      <c r="O1213" s="232"/>
      <c r="P1213" s="232"/>
    </row>
    <row r="1214" spans="1:16" x14ac:dyDescent="0.25">
      <c r="A1214" s="240"/>
      <c r="B1214" s="239"/>
      <c r="C1214" s="232"/>
      <c r="D1214" s="232"/>
      <c r="E1214" s="232"/>
      <c r="F1214" s="232"/>
      <c r="G1214" s="232"/>
      <c r="H1214" s="232"/>
      <c r="I1214" s="232"/>
      <c r="J1214" s="232"/>
      <c r="K1214" s="232"/>
      <c r="L1214" s="232"/>
      <c r="M1214" s="232"/>
      <c r="N1214" s="232"/>
      <c r="O1214" s="232"/>
      <c r="P1214" s="232"/>
    </row>
    <row r="1215" spans="1:16" x14ac:dyDescent="0.25">
      <c r="A1215" s="240"/>
      <c r="B1215" s="239"/>
      <c r="C1215" s="232"/>
      <c r="D1215" s="232"/>
      <c r="E1215" s="232"/>
      <c r="F1215" s="232"/>
      <c r="G1215" s="232"/>
      <c r="H1215" s="232"/>
      <c r="I1215" s="232"/>
      <c r="J1215" s="232"/>
      <c r="K1215" s="232"/>
      <c r="L1215" s="232"/>
      <c r="M1215" s="232"/>
      <c r="N1215" s="232"/>
      <c r="O1215" s="232"/>
      <c r="P1215" s="232"/>
    </row>
    <row r="1216" spans="1:16" x14ac:dyDescent="0.25">
      <c r="A1216" s="240"/>
      <c r="B1216" s="239"/>
      <c r="C1216" s="232"/>
      <c r="D1216" s="232"/>
      <c r="E1216" s="232"/>
      <c r="F1216" s="232"/>
      <c r="G1216" s="232"/>
      <c r="H1216" s="232"/>
      <c r="I1216" s="232"/>
      <c r="J1216" s="232"/>
      <c r="K1216" s="232"/>
      <c r="L1216" s="232"/>
      <c r="M1216" s="232"/>
      <c r="N1216" s="232"/>
      <c r="O1216" s="232"/>
      <c r="P1216" s="232"/>
    </row>
    <row r="1217" spans="1:16" x14ac:dyDescent="0.25">
      <c r="A1217" s="240"/>
      <c r="B1217" s="239"/>
      <c r="C1217" s="232"/>
      <c r="D1217" s="232"/>
      <c r="E1217" s="232"/>
      <c r="F1217" s="232"/>
      <c r="G1217" s="232"/>
      <c r="H1217" s="232"/>
      <c r="I1217" s="232"/>
      <c r="J1217" s="232"/>
      <c r="K1217" s="232"/>
      <c r="L1217" s="232"/>
      <c r="M1217" s="232"/>
      <c r="N1217" s="232"/>
      <c r="O1217" s="232"/>
      <c r="P1217" s="232"/>
    </row>
    <row r="1218" spans="1:16" x14ac:dyDescent="0.25">
      <c r="A1218" s="240"/>
      <c r="B1218" s="239"/>
      <c r="C1218" s="232"/>
      <c r="D1218" s="232"/>
      <c r="E1218" s="232"/>
      <c r="F1218" s="232"/>
      <c r="G1218" s="232"/>
      <c r="H1218" s="232"/>
      <c r="I1218" s="232"/>
      <c r="J1218" s="232"/>
      <c r="K1218" s="232"/>
      <c r="L1218" s="232"/>
      <c r="M1218" s="232"/>
      <c r="N1218" s="232"/>
      <c r="O1218" s="232"/>
      <c r="P1218" s="232"/>
    </row>
    <row r="1219" spans="1:16" x14ac:dyDescent="0.25">
      <c r="A1219" s="240"/>
      <c r="B1219" s="239"/>
      <c r="C1219" s="232"/>
      <c r="D1219" s="232"/>
      <c r="E1219" s="232"/>
      <c r="F1219" s="232"/>
      <c r="G1219" s="232"/>
      <c r="H1219" s="232"/>
      <c r="I1219" s="232"/>
      <c r="J1219" s="232"/>
      <c r="K1219" s="232"/>
      <c r="L1219" s="232"/>
      <c r="M1219" s="232"/>
      <c r="N1219" s="232"/>
      <c r="O1219" s="232"/>
      <c r="P1219" s="232"/>
    </row>
    <row r="1220" spans="1:16" x14ac:dyDescent="0.25">
      <c r="A1220" s="240"/>
      <c r="B1220" s="239"/>
      <c r="C1220" s="232"/>
      <c r="D1220" s="232"/>
      <c r="E1220" s="232"/>
      <c r="F1220" s="232"/>
      <c r="G1220" s="232"/>
      <c r="H1220" s="232"/>
      <c r="I1220" s="232"/>
      <c r="J1220" s="232"/>
      <c r="K1220" s="232"/>
      <c r="L1220" s="232"/>
      <c r="M1220" s="232"/>
      <c r="N1220" s="232"/>
      <c r="O1220" s="232"/>
      <c r="P1220" s="232"/>
    </row>
    <row r="1221" spans="1:16" x14ac:dyDescent="0.25">
      <c r="A1221" s="240"/>
      <c r="B1221" s="239"/>
      <c r="C1221" s="232"/>
      <c r="D1221" s="232"/>
      <c r="E1221" s="232"/>
      <c r="F1221" s="232"/>
      <c r="G1221" s="232"/>
      <c r="H1221" s="232"/>
      <c r="I1221" s="232"/>
      <c r="J1221" s="232"/>
      <c r="K1221" s="232"/>
      <c r="L1221" s="232"/>
      <c r="M1221" s="232"/>
      <c r="N1221" s="232"/>
      <c r="O1221" s="232"/>
      <c r="P1221" s="232"/>
    </row>
    <row r="1222" spans="1:16" x14ac:dyDescent="0.25">
      <c r="A1222" s="240"/>
      <c r="B1222" s="239"/>
      <c r="C1222" s="232"/>
      <c r="D1222" s="232"/>
      <c r="E1222" s="232"/>
      <c r="F1222" s="232"/>
      <c r="G1222" s="232"/>
      <c r="H1222" s="232"/>
      <c r="I1222" s="232"/>
      <c r="J1222" s="232"/>
      <c r="K1222" s="232"/>
      <c r="L1222" s="232"/>
      <c r="M1222" s="232"/>
      <c r="N1222" s="232"/>
      <c r="O1222" s="232"/>
      <c r="P1222" s="232"/>
    </row>
    <row r="1223" spans="1:16" x14ac:dyDescent="0.25">
      <c r="A1223" s="240"/>
      <c r="B1223" s="239"/>
      <c r="C1223" s="232"/>
      <c r="D1223" s="232"/>
      <c r="E1223" s="232"/>
      <c r="F1223" s="232"/>
      <c r="G1223" s="232"/>
      <c r="H1223" s="232"/>
      <c r="I1223" s="232"/>
      <c r="J1223" s="232"/>
      <c r="K1223" s="232"/>
      <c r="L1223" s="232"/>
      <c r="M1223" s="232"/>
      <c r="N1223" s="232"/>
      <c r="O1223" s="232"/>
      <c r="P1223" s="232"/>
    </row>
    <row r="1224" spans="1:16" x14ac:dyDescent="0.25">
      <c r="A1224" s="240"/>
      <c r="B1224" s="239"/>
      <c r="C1224" s="232"/>
      <c r="D1224" s="232"/>
      <c r="E1224" s="232"/>
      <c r="F1224" s="232"/>
      <c r="G1224" s="232"/>
      <c r="H1224" s="232"/>
      <c r="I1224" s="232"/>
      <c r="J1224" s="232"/>
      <c r="K1224" s="232"/>
      <c r="L1224" s="232"/>
      <c r="M1224" s="232"/>
      <c r="N1224" s="232"/>
      <c r="O1224" s="232"/>
      <c r="P1224" s="232"/>
    </row>
    <row r="1225" spans="1:16" x14ac:dyDescent="0.25">
      <c r="A1225" s="240"/>
      <c r="B1225" s="239"/>
      <c r="C1225" s="232"/>
      <c r="D1225" s="232"/>
      <c r="E1225" s="232"/>
      <c r="F1225" s="232"/>
      <c r="G1225" s="232"/>
      <c r="H1225" s="232"/>
      <c r="I1225" s="232"/>
      <c r="J1225" s="232"/>
      <c r="K1225" s="232"/>
      <c r="L1225" s="232"/>
      <c r="M1225" s="232"/>
      <c r="N1225" s="232"/>
      <c r="O1225" s="232"/>
      <c r="P1225" s="232"/>
    </row>
    <row r="1226" spans="1:16" x14ac:dyDescent="0.25">
      <c r="A1226" s="240"/>
      <c r="B1226" s="239"/>
      <c r="C1226" s="232"/>
      <c r="D1226" s="232"/>
      <c r="E1226" s="232"/>
      <c r="F1226" s="232"/>
      <c r="G1226" s="232"/>
      <c r="H1226" s="232"/>
      <c r="I1226" s="232"/>
      <c r="J1226" s="232"/>
      <c r="K1226" s="232"/>
      <c r="L1226" s="232"/>
      <c r="M1226" s="232"/>
      <c r="N1226" s="232"/>
      <c r="O1226" s="232"/>
      <c r="P1226" s="232"/>
    </row>
    <row r="1227" spans="1:16" x14ac:dyDescent="0.25">
      <c r="A1227" s="240"/>
      <c r="B1227" s="239"/>
      <c r="C1227" s="232"/>
      <c r="D1227" s="232"/>
      <c r="E1227" s="232"/>
      <c r="F1227" s="232"/>
      <c r="G1227" s="232"/>
      <c r="H1227" s="232"/>
      <c r="I1227" s="232"/>
      <c r="J1227" s="232"/>
      <c r="K1227" s="232"/>
      <c r="L1227" s="232"/>
      <c r="M1227" s="232"/>
      <c r="N1227" s="232"/>
      <c r="O1227" s="232"/>
      <c r="P1227" s="232"/>
    </row>
    <row r="1228" spans="1:16" x14ac:dyDescent="0.25">
      <c r="A1228" s="240"/>
      <c r="B1228" s="239"/>
      <c r="C1228" s="232"/>
      <c r="D1228" s="232"/>
      <c r="E1228" s="232"/>
      <c r="F1228" s="232"/>
      <c r="G1228" s="232"/>
      <c r="H1228" s="232"/>
      <c r="I1228" s="232"/>
      <c r="J1228" s="232"/>
      <c r="K1228" s="232"/>
      <c r="L1228" s="232"/>
      <c r="M1228" s="232"/>
      <c r="N1228" s="232"/>
      <c r="O1228" s="232"/>
      <c r="P1228" s="232"/>
    </row>
    <row r="1229" spans="1:16" x14ac:dyDescent="0.25">
      <c r="A1229" s="240"/>
      <c r="B1229" s="239"/>
      <c r="C1229" s="232"/>
      <c r="D1229" s="232"/>
      <c r="E1229" s="232"/>
      <c r="F1229" s="232"/>
      <c r="G1229" s="232"/>
      <c r="H1229" s="232"/>
      <c r="I1229" s="232"/>
      <c r="J1229" s="232"/>
      <c r="K1229" s="232"/>
      <c r="L1229" s="232"/>
      <c r="M1229" s="232"/>
      <c r="N1229" s="232"/>
      <c r="O1229" s="232"/>
      <c r="P1229" s="232"/>
    </row>
    <row r="1230" spans="1:16" x14ac:dyDescent="0.25">
      <c r="A1230" s="240"/>
      <c r="B1230" s="239"/>
      <c r="C1230" s="232"/>
      <c r="D1230" s="232"/>
      <c r="E1230" s="232"/>
      <c r="F1230" s="232"/>
      <c r="G1230" s="232"/>
      <c r="H1230" s="232"/>
      <c r="I1230" s="232"/>
      <c r="J1230" s="232"/>
      <c r="K1230" s="232"/>
      <c r="L1230" s="232"/>
      <c r="M1230" s="232"/>
      <c r="N1230" s="232"/>
      <c r="O1230" s="232"/>
      <c r="P1230" s="232"/>
    </row>
    <row r="1231" spans="1:16" x14ac:dyDescent="0.25">
      <c r="A1231" s="240"/>
      <c r="B1231" s="239"/>
      <c r="C1231" s="232"/>
      <c r="D1231" s="232"/>
      <c r="E1231" s="232"/>
      <c r="F1231" s="232"/>
      <c r="G1231" s="232"/>
      <c r="H1231" s="232"/>
      <c r="I1231" s="232"/>
      <c r="J1231" s="232"/>
      <c r="K1231" s="232"/>
      <c r="L1231" s="232"/>
      <c r="M1231" s="232"/>
      <c r="N1231" s="232"/>
      <c r="O1231" s="232"/>
      <c r="P1231" s="232"/>
    </row>
    <row r="1232" spans="1:16" x14ac:dyDescent="0.25">
      <c r="A1232" s="240"/>
      <c r="B1232" s="239"/>
      <c r="C1232" s="232"/>
      <c r="D1232" s="232"/>
      <c r="E1232" s="232"/>
      <c r="F1232" s="232"/>
      <c r="G1232" s="232"/>
      <c r="H1232" s="232"/>
      <c r="I1232" s="232"/>
      <c r="J1232" s="232"/>
      <c r="K1232" s="232"/>
      <c r="L1232" s="232"/>
      <c r="M1232" s="232"/>
      <c r="N1232" s="232"/>
      <c r="O1232" s="232"/>
      <c r="P1232" s="232"/>
    </row>
    <row r="1233" spans="1:16" x14ac:dyDescent="0.25">
      <c r="A1233" s="240"/>
      <c r="B1233" s="239"/>
      <c r="C1233" s="232"/>
      <c r="D1233" s="232"/>
      <c r="E1233" s="232"/>
      <c r="F1233" s="232"/>
      <c r="G1233" s="232"/>
      <c r="H1233" s="232"/>
      <c r="I1233" s="232"/>
      <c r="J1233" s="232"/>
      <c r="K1233" s="232"/>
      <c r="L1233" s="232"/>
      <c r="M1233" s="232"/>
      <c r="N1233" s="232"/>
      <c r="O1233" s="232"/>
      <c r="P1233" s="232"/>
    </row>
    <row r="1234" spans="1:16" x14ac:dyDescent="0.25">
      <c r="A1234" s="240"/>
      <c r="B1234" s="239"/>
      <c r="C1234" s="232"/>
      <c r="D1234" s="232"/>
      <c r="E1234" s="232"/>
      <c r="F1234" s="232"/>
      <c r="G1234" s="232"/>
      <c r="H1234" s="232"/>
      <c r="I1234" s="232"/>
      <c r="J1234" s="232"/>
      <c r="K1234" s="232"/>
      <c r="L1234" s="232"/>
      <c r="M1234" s="232"/>
      <c r="N1234" s="232"/>
      <c r="O1234" s="232"/>
      <c r="P1234" s="232"/>
    </row>
    <row r="1235" spans="1:16" x14ac:dyDescent="0.25">
      <c r="A1235" s="240"/>
      <c r="B1235" s="239"/>
      <c r="C1235" s="232"/>
      <c r="D1235" s="232"/>
      <c r="E1235" s="232"/>
      <c r="F1235" s="232"/>
      <c r="G1235" s="232"/>
      <c r="H1235" s="232"/>
      <c r="I1235" s="232"/>
      <c r="J1235" s="232"/>
      <c r="K1235" s="232"/>
      <c r="L1235" s="232"/>
      <c r="M1235" s="232"/>
      <c r="N1235" s="232"/>
      <c r="O1235" s="232"/>
      <c r="P1235" s="232"/>
    </row>
    <row r="1236" spans="1:16" x14ac:dyDescent="0.25">
      <c r="A1236" s="240"/>
      <c r="B1236" s="239"/>
      <c r="C1236" s="232"/>
      <c r="D1236" s="232"/>
      <c r="E1236" s="232"/>
      <c r="F1236" s="232"/>
      <c r="G1236" s="232"/>
      <c r="H1236" s="232"/>
      <c r="I1236" s="232"/>
      <c r="J1236" s="232"/>
      <c r="K1236" s="232"/>
      <c r="L1236" s="232"/>
      <c r="M1236" s="232"/>
      <c r="N1236" s="232"/>
      <c r="O1236" s="232"/>
      <c r="P1236" s="232"/>
    </row>
    <row r="1237" spans="1:16" x14ac:dyDescent="0.25">
      <c r="A1237" s="240"/>
      <c r="B1237" s="239"/>
      <c r="C1237" s="232"/>
      <c r="D1237" s="232"/>
      <c r="E1237" s="232"/>
      <c r="F1237" s="232"/>
      <c r="G1237" s="232"/>
      <c r="H1237" s="232"/>
      <c r="I1237" s="232"/>
      <c r="J1237" s="232"/>
      <c r="K1237" s="232"/>
      <c r="L1237" s="232"/>
      <c r="M1237" s="232"/>
      <c r="N1237" s="232"/>
      <c r="O1237" s="232"/>
      <c r="P1237" s="232"/>
    </row>
    <row r="1238" spans="1:16" x14ac:dyDescent="0.25">
      <c r="A1238" s="240"/>
      <c r="B1238" s="239"/>
      <c r="C1238" s="232"/>
      <c r="D1238" s="232"/>
      <c r="E1238" s="232"/>
      <c r="F1238" s="232"/>
      <c r="G1238" s="232"/>
      <c r="H1238" s="232"/>
      <c r="I1238" s="232"/>
      <c r="J1238" s="232"/>
      <c r="K1238" s="232"/>
      <c r="L1238" s="232"/>
      <c r="M1238" s="232"/>
      <c r="N1238" s="232"/>
      <c r="O1238" s="232"/>
      <c r="P1238" s="232"/>
    </row>
    <row r="1239" spans="1:16" x14ac:dyDescent="0.25">
      <c r="A1239" s="240"/>
      <c r="B1239" s="239"/>
      <c r="C1239" s="232"/>
      <c r="D1239" s="232"/>
      <c r="E1239" s="232"/>
      <c r="F1239" s="232"/>
      <c r="G1239" s="232"/>
      <c r="H1239" s="232"/>
      <c r="I1239" s="232"/>
      <c r="J1239" s="232"/>
      <c r="K1239" s="232"/>
      <c r="L1239" s="232"/>
      <c r="M1239" s="232"/>
      <c r="N1239" s="232"/>
      <c r="O1239" s="232"/>
      <c r="P1239" s="232"/>
    </row>
    <row r="1240" spans="1:16" x14ac:dyDescent="0.25">
      <c r="A1240" s="240"/>
      <c r="B1240" s="239"/>
      <c r="C1240" s="232"/>
      <c r="D1240" s="232"/>
      <c r="E1240" s="232"/>
      <c r="F1240" s="232"/>
      <c r="G1240" s="232"/>
      <c r="H1240" s="232"/>
      <c r="I1240" s="232"/>
      <c r="J1240" s="232"/>
      <c r="K1240" s="232"/>
      <c r="L1240" s="232"/>
      <c r="M1240" s="232"/>
      <c r="N1240" s="232"/>
      <c r="O1240" s="232"/>
      <c r="P1240" s="232"/>
    </row>
    <row r="1241" spans="1:16" x14ac:dyDescent="0.25">
      <c r="A1241" s="240"/>
      <c r="B1241" s="239"/>
      <c r="C1241" s="232"/>
      <c r="D1241" s="232"/>
      <c r="E1241" s="232"/>
      <c r="F1241" s="232"/>
      <c r="G1241" s="232"/>
      <c r="H1241" s="232"/>
      <c r="I1241" s="232"/>
      <c r="J1241" s="232"/>
      <c r="K1241" s="232"/>
      <c r="L1241" s="232"/>
      <c r="M1241" s="232"/>
      <c r="N1241" s="232"/>
      <c r="O1241" s="232"/>
      <c r="P1241" s="232"/>
    </row>
    <row r="1242" spans="1:16" x14ac:dyDescent="0.25">
      <c r="A1242" s="240"/>
      <c r="B1242" s="239"/>
      <c r="C1242" s="232"/>
      <c r="D1242" s="232"/>
      <c r="E1242" s="232"/>
      <c r="F1242" s="232"/>
      <c r="G1242" s="232"/>
      <c r="H1242" s="232"/>
      <c r="I1242" s="232"/>
      <c r="J1242" s="232"/>
      <c r="K1242" s="232"/>
      <c r="L1242" s="232"/>
      <c r="M1242" s="232"/>
      <c r="N1242" s="232"/>
      <c r="O1242" s="232"/>
      <c r="P1242" s="232"/>
    </row>
    <row r="1243" spans="1:16" x14ac:dyDescent="0.25">
      <c r="A1243" s="240"/>
      <c r="B1243" s="239"/>
      <c r="C1243" s="232"/>
      <c r="D1243" s="232"/>
      <c r="E1243" s="232"/>
      <c r="F1243" s="232"/>
      <c r="G1243" s="232"/>
      <c r="H1243" s="232"/>
      <c r="I1243" s="232"/>
      <c r="J1243" s="232"/>
      <c r="K1243" s="232"/>
      <c r="L1243" s="232"/>
      <c r="M1243" s="232"/>
      <c r="N1243" s="232"/>
      <c r="O1243" s="232"/>
      <c r="P1243" s="232"/>
    </row>
    <row r="1244" spans="1:16" x14ac:dyDescent="0.25">
      <c r="A1244" s="240"/>
      <c r="B1244" s="239"/>
      <c r="C1244" s="232"/>
      <c r="D1244" s="232"/>
      <c r="E1244" s="232"/>
      <c r="F1244" s="232"/>
      <c r="G1244" s="232"/>
      <c r="H1244" s="232"/>
      <c r="I1244" s="232"/>
      <c r="J1244" s="232"/>
      <c r="K1244" s="232"/>
      <c r="L1244" s="232"/>
      <c r="M1244" s="232"/>
      <c r="N1244" s="232"/>
      <c r="O1244" s="232"/>
      <c r="P1244" s="232"/>
    </row>
    <row r="1245" spans="1:16" x14ac:dyDescent="0.25">
      <c r="A1245" s="240"/>
      <c r="B1245" s="239"/>
      <c r="C1245" s="232"/>
      <c r="D1245" s="232"/>
      <c r="E1245" s="232"/>
      <c r="F1245" s="232"/>
      <c r="G1245" s="232"/>
      <c r="H1245" s="232"/>
      <c r="I1245" s="232"/>
      <c r="J1245" s="232"/>
      <c r="K1245" s="232"/>
      <c r="L1245" s="232"/>
      <c r="M1245" s="232"/>
      <c r="N1245" s="232"/>
      <c r="O1245" s="232"/>
      <c r="P1245" s="232"/>
    </row>
    <row r="1246" spans="1:16" x14ac:dyDescent="0.25">
      <c r="A1246" s="240"/>
      <c r="B1246" s="239"/>
      <c r="C1246" s="232"/>
      <c r="D1246" s="232"/>
      <c r="E1246" s="232"/>
      <c r="F1246" s="232"/>
      <c r="G1246" s="232"/>
      <c r="H1246" s="232"/>
      <c r="I1246" s="232"/>
      <c r="J1246" s="232"/>
      <c r="K1246" s="232"/>
      <c r="L1246" s="232"/>
      <c r="M1246" s="232"/>
      <c r="N1246" s="232"/>
      <c r="O1246" s="232"/>
      <c r="P1246" s="232"/>
    </row>
    <row r="1247" spans="1:16" x14ac:dyDescent="0.25">
      <c r="A1247" s="240"/>
      <c r="B1247" s="239"/>
      <c r="C1247" s="232"/>
      <c r="D1247" s="232"/>
      <c r="E1247" s="232"/>
      <c r="F1247" s="232"/>
      <c r="G1247" s="232"/>
      <c r="H1247" s="232"/>
      <c r="I1247" s="232"/>
      <c r="J1247" s="232"/>
      <c r="K1247" s="232"/>
      <c r="L1247" s="232"/>
      <c r="M1247" s="232"/>
      <c r="N1247" s="232"/>
      <c r="O1247" s="232"/>
      <c r="P1247" s="232"/>
    </row>
    <row r="1248" spans="1:16" x14ac:dyDescent="0.25">
      <c r="A1248" s="240"/>
      <c r="B1248" s="239"/>
      <c r="C1248" s="232"/>
      <c r="D1248" s="232"/>
      <c r="E1248" s="232"/>
      <c r="F1248" s="232"/>
      <c r="G1248" s="232"/>
      <c r="H1248" s="232"/>
      <c r="I1248" s="232"/>
      <c r="J1248" s="232"/>
      <c r="K1248" s="232"/>
      <c r="L1248" s="232"/>
      <c r="M1248" s="232"/>
      <c r="N1248" s="232"/>
      <c r="O1248" s="232"/>
      <c r="P1248" s="232"/>
    </row>
    <row r="1249" spans="1:16" x14ac:dyDescent="0.25">
      <c r="A1249" s="240"/>
      <c r="B1249" s="239"/>
      <c r="C1249" s="232"/>
      <c r="D1249" s="232"/>
      <c r="E1249" s="232"/>
      <c r="F1249" s="232"/>
      <c r="G1249" s="232"/>
      <c r="H1249" s="232"/>
      <c r="I1249" s="232"/>
      <c r="J1249" s="232"/>
      <c r="K1249" s="232"/>
      <c r="L1249" s="232"/>
      <c r="M1249" s="232"/>
      <c r="N1249" s="232"/>
      <c r="O1249" s="232"/>
      <c r="P1249" s="232"/>
    </row>
    <row r="1250" spans="1:16" x14ac:dyDescent="0.25">
      <c r="A1250" s="240"/>
      <c r="B1250" s="239"/>
      <c r="C1250" s="232"/>
      <c r="D1250" s="232"/>
      <c r="E1250" s="232"/>
      <c r="F1250" s="232"/>
      <c r="G1250" s="232"/>
      <c r="H1250" s="232"/>
      <c r="I1250" s="232"/>
      <c r="J1250" s="232"/>
      <c r="K1250" s="232"/>
      <c r="L1250" s="232"/>
      <c r="M1250" s="232"/>
      <c r="N1250" s="232"/>
      <c r="O1250" s="232"/>
      <c r="P1250" s="232"/>
    </row>
    <row r="1251" spans="1:16" x14ac:dyDescent="0.25">
      <c r="A1251" s="240"/>
      <c r="B1251" s="239"/>
      <c r="C1251" s="232"/>
      <c r="D1251" s="232"/>
      <c r="E1251" s="232"/>
      <c r="F1251" s="232"/>
      <c r="G1251" s="232"/>
      <c r="H1251" s="232"/>
      <c r="I1251" s="232"/>
      <c r="J1251" s="232"/>
      <c r="K1251" s="232"/>
      <c r="L1251" s="232"/>
      <c r="M1251" s="232"/>
      <c r="N1251" s="232"/>
      <c r="O1251" s="232"/>
      <c r="P1251" s="232"/>
    </row>
    <row r="1252" spans="1:16" x14ac:dyDescent="0.25">
      <c r="A1252" s="240"/>
      <c r="B1252" s="239"/>
      <c r="C1252" s="232"/>
      <c r="D1252" s="232"/>
      <c r="E1252" s="232"/>
      <c r="F1252" s="232"/>
      <c r="G1252" s="232"/>
      <c r="H1252" s="232"/>
      <c r="I1252" s="232"/>
      <c r="J1252" s="232"/>
      <c r="K1252" s="232"/>
      <c r="L1252" s="232"/>
      <c r="M1252" s="232"/>
      <c r="N1252" s="232"/>
      <c r="O1252" s="232"/>
      <c r="P1252" s="232"/>
    </row>
    <row r="1253" spans="1:16" x14ac:dyDescent="0.25">
      <c r="A1253" s="240"/>
      <c r="B1253" s="239"/>
      <c r="C1253" s="232"/>
      <c r="D1253" s="232"/>
      <c r="E1253" s="232"/>
      <c r="F1253" s="232"/>
      <c r="G1253" s="232"/>
      <c r="H1253" s="232"/>
      <c r="I1253" s="232"/>
      <c r="J1253" s="232"/>
      <c r="K1253" s="232"/>
      <c r="L1253" s="232"/>
      <c r="M1253" s="232"/>
      <c r="N1253" s="232"/>
      <c r="O1253" s="232"/>
      <c r="P1253" s="232"/>
    </row>
    <row r="1254" spans="1:16" x14ac:dyDescent="0.25">
      <c r="A1254" s="240"/>
      <c r="B1254" s="239"/>
      <c r="C1254" s="232"/>
      <c r="D1254" s="232"/>
      <c r="E1254" s="232"/>
      <c r="F1254" s="232"/>
      <c r="G1254" s="232"/>
      <c r="H1254" s="232"/>
      <c r="I1254" s="232"/>
      <c r="J1254" s="232"/>
      <c r="K1254" s="232"/>
      <c r="L1254" s="232"/>
      <c r="M1254" s="232"/>
      <c r="N1254" s="232"/>
      <c r="O1254" s="232"/>
      <c r="P1254" s="232"/>
    </row>
    <row r="1255" spans="1:16" x14ac:dyDescent="0.25">
      <c r="A1255" s="240"/>
      <c r="B1255" s="239"/>
      <c r="C1255" s="232"/>
      <c r="D1255" s="232"/>
      <c r="E1255" s="232"/>
      <c r="F1255" s="232"/>
      <c r="G1255" s="232"/>
      <c r="H1255" s="232"/>
      <c r="I1255" s="232"/>
      <c r="J1255" s="232"/>
      <c r="K1255" s="232"/>
      <c r="L1255" s="232"/>
      <c r="M1255" s="232"/>
      <c r="N1255" s="232"/>
      <c r="O1255" s="232"/>
      <c r="P1255" s="232"/>
    </row>
    <row r="1256" spans="1:16" x14ac:dyDescent="0.25">
      <c r="A1256" s="240"/>
      <c r="B1256" s="239"/>
      <c r="C1256" s="232"/>
      <c r="D1256" s="232"/>
      <c r="E1256" s="232"/>
      <c r="F1256" s="232"/>
      <c r="G1256" s="232"/>
      <c r="H1256" s="232"/>
      <c r="I1256" s="232"/>
      <c r="J1256" s="232"/>
      <c r="K1256" s="232"/>
      <c r="L1256" s="232"/>
      <c r="M1256" s="232"/>
      <c r="N1256" s="232"/>
      <c r="O1256" s="232"/>
      <c r="P1256" s="232"/>
    </row>
    <row r="1257" spans="1:16" x14ac:dyDescent="0.25">
      <c r="A1257" s="240"/>
      <c r="B1257" s="239"/>
      <c r="C1257" s="232"/>
      <c r="D1257" s="232"/>
      <c r="E1257" s="232"/>
      <c r="F1257" s="232"/>
      <c r="G1257" s="232"/>
      <c r="H1257" s="232"/>
      <c r="I1257" s="232"/>
      <c r="J1257" s="232"/>
      <c r="K1257" s="232"/>
      <c r="L1257" s="232"/>
      <c r="M1257" s="232"/>
      <c r="N1257" s="232"/>
      <c r="O1257" s="232"/>
      <c r="P1257" s="232"/>
    </row>
    <row r="1258" spans="1:16" x14ac:dyDescent="0.25">
      <c r="A1258" s="240"/>
      <c r="B1258" s="239"/>
      <c r="C1258" s="232"/>
      <c r="D1258" s="232"/>
      <c r="E1258" s="232"/>
      <c r="F1258" s="232"/>
      <c r="G1258" s="232"/>
      <c r="H1258" s="232"/>
      <c r="I1258" s="232"/>
      <c r="J1258" s="232"/>
      <c r="K1258" s="232"/>
      <c r="L1258" s="232"/>
      <c r="M1258" s="232"/>
      <c r="N1258" s="232"/>
      <c r="O1258" s="232"/>
      <c r="P1258" s="232"/>
    </row>
    <row r="1259" spans="1:16" x14ac:dyDescent="0.25">
      <c r="A1259" s="240"/>
      <c r="B1259" s="239"/>
      <c r="C1259" s="232"/>
      <c r="D1259" s="232"/>
      <c r="E1259" s="232"/>
      <c r="F1259" s="232"/>
      <c r="G1259" s="232"/>
      <c r="H1259" s="232"/>
      <c r="I1259" s="232"/>
      <c r="J1259" s="232"/>
      <c r="K1259" s="232"/>
      <c r="L1259" s="232"/>
      <c r="M1259" s="232"/>
      <c r="N1259" s="232"/>
      <c r="O1259" s="232"/>
      <c r="P1259" s="232"/>
    </row>
    <row r="1260" spans="1:16" x14ac:dyDescent="0.25">
      <c r="A1260" s="240"/>
      <c r="B1260" s="239"/>
      <c r="C1260" s="232"/>
      <c r="D1260" s="232"/>
      <c r="E1260" s="232"/>
      <c r="F1260" s="232"/>
      <c r="G1260" s="232"/>
      <c r="H1260" s="232"/>
      <c r="I1260" s="232"/>
      <c r="J1260" s="232"/>
      <c r="K1260" s="232"/>
      <c r="L1260" s="232"/>
      <c r="M1260" s="232"/>
      <c r="N1260" s="232"/>
      <c r="O1260" s="232"/>
      <c r="P1260" s="232"/>
    </row>
    <row r="1261" spans="1:16" x14ac:dyDescent="0.25">
      <c r="A1261" s="240"/>
      <c r="B1261" s="239"/>
      <c r="C1261" s="232"/>
      <c r="D1261" s="232"/>
      <c r="E1261" s="232"/>
      <c r="F1261" s="232"/>
      <c r="G1261" s="232"/>
      <c r="H1261" s="232"/>
      <c r="I1261" s="232"/>
      <c r="J1261" s="232"/>
      <c r="K1261" s="232"/>
      <c r="L1261" s="232"/>
      <c r="M1261" s="232"/>
      <c r="N1261" s="232"/>
      <c r="O1261" s="232"/>
      <c r="P1261" s="232"/>
    </row>
    <row r="1262" spans="1:16" x14ac:dyDescent="0.25">
      <c r="A1262" s="240"/>
      <c r="B1262" s="239"/>
      <c r="C1262" s="232"/>
      <c r="D1262" s="232"/>
      <c r="E1262" s="232"/>
      <c r="F1262" s="232"/>
      <c r="G1262" s="232"/>
      <c r="H1262" s="232"/>
      <c r="I1262" s="232"/>
      <c r="J1262" s="232"/>
      <c r="K1262" s="232"/>
      <c r="L1262" s="232"/>
      <c r="M1262" s="232"/>
      <c r="N1262" s="232"/>
      <c r="O1262" s="232"/>
      <c r="P1262" s="232"/>
    </row>
    <row r="1263" spans="1:16" x14ac:dyDescent="0.25">
      <c r="A1263" s="240"/>
      <c r="B1263" s="239"/>
      <c r="C1263" s="232"/>
      <c r="D1263" s="232"/>
      <c r="E1263" s="232"/>
      <c r="F1263" s="232"/>
      <c r="G1263" s="232"/>
      <c r="H1263" s="232"/>
      <c r="I1263" s="232"/>
      <c r="J1263" s="232"/>
      <c r="K1263" s="232"/>
      <c r="L1263" s="232"/>
      <c r="M1263" s="232"/>
      <c r="N1263" s="232"/>
      <c r="O1263" s="232"/>
      <c r="P1263" s="232"/>
    </row>
    <row r="1264" spans="1:16" x14ac:dyDescent="0.25">
      <c r="A1264" s="240"/>
      <c r="B1264" s="239"/>
      <c r="C1264" s="232"/>
      <c r="D1264" s="232"/>
      <c r="E1264" s="232"/>
      <c r="F1264" s="232"/>
      <c r="G1264" s="232"/>
      <c r="H1264" s="232"/>
      <c r="I1264" s="232"/>
      <c r="J1264" s="232"/>
      <c r="K1264" s="232"/>
      <c r="L1264" s="232"/>
      <c r="M1264" s="232"/>
      <c r="N1264" s="232"/>
      <c r="O1264" s="232"/>
      <c r="P1264" s="232"/>
    </row>
    <row r="1265" spans="1:16" x14ac:dyDescent="0.25">
      <c r="A1265" s="240"/>
      <c r="B1265" s="239"/>
      <c r="C1265" s="232"/>
      <c r="D1265" s="232"/>
      <c r="E1265" s="232"/>
      <c r="F1265" s="232"/>
      <c r="G1265" s="232"/>
      <c r="H1265" s="232"/>
      <c r="I1265" s="232"/>
      <c r="J1265" s="232"/>
      <c r="K1265" s="232"/>
      <c r="L1265" s="232"/>
      <c r="M1265" s="232"/>
      <c r="N1265" s="232"/>
      <c r="O1265" s="232"/>
      <c r="P1265" s="232"/>
    </row>
    <row r="1266" spans="1:16" x14ac:dyDescent="0.25">
      <c r="A1266" s="240"/>
      <c r="B1266" s="239"/>
      <c r="C1266" s="232"/>
      <c r="D1266" s="232"/>
      <c r="E1266" s="232"/>
      <c r="F1266" s="232"/>
      <c r="G1266" s="232"/>
      <c r="H1266" s="232"/>
      <c r="I1266" s="232"/>
      <c r="J1266" s="232"/>
      <c r="K1266" s="232"/>
      <c r="L1266" s="232"/>
      <c r="M1266" s="232"/>
      <c r="N1266" s="232"/>
      <c r="O1266" s="232"/>
      <c r="P1266" s="232"/>
    </row>
    <row r="1267" spans="1:16" x14ac:dyDescent="0.25">
      <c r="A1267" s="240"/>
      <c r="B1267" s="239"/>
      <c r="C1267" s="232"/>
      <c r="D1267" s="232"/>
      <c r="E1267" s="232"/>
      <c r="F1267" s="232"/>
      <c r="G1267" s="232"/>
      <c r="H1267" s="232"/>
      <c r="I1267" s="232"/>
      <c r="J1267" s="232"/>
      <c r="K1267" s="232"/>
      <c r="L1267" s="232"/>
      <c r="M1267" s="232"/>
      <c r="N1267" s="232"/>
      <c r="O1267" s="232"/>
      <c r="P1267" s="232"/>
    </row>
    <row r="1268" spans="1:16" x14ac:dyDescent="0.25">
      <c r="A1268" s="240"/>
      <c r="B1268" s="239"/>
      <c r="C1268" s="232"/>
      <c r="D1268" s="232"/>
      <c r="E1268" s="232"/>
      <c r="F1268" s="232"/>
      <c r="G1268" s="232"/>
      <c r="H1268" s="232"/>
      <c r="I1268" s="232"/>
      <c r="J1268" s="232"/>
      <c r="K1268" s="232"/>
      <c r="L1268" s="232"/>
      <c r="M1268" s="232"/>
      <c r="N1268" s="232"/>
      <c r="O1268" s="232"/>
      <c r="P1268" s="232"/>
    </row>
    <row r="1269" spans="1:16" x14ac:dyDescent="0.25">
      <c r="A1269" s="240"/>
      <c r="B1269" s="239"/>
      <c r="C1269" s="232"/>
      <c r="D1269" s="232"/>
      <c r="E1269" s="232"/>
      <c r="F1269" s="232"/>
      <c r="G1269" s="232"/>
      <c r="H1269" s="232"/>
      <c r="I1269" s="232"/>
      <c r="J1269" s="232"/>
      <c r="K1269" s="232"/>
      <c r="L1269" s="232"/>
      <c r="M1269" s="232"/>
      <c r="N1269" s="232"/>
      <c r="O1269" s="232"/>
      <c r="P1269" s="232"/>
    </row>
    <row r="1270" spans="1:16" x14ac:dyDescent="0.25">
      <c r="A1270" s="240"/>
      <c r="B1270" s="239"/>
      <c r="C1270" s="232"/>
      <c r="D1270" s="232"/>
      <c r="E1270" s="232"/>
      <c r="F1270" s="232"/>
      <c r="G1270" s="232"/>
      <c r="H1270" s="232"/>
      <c r="I1270" s="232"/>
      <c r="J1270" s="232"/>
      <c r="K1270" s="232"/>
      <c r="L1270" s="232"/>
      <c r="M1270" s="232"/>
      <c r="N1270" s="232"/>
      <c r="O1270" s="232"/>
      <c r="P1270" s="232"/>
    </row>
    <row r="1271" spans="1:16" x14ac:dyDescent="0.25">
      <c r="A1271" s="240"/>
      <c r="B1271" s="239"/>
      <c r="C1271" s="232"/>
      <c r="D1271" s="232"/>
      <c r="E1271" s="232"/>
      <c r="F1271" s="232"/>
      <c r="G1271" s="232"/>
      <c r="H1271" s="232"/>
      <c r="I1271" s="232"/>
      <c r="J1271" s="232"/>
      <c r="K1271" s="232"/>
      <c r="L1271" s="232"/>
      <c r="M1271" s="232"/>
      <c r="N1271" s="232"/>
      <c r="O1271" s="232"/>
      <c r="P1271" s="232"/>
    </row>
    <row r="1272" spans="1:16" x14ac:dyDescent="0.25">
      <c r="A1272" s="240"/>
      <c r="B1272" s="239"/>
      <c r="C1272" s="232"/>
      <c r="D1272" s="232"/>
      <c r="E1272" s="232"/>
      <c r="F1272" s="232"/>
      <c r="G1272" s="232"/>
      <c r="H1272" s="232"/>
      <c r="I1272" s="232"/>
      <c r="J1272" s="232"/>
      <c r="K1272" s="232"/>
      <c r="L1272" s="232"/>
      <c r="M1272" s="232"/>
      <c r="N1272" s="232"/>
      <c r="O1272" s="232"/>
      <c r="P1272" s="232"/>
    </row>
    <row r="1273" spans="1:16" x14ac:dyDescent="0.25">
      <c r="A1273" s="240"/>
      <c r="B1273" s="239"/>
      <c r="C1273" s="232"/>
      <c r="D1273" s="232"/>
      <c r="E1273" s="232"/>
      <c r="F1273" s="232"/>
      <c r="G1273" s="232"/>
      <c r="H1273" s="232"/>
      <c r="I1273" s="232"/>
      <c r="J1273" s="232"/>
      <c r="K1273" s="232"/>
      <c r="L1273" s="232"/>
      <c r="M1273" s="232"/>
      <c r="N1273" s="232"/>
      <c r="O1273" s="232"/>
      <c r="P1273" s="232"/>
    </row>
    <row r="1274" spans="1:16" x14ac:dyDescent="0.25">
      <c r="A1274" s="240"/>
      <c r="B1274" s="239"/>
      <c r="C1274" s="232"/>
      <c r="D1274" s="232"/>
      <c r="E1274" s="232"/>
      <c r="F1274" s="232"/>
      <c r="G1274" s="232"/>
      <c r="H1274" s="232"/>
      <c r="I1274" s="232"/>
      <c r="J1274" s="232"/>
      <c r="K1274" s="232"/>
      <c r="L1274" s="232"/>
      <c r="M1274" s="232"/>
      <c r="N1274" s="232"/>
      <c r="O1274" s="232"/>
      <c r="P1274" s="232"/>
    </row>
    <row r="1275" spans="1:16" x14ac:dyDescent="0.25">
      <c r="A1275" s="240"/>
      <c r="B1275" s="239"/>
      <c r="C1275" s="232"/>
      <c r="D1275" s="232"/>
      <c r="E1275" s="232"/>
      <c r="F1275" s="232"/>
      <c r="G1275" s="232"/>
      <c r="H1275" s="232"/>
      <c r="I1275" s="232"/>
      <c r="J1275" s="232"/>
      <c r="K1275" s="232"/>
      <c r="L1275" s="232"/>
      <c r="M1275" s="232"/>
      <c r="N1275" s="232"/>
      <c r="O1275" s="232"/>
      <c r="P1275" s="232"/>
    </row>
    <row r="1276" spans="1:16" x14ac:dyDescent="0.25">
      <c r="A1276" s="240"/>
      <c r="B1276" s="239"/>
      <c r="C1276" s="232"/>
      <c r="D1276" s="232"/>
      <c r="E1276" s="232"/>
      <c r="F1276" s="232"/>
      <c r="G1276" s="232"/>
      <c r="H1276" s="232"/>
      <c r="I1276" s="232"/>
      <c r="J1276" s="232"/>
      <c r="K1276" s="232"/>
      <c r="L1276" s="232"/>
      <c r="M1276" s="232"/>
      <c r="N1276" s="232"/>
      <c r="O1276" s="232"/>
      <c r="P1276" s="232"/>
    </row>
    <row r="1277" spans="1:16" x14ac:dyDescent="0.25">
      <c r="A1277" s="240"/>
      <c r="B1277" s="239"/>
      <c r="C1277" s="232"/>
      <c r="D1277" s="232"/>
      <c r="E1277" s="232"/>
      <c r="F1277" s="232"/>
      <c r="G1277" s="232"/>
      <c r="H1277" s="232"/>
      <c r="I1277" s="232"/>
      <c r="J1277" s="232"/>
      <c r="K1277" s="232"/>
      <c r="L1277" s="232"/>
      <c r="M1277" s="232"/>
      <c r="N1277" s="232"/>
      <c r="O1277" s="232"/>
      <c r="P1277" s="232"/>
    </row>
    <row r="1278" spans="1:16" x14ac:dyDescent="0.25">
      <c r="A1278" s="240"/>
      <c r="B1278" s="239"/>
      <c r="C1278" s="232"/>
      <c r="D1278" s="232"/>
      <c r="E1278" s="232"/>
      <c r="F1278" s="232"/>
      <c r="G1278" s="232"/>
      <c r="H1278" s="232"/>
      <c r="I1278" s="232"/>
      <c r="J1278" s="232"/>
      <c r="K1278" s="232"/>
      <c r="L1278" s="232"/>
      <c r="M1278" s="232"/>
      <c r="N1278" s="232"/>
      <c r="O1278" s="232"/>
      <c r="P1278" s="232"/>
    </row>
    <row r="1279" spans="1:16" x14ac:dyDescent="0.25">
      <c r="A1279" s="240"/>
      <c r="B1279" s="239"/>
      <c r="C1279" s="232"/>
      <c r="D1279" s="232"/>
      <c r="E1279" s="232"/>
      <c r="F1279" s="232"/>
      <c r="G1279" s="232"/>
      <c r="H1279" s="232"/>
      <c r="I1279" s="232"/>
      <c r="J1279" s="232"/>
      <c r="K1279" s="232"/>
      <c r="L1279" s="232"/>
      <c r="M1279" s="232"/>
      <c r="N1279" s="232"/>
      <c r="O1279" s="232"/>
      <c r="P1279" s="232"/>
    </row>
    <row r="1280" spans="1:16" x14ac:dyDescent="0.25">
      <c r="A1280" s="240"/>
      <c r="B1280" s="239"/>
      <c r="C1280" s="232"/>
      <c r="D1280" s="232"/>
      <c r="E1280" s="232"/>
      <c r="F1280" s="232"/>
      <c r="G1280" s="232"/>
      <c r="H1280" s="232"/>
      <c r="I1280" s="232"/>
      <c r="J1280" s="232"/>
      <c r="K1280" s="232"/>
      <c r="L1280" s="232"/>
      <c r="M1280" s="232"/>
      <c r="N1280" s="232"/>
      <c r="O1280" s="232"/>
      <c r="P1280" s="232"/>
    </row>
    <row r="1281" spans="1:16" x14ac:dyDescent="0.25">
      <c r="A1281" s="240"/>
      <c r="B1281" s="239"/>
      <c r="C1281" s="232"/>
      <c r="D1281" s="232"/>
      <c r="E1281" s="232"/>
      <c r="F1281" s="232"/>
      <c r="G1281" s="232"/>
      <c r="H1281" s="232"/>
      <c r="I1281" s="232"/>
      <c r="J1281" s="232"/>
      <c r="K1281" s="232"/>
      <c r="L1281" s="232"/>
      <c r="M1281" s="232"/>
      <c r="N1281" s="232"/>
      <c r="O1281" s="232"/>
      <c r="P1281" s="232"/>
    </row>
    <row r="1282" spans="1:16" x14ac:dyDescent="0.25">
      <c r="A1282" s="240"/>
      <c r="B1282" s="239"/>
      <c r="C1282" s="232"/>
      <c r="D1282" s="232"/>
      <c r="E1282" s="232"/>
      <c r="F1282" s="232"/>
      <c r="G1282" s="232"/>
      <c r="H1282" s="232"/>
      <c r="I1282" s="232"/>
      <c r="J1282" s="232"/>
      <c r="K1282" s="232"/>
      <c r="L1282" s="232"/>
      <c r="M1282" s="232"/>
      <c r="N1282" s="232"/>
      <c r="O1282" s="232"/>
      <c r="P1282" s="232"/>
    </row>
    <row r="1283" spans="1:16" x14ac:dyDescent="0.25">
      <c r="A1283" s="240"/>
      <c r="B1283" s="239"/>
      <c r="C1283" s="232"/>
      <c r="D1283" s="232"/>
      <c r="E1283" s="232"/>
      <c r="F1283" s="232"/>
      <c r="G1283" s="232"/>
      <c r="H1283" s="232"/>
      <c r="I1283" s="232"/>
      <c r="J1283" s="232"/>
      <c r="K1283" s="232"/>
      <c r="L1283" s="232"/>
      <c r="M1283" s="232"/>
      <c r="N1283" s="232"/>
      <c r="O1283" s="232"/>
      <c r="P1283" s="232"/>
    </row>
    <row r="1284" spans="1:16" x14ac:dyDescent="0.25">
      <c r="A1284" s="240"/>
      <c r="B1284" s="239"/>
      <c r="C1284" s="232"/>
      <c r="D1284" s="232"/>
      <c r="E1284" s="232"/>
      <c r="F1284" s="232"/>
      <c r="G1284" s="232"/>
      <c r="H1284" s="232"/>
      <c r="I1284" s="232"/>
      <c r="J1284" s="232"/>
      <c r="K1284" s="232"/>
      <c r="L1284" s="232"/>
      <c r="M1284" s="232"/>
      <c r="N1284" s="232"/>
      <c r="O1284" s="232"/>
      <c r="P1284" s="232"/>
    </row>
    <row r="1285" spans="1:16" x14ac:dyDescent="0.25">
      <c r="A1285" s="240"/>
      <c r="B1285" s="239"/>
      <c r="C1285" s="232"/>
      <c r="D1285" s="232"/>
      <c r="E1285" s="232"/>
      <c r="F1285" s="232"/>
      <c r="G1285" s="232"/>
      <c r="H1285" s="232"/>
      <c r="I1285" s="232"/>
      <c r="J1285" s="232"/>
      <c r="K1285" s="232"/>
      <c r="L1285" s="232"/>
      <c r="M1285" s="232"/>
      <c r="N1285" s="232"/>
      <c r="O1285" s="232"/>
      <c r="P1285" s="232"/>
    </row>
    <row r="1286" spans="1:16" x14ac:dyDescent="0.25">
      <c r="A1286" s="240"/>
      <c r="B1286" s="239"/>
      <c r="C1286" s="232"/>
      <c r="D1286" s="232"/>
      <c r="E1286" s="232"/>
      <c r="F1286" s="232"/>
      <c r="G1286" s="232"/>
      <c r="H1286" s="232"/>
      <c r="I1286" s="232"/>
      <c r="J1286" s="232"/>
      <c r="K1286" s="232"/>
      <c r="L1286" s="232"/>
      <c r="M1286" s="232"/>
      <c r="N1286" s="232"/>
      <c r="O1286" s="232"/>
      <c r="P1286" s="232"/>
    </row>
    <row r="1287" spans="1:16" x14ac:dyDescent="0.25">
      <c r="A1287" s="240"/>
      <c r="B1287" s="239"/>
      <c r="C1287" s="232"/>
      <c r="D1287" s="232"/>
      <c r="E1287" s="232"/>
      <c r="F1287" s="232"/>
      <c r="G1287" s="232"/>
      <c r="H1287" s="232"/>
      <c r="I1287" s="232"/>
      <c r="J1287" s="232"/>
      <c r="K1287" s="232"/>
      <c r="L1287" s="232"/>
      <c r="M1287" s="232"/>
      <c r="N1287" s="232"/>
      <c r="O1287" s="232"/>
      <c r="P1287" s="232"/>
    </row>
    <row r="1288" spans="1:16" x14ac:dyDescent="0.25">
      <c r="A1288" s="240"/>
      <c r="B1288" s="239"/>
      <c r="C1288" s="232"/>
      <c r="D1288" s="232"/>
      <c r="E1288" s="232"/>
      <c r="F1288" s="232"/>
      <c r="G1288" s="232"/>
      <c r="H1288" s="232"/>
      <c r="I1288" s="232"/>
      <c r="J1288" s="232"/>
      <c r="K1288" s="232"/>
      <c r="L1288" s="232"/>
      <c r="M1288" s="232"/>
      <c r="N1288" s="232"/>
      <c r="O1288" s="232"/>
      <c r="P1288" s="232"/>
    </row>
    <row r="1289" spans="1:16" x14ac:dyDescent="0.25">
      <c r="A1289" s="240"/>
      <c r="B1289" s="239"/>
      <c r="C1289" s="232"/>
      <c r="D1289" s="232"/>
      <c r="E1289" s="232"/>
      <c r="F1289" s="232"/>
      <c r="G1289" s="232"/>
      <c r="H1289" s="232"/>
      <c r="I1289" s="232"/>
      <c r="J1289" s="232"/>
      <c r="K1289" s="232"/>
      <c r="L1289" s="232"/>
      <c r="M1289" s="232"/>
      <c r="N1289" s="232"/>
      <c r="O1289" s="232"/>
      <c r="P1289" s="232"/>
    </row>
    <row r="1290" spans="1:16" x14ac:dyDescent="0.25">
      <c r="A1290" s="240"/>
      <c r="B1290" s="239"/>
      <c r="C1290" s="232"/>
      <c r="D1290" s="232"/>
      <c r="E1290" s="232"/>
      <c r="F1290" s="232"/>
      <c r="G1290" s="232"/>
      <c r="H1290" s="232"/>
      <c r="I1290" s="232"/>
      <c r="J1290" s="232"/>
      <c r="K1290" s="232"/>
      <c r="L1290" s="232"/>
      <c r="M1290" s="232"/>
      <c r="N1290" s="232"/>
      <c r="O1290" s="232"/>
      <c r="P1290" s="232"/>
    </row>
    <row r="1291" spans="1:16" x14ac:dyDescent="0.25">
      <c r="A1291" s="240"/>
      <c r="B1291" s="239"/>
      <c r="C1291" s="232"/>
      <c r="D1291" s="232"/>
      <c r="E1291" s="232"/>
      <c r="F1291" s="232"/>
      <c r="G1291" s="232"/>
      <c r="H1291" s="232"/>
      <c r="I1291" s="232"/>
      <c r="J1291" s="232"/>
      <c r="K1291" s="232"/>
      <c r="L1291" s="232"/>
      <c r="M1291" s="232"/>
      <c r="N1291" s="232"/>
      <c r="O1291" s="232"/>
      <c r="P1291" s="232"/>
    </row>
    <row r="1292" spans="1:16" x14ac:dyDescent="0.25">
      <c r="A1292" s="240"/>
      <c r="B1292" s="239"/>
      <c r="C1292" s="232"/>
      <c r="D1292" s="232"/>
      <c r="E1292" s="232"/>
      <c r="F1292" s="232"/>
      <c r="G1292" s="232"/>
      <c r="H1292" s="232"/>
      <c r="I1292" s="232"/>
      <c r="J1292" s="232"/>
      <c r="K1292" s="232"/>
      <c r="L1292" s="232"/>
      <c r="M1292" s="232"/>
      <c r="N1292" s="232"/>
      <c r="O1292" s="232"/>
      <c r="P1292" s="232"/>
    </row>
    <row r="1293" spans="1:16" x14ac:dyDescent="0.25">
      <c r="A1293" s="240"/>
      <c r="B1293" s="239"/>
      <c r="C1293" s="232"/>
      <c r="D1293" s="232"/>
      <c r="E1293" s="232"/>
      <c r="F1293" s="232"/>
      <c r="G1293" s="232"/>
      <c r="H1293" s="232"/>
      <c r="I1293" s="232"/>
      <c r="J1293" s="232"/>
      <c r="K1293" s="232"/>
      <c r="L1293" s="232"/>
      <c r="M1293" s="232"/>
      <c r="N1293" s="232"/>
      <c r="O1293" s="232"/>
      <c r="P1293" s="232"/>
    </row>
    <row r="1294" spans="1:16" x14ac:dyDescent="0.25">
      <c r="A1294" s="240"/>
      <c r="B1294" s="239"/>
      <c r="C1294" s="232"/>
      <c r="D1294" s="232"/>
      <c r="E1294" s="232"/>
      <c r="F1294" s="232"/>
      <c r="G1294" s="232"/>
      <c r="H1294" s="232"/>
      <c r="I1294" s="232"/>
      <c r="J1294" s="232"/>
      <c r="K1294" s="232"/>
      <c r="L1294" s="232"/>
      <c r="M1294" s="232"/>
      <c r="N1294" s="232"/>
      <c r="O1294" s="232"/>
      <c r="P1294" s="232"/>
    </row>
    <row r="1295" spans="1:16" x14ac:dyDescent="0.25">
      <c r="A1295" s="240"/>
      <c r="B1295" s="239"/>
      <c r="C1295" s="232"/>
      <c r="D1295" s="232"/>
      <c r="E1295" s="232"/>
      <c r="F1295" s="232"/>
      <c r="G1295" s="232"/>
      <c r="H1295" s="232"/>
      <c r="I1295" s="232"/>
      <c r="J1295" s="232"/>
      <c r="K1295" s="232"/>
      <c r="L1295" s="232"/>
      <c r="M1295" s="232"/>
      <c r="N1295" s="232"/>
      <c r="O1295" s="232"/>
      <c r="P1295" s="232"/>
    </row>
    <row r="1296" spans="1:16" x14ac:dyDescent="0.25">
      <c r="A1296" s="240"/>
      <c r="B1296" s="239"/>
      <c r="C1296" s="232"/>
      <c r="D1296" s="232"/>
      <c r="E1296" s="232"/>
      <c r="F1296" s="232"/>
      <c r="G1296" s="232"/>
      <c r="H1296" s="232"/>
      <c r="I1296" s="232"/>
      <c r="J1296" s="232"/>
      <c r="K1296" s="232"/>
      <c r="L1296" s="232"/>
      <c r="M1296" s="232"/>
      <c r="N1296" s="232"/>
      <c r="O1296" s="232"/>
      <c r="P1296" s="232"/>
    </row>
    <row r="1297" spans="1:16" x14ac:dyDescent="0.25">
      <c r="A1297" s="240"/>
      <c r="B1297" s="239"/>
      <c r="C1297" s="232"/>
      <c r="D1297" s="232"/>
      <c r="E1297" s="232"/>
      <c r="F1297" s="232"/>
      <c r="G1297" s="232"/>
      <c r="H1297" s="232"/>
      <c r="I1297" s="232"/>
      <c r="J1297" s="232"/>
      <c r="K1297" s="232"/>
      <c r="L1297" s="232"/>
      <c r="M1297" s="232"/>
      <c r="N1297" s="232"/>
      <c r="O1297" s="232"/>
      <c r="P1297" s="232"/>
    </row>
    <row r="1298" spans="1:16" x14ac:dyDescent="0.25">
      <c r="A1298" s="240"/>
      <c r="B1298" s="239"/>
      <c r="C1298" s="232"/>
      <c r="D1298" s="232"/>
      <c r="E1298" s="232"/>
      <c r="F1298" s="232"/>
      <c r="G1298" s="232"/>
      <c r="H1298" s="232"/>
      <c r="I1298" s="232"/>
      <c r="J1298" s="232"/>
      <c r="K1298" s="232"/>
      <c r="L1298" s="232"/>
      <c r="M1298" s="232"/>
      <c r="N1298" s="232"/>
      <c r="O1298" s="232"/>
      <c r="P1298" s="232"/>
    </row>
    <row r="1299" spans="1:16" x14ac:dyDescent="0.25">
      <c r="A1299" s="240"/>
      <c r="B1299" s="239"/>
      <c r="C1299" s="232"/>
      <c r="D1299" s="232"/>
      <c r="E1299" s="232"/>
      <c r="F1299" s="232"/>
      <c r="G1299" s="232"/>
      <c r="H1299" s="232"/>
      <c r="I1299" s="232"/>
      <c r="J1299" s="232"/>
      <c r="K1299" s="232"/>
      <c r="L1299" s="232"/>
      <c r="M1299" s="232"/>
      <c r="N1299" s="232"/>
      <c r="O1299" s="232"/>
      <c r="P1299" s="232"/>
    </row>
    <row r="1300" spans="1:16" x14ac:dyDescent="0.25">
      <c r="A1300" s="240"/>
      <c r="B1300" s="239"/>
      <c r="C1300" s="232"/>
      <c r="D1300" s="232"/>
      <c r="E1300" s="232"/>
      <c r="F1300" s="232"/>
      <c r="G1300" s="232"/>
      <c r="H1300" s="232"/>
      <c r="I1300" s="232"/>
      <c r="J1300" s="232"/>
      <c r="K1300" s="232"/>
      <c r="L1300" s="232"/>
      <c r="M1300" s="232"/>
      <c r="N1300" s="232"/>
      <c r="O1300" s="232"/>
      <c r="P1300" s="232"/>
    </row>
    <row r="1301" spans="1:16" x14ac:dyDescent="0.25">
      <c r="A1301" s="240"/>
      <c r="B1301" s="239"/>
      <c r="C1301" s="232"/>
      <c r="D1301" s="232"/>
      <c r="E1301" s="232"/>
      <c r="F1301" s="232"/>
      <c r="G1301" s="232"/>
      <c r="H1301" s="232"/>
      <c r="I1301" s="232"/>
      <c r="J1301" s="232"/>
      <c r="K1301" s="232"/>
      <c r="L1301" s="232"/>
      <c r="M1301" s="232"/>
      <c r="N1301" s="232"/>
      <c r="O1301" s="232"/>
      <c r="P1301" s="232"/>
    </row>
    <row r="1302" spans="1:16" x14ac:dyDescent="0.25">
      <c r="A1302" s="240"/>
      <c r="B1302" s="239"/>
      <c r="C1302" s="232"/>
      <c r="D1302" s="232"/>
      <c r="E1302" s="232"/>
      <c r="F1302" s="232"/>
      <c r="G1302" s="232"/>
      <c r="H1302" s="232"/>
      <c r="I1302" s="232"/>
      <c r="J1302" s="232"/>
      <c r="K1302" s="232"/>
      <c r="L1302" s="232"/>
      <c r="M1302" s="232"/>
      <c r="N1302" s="232"/>
      <c r="O1302" s="232"/>
      <c r="P1302" s="232"/>
    </row>
    <row r="1303" spans="1:16" x14ac:dyDescent="0.25">
      <c r="A1303" s="240"/>
      <c r="B1303" s="239"/>
      <c r="C1303" s="232"/>
      <c r="D1303" s="232"/>
      <c r="E1303" s="232"/>
      <c r="F1303" s="232"/>
      <c r="G1303" s="232"/>
      <c r="H1303" s="232"/>
      <c r="I1303" s="232"/>
      <c r="J1303" s="232"/>
      <c r="K1303" s="232"/>
      <c r="L1303" s="232"/>
      <c r="M1303" s="232"/>
      <c r="N1303" s="232"/>
      <c r="O1303" s="232"/>
      <c r="P1303" s="232"/>
    </row>
    <row r="1304" spans="1:16" x14ac:dyDescent="0.25">
      <c r="A1304" s="240"/>
      <c r="B1304" s="239"/>
      <c r="C1304" s="232"/>
      <c r="D1304" s="232"/>
      <c r="E1304" s="232"/>
      <c r="F1304" s="232"/>
      <c r="G1304" s="232"/>
      <c r="H1304" s="232"/>
      <c r="I1304" s="232"/>
      <c r="J1304" s="232"/>
      <c r="K1304" s="232"/>
      <c r="L1304" s="232"/>
      <c r="M1304" s="232"/>
      <c r="N1304" s="232"/>
      <c r="O1304" s="232"/>
      <c r="P1304" s="232"/>
    </row>
    <row r="1305" spans="1:16" x14ac:dyDescent="0.25">
      <c r="A1305" s="240"/>
      <c r="B1305" s="239"/>
      <c r="C1305" s="232"/>
      <c r="D1305" s="232"/>
      <c r="E1305" s="232"/>
      <c r="F1305" s="232"/>
      <c r="G1305" s="232"/>
      <c r="H1305" s="232"/>
      <c r="I1305" s="232"/>
      <c r="J1305" s="232"/>
      <c r="K1305" s="232"/>
      <c r="L1305" s="232"/>
      <c r="M1305" s="232"/>
      <c r="N1305" s="232"/>
      <c r="O1305" s="232"/>
      <c r="P1305" s="232"/>
    </row>
    <row r="1306" spans="1:16" x14ac:dyDescent="0.25">
      <c r="A1306" s="240"/>
      <c r="B1306" s="239"/>
      <c r="C1306" s="232"/>
      <c r="D1306" s="232"/>
      <c r="E1306" s="232"/>
      <c r="F1306" s="232"/>
      <c r="G1306" s="232"/>
      <c r="H1306" s="232"/>
      <c r="I1306" s="232"/>
      <c r="J1306" s="232"/>
      <c r="K1306" s="232"/>
      <c r="L1306" s="232"/>
      <c r="M1306" s="232"/>
      <c r="N1306" s="232"/>
      <c r="O1306" s="232"/>
      <c r="P1306" s="232"/>
    </row>
    <row r="1307" spans="1:16" x14ac:dyDescent="0.25">
      <c r="A1307" s="240"/>
      <c r="B1307" s="239"/>
      <c r="C1307" s="232"/>
      <c r="D1307" s="232"/>
      <c r="E1307" s="232"/>
      <c r="F1307" s="232"/>
      <c r="G1307" s="232"/>
      <c r="H1307" s="232"/>
      <c r="I1307" s="232"/>
      <c r="J1307" s="232"/>
      <c r="K1307" s="232"/>
      <c r="L1307" s="232"/>
      <c r="M1307" s="232"/>
      <c r="N1307" s="232"/>
      <c r="O1307" s="232"/>
      <c r="P1307" s="232"/>
    </row>
    <row r="1308" spans="1:16" x14ac:dyDescent="0.25">
      <c r="A1308" s="240"/>
      <c r="B1308" s="239"/>
      <c r="C1308" s="232"/>
      <c r="D1308" s="232"/>
      <c r="E1308" s="232"/>
      <c r="F1308" s="232"/>
      <c r="G1308" s="232"/>
      <c r="H1308" s="232"/>
      <c r="I1308" s="232"/>
      <c r="J1308" s="232"/>
      <c r="K1308" s="232"/>
      <c r="L1308" s="232"/>
      <c r="M1308" s="232"/>
      <c r="N1308" s="232"/>
      <c r="O1308" s="232"/>
      <c r="P1308" s="232"/>
    </row>
    <row r="1309" spans="1:16" x14ac:dyDescent="0.25">
      <c r="A1309" s="240"/>
      <c r="B1309" s="239"/>
      <c r="C1309" s="232"/>
      <c r="D1309" s="232"/>
      <c r="E1309" s="232"/>
      <c r="F1309" s="232"/>
      <c r="G1309" s="232"/>
      <c r="H1309" s="232"/>
      <c r="I1309" s="232"/>
      <c r="J1309" s="232"/>
      <c r="K1309" s="232"/>
      <c r="L1309" s="232"/>
      <c r="M1309" s="232"/>
      <c r="N1309" s="232"/>
      <c r="O1309" s="232"/>
      <c r="P1309" s="232"/>
    </row>
    <row r="1310" spans="1:16" x14ac:dyDescent="0.25">
      <c r="A1310" s="240"/>
      <c r="B1310" s="239"/>
      <c r="C1310" s="232"/>
      <c r="D1310" s="232"/>
      <c r="E1310" s="232"/>
      <c r="F1310" s="232"/>
      <c r="G1310" s="232"/>
      <c r="H1310" s="232"/>
      <c r="I1310" s="232"/>
      <c r="J1310" s="232"/>
      <c r="K1310" s="232"/>
      <c r="L1310" s="232"/>
      <c r="M1310" s="232"/>
      <c r="N1310" s="232"/>
      <c r="O1310" s="232"/>
      <c r="P1310" s="232"/>
    </row>
    <row r="1311" spans="1:16" x14ac:dyDescent="0.25">
      <c r="A1311" s="240"/>
      <c r="B1311" s="239"/>
      <c r="C1311" s="232"/>
      <c r="D1311" s="232"/>
      <c r="E1311" s="232"/>
      <c r="F1311" s="232"/>
      <c r="G1311" s="232"/>
      <c r="H1311" s="232"/>
      <c r="I1311" s="232"/>
      <c r="J1311" s="232"/>
      <c r="K1311" s="232"/>
      <c r="L1311" s="232"/>
      <c r="M1311" s="232"/>
      <c r="N1311" s="232"/>
      <c r="O1311" s="232"/>
      <c r="P1311" s="232"/>
    </row>
    <row r="1312" spans="1:16" x14ac:dyDescent="0.25">
      <c r="A1312" s="240"/>
      <c r="B1312" s="239"/>
      <c r="C1312" s="232"/>
      <c r="D1312" s="232"/>
      <c r="E1312" s="232"/>
      <c r="F1312" s="232"/>
      <c r="G1312" s="232"/>
      <c r="H1312" s="232"/>
      <c r="I1312" s="232"/>
      <c r="J1312" s="232"/>
      <c r="K1312" s="232"/>
      <c r="L1312" s="232"/>
      <c r="M1312" s="232"/>
      <c r="N1312" s="232"/>
      <c r="O1312" s="232"/>
      <c r="P1312" s="232"/>
    </row>
    <row r="1313" spans="1:16" x14ac:dyDescent="0.25">
      <c r="A1313" s="240"/>
      <c r="B1313" s="239"/>
      <c r="C1313" s="232"/>
      <c r="D1313" s="232"/>
      <c r="E1313" s="232"/>
      <c r="F1313" s="232"/>
      <c r="G1313" s="232"/>
      <c r="H1313" s="232"/>
      <c r="I1313" s="232"/>
      <c r="J1313" s="232"/>
      <c r="K1313" s="232"/>
      <c r="L1313" s="232"/>
      <c r="M1313" s="232"/>
      <c r="N1313" s="232"/>
      <c r="O1313" s="232"/>
      <c r="P1313" s="232"/>
    </row>
    <row r="1314" spans="1:16" x14ac:dyDescent="0.25">
      <c r="A1314" s="240"/>
      <c r="B1314" s="239"/>
      <c r="C1314" s="232"/>
      <c r="D1314" s="232"/>
      <c r="E1314" s="232"/>
      <c r="F1314" s="232"/>
      <c r="G1314" s="232"/>
      <c r="H1314" s="232"/>
      <c r="I1314" s="232"/>
      <c r="J1314" s="232"/>
      <c r="K1314" s="232"/>
      <c r="L1314" s="232"/>
      <c r="M1314" s="232"/>
      <c r="N1314" s="232"/>
      <c r="O1314" s="232"/>
      <c r="P1314" s="232"/>
    </row>
    <row r="1315" spans="1:16" x14ac:dyDescent="0.25">
      <c r="A1315" s="240"/>
      <c r="B1315" s="239"/>
      <c r="C1315" s="232"/>
      <c r="D1315" s="232"/>
      <c r="E1315" s="232"/>
      <c r="F1315" s="232"/>
      <c r="G1315" s="232"/>
      <c r="H1315" s="232"/>
      <c r="I1315" s="232"/>
      <c r="J1315" s="232"/>
      <c r="K1315" s="232"/>
      <c r="L1315" s="232"/>
      <c r="M1315" s="232"/>
      <c r="N1315" s="232"/>
      <c r="O1315" s="232"/>
      <c r="P1315" s="232"/>
    </row>
    <row r="1316" spans="1:16" x14ac:dyDescent="0.25">
      <c r="A1316" s="240"/>
      <c r="B1316" s="239"/>
      <c r="C1316" s="232"/>
      <c r="D1316" s="232"/>
      <c r="E1316" s="232"/>
      <c r="F1316" s="232"/>
      <c r="G1316" s="232"/>
      <c r="H1316" s="232"/>
      <c r="I1316" s="232"/>
      <c r="J1316" s="232"/>
      <c r="K1316" s="232"/>
      <c r="L1316" s="232"/>
      <c r="M1316" s="232"/>
      <c r="N1316" s="232"/>
      <c r="O1316" s="232"/>
      <c r="P1316" s="232"/>
    </row>
    <row r="1317" spans="1:16" x14ac:dyDescent="0.25">
      <c r="A1317" s="240"/>
      <c r="B1317" s="239"/>
      <c r="C1317" s="232"/>
      <c r="D1317" s="232"/>
      <c r="E1317" s="232"/>
      <c r="F1317" s="232"/>
      <c r="G1317" s="232"/>
      <c r="H1317" s="232"/>
      <c r="I1317" s="232"/>
      <c r="J1317" s="232"/>
      <c r="K1317" s="232"/>
      <c r="L1317" s="232"/>
      <c r="M1317" s="232"/>
      <c r="N1317" s="232"/>
      <c r="O1317" s="232"/>
      <c r="P1317" s="232"/>
    </row>
    <row r="1318" spans="1:16" x14ac:dyDescent="0.25">
      <c r="A1318" s="240"/>
      <c r="B1318" s="239"/>
      <c r="C1318" s="232"/>
      <c r="D1318" s="232"/>
      <c r="E1318" s="232"/>
      <c r="F1318" s="232"/>
      <c r="G1318" s="232"/>
      <c r="H1318" s="232"/>
      <c r="I1318" s="232"/>
      <c r="J1318" s="232"/>
      <c r="K1318" s="232"/>
      <c r="L1318" s="232"/>
      <c r="M1318" s="232"/>
      <c r="N1318" s="232"/>
      <c r="O1318" s="232"/>
      <c r="P1318" s="232"/>
    </row>
    <row r="1319" spans="1:16" x14ac:dyDescent="0.25">
      <c r="A1319" s="240"/>
      <c r="B1319" s="239"/>
      <c r="C1319" s="232"/>
      <c r="D1319" s="232"/>
      <c r="E1319" s="232"/>
      <c r="F1319" s="232"/>
      <c r="G1319" s="232"/>
      <c r="H1319" s="232"/>
      <c r="I1319" s="232"/>
      <c r="J1319" s="232"/>
      <c r="K1319" s="232"/>
      <c r="L1319" s="232"/>
      <c r="M1319" s="232"/>
      <c r="N1319" s="232"/>
      <c r="O1319" s="232"/>
      <c r="P1319" s="232"/>
    </row>
    <row r="1320" spans="1:16" x14ac:dyDescent="0.25">
      <c r="A1320" s="240"/>
      <c r="B1320" s="239"/>
      <c r="C1320" s="232"/>
      <c r="D1320" s="232"/>
      <c r="E1320" s="232"/>
      <c r="F1320" s="232"/>
      <c r="G1320" s="232"/>
      <c r="H1320" s="232"/>
      <c r="I1320" s="232"/>
      <c r="J1320" s="232"/>
      <c r="K1320" s="232"/>
      <c r="L1320" s="232"/>
      <c r="M1320" s="232"/>
      <c r="N1320" s="232"/>
      <c r="O1320" s="232"/>
      <c r="P1320" s="232"/>
    </row>
    <row r="1321" spans="1:16" x14ac:dyDescent="0.25">
      <c r="A1321" s="240"/>
      <c r="B1321" s="239"/>
      <c r="C1321" s="232"/>
      <c r="D1321" s="232"/>
      <c r="E1321" s="232"/>
      <c r="F1321" s="232"/>
      <c r="G1321" s="232"/>
      <c r="H1321" s="232"/>
      <c r="I1321" s="232"/>
      <c r="J1321" s="232"/>
      <c r="K1321" s="232"/>
      <c r="L1321" s="232"/>
      <c r="M1321" s="232"/>
      <c r="N1321" s="232"/>
      <c r="O1321" s="232"/>
      <c r="P1321" s="232"/>
    </row>
    <row r="1322" spans="1:16" x14ac:dyDescent="0.25">
      <c r="A1322" s="240"/>
      <c r="B1322" s="239"/>
      <c r="C1322" s="232"/>
      <c r="D1322" s="232"/>
      <c r="E1322" s="232"/>
      <c r="F1322" s="232"/>
      <c r="G1322" s="232"/>
      <c r="H1322" s="232"/>
      <c r="I1322" s="232"/>
      <c r="J1322" s="232"/>
      <c r="K1322" s="232"/>
      <c r="L1322" s="232"/>
      <c r="M1322" s="232"/>
      <c r="N1322" s="232"/>
      <c r="O1322" s="232"/>
      <c r="P1322" s="232"/>
    </row>
    <row r="1323" spans="1:16" x14ac:dyDescent="0.25">
      <c r="A1323" s="240"/>
      <c r="B1323" s="239"/>
      <c r="C1323" s="232"/>
      <c r="D1323" s="232"/>
      <c r="E1323" s="232"/>
      <c r="F1323" s="232"/>
      <c r="G1323" s="232"/>
      <c r="H1323" s="232"/>
      <c r="I1323" s="232"/>
      <c r="J1323" s="232"/>
      <c r="K1323" s="232"/>
      <c r="L1323" s="232"/>
      <c r="M1323" s="232"/>
      <c r="N1323" s="232"/>
      <c r="O1323" s="232"/>
      <c r="P1323" s="232"/>
    </row>
    <row r="1324" spans="1:16" x14ac:dyDescent="0.25">
      <c r="A1324" s="240"/>
      <c r="B1324" s="239"/>
      <c r="C1324" s="232"/>
      <c r="D1324" s="232"/>
      <c r="E1324" s="232"/>
      <c r="F1324" s="232"/>
      <c r="G1324" s="232"/>
      <c r="H1324" s="232"/>
      <c r="I1324" s="232"/>
      <c r="J1324" s="232"/>
      <c r="K1324" s="232"/>
      <c r="L1324" s="232"/>
      <c r="M1324" s="232"/>
      <c r="N1324" s="232"/>
      <c r="O1324" s="232"/>
      <c r="P1324" s="232"/>
    </row>
    <row r="1325" spans="1:16" x14ac:dyDescent="0.25">
      <c r="A1325" s="240"/>
      <c r="B1325" s="239"/>
      <c r="C1325" s="232"/>
      <c r="D1325" s="232"/>
      <c r="E1325" s="232"/>
      <c r="F1325" s="232"/>
      <c r="G1325" s="232"/>
      <c r="H1325" s="232"/>
      <c r="I1325" s="232"/>
      <c r="J1325" s="232"/>
      <c r="K1325" s="232"/>
      <c r="L1325" s="232"/>
      <c r="M1325" s="232"/>
      <c r="N1325" s="232"/>
      <c r="O1325" s="232"/>
      <c r="P1325" s="232"/>
    </row>
    <row r="1326" spans="1:16" x14ac:dyDescent="0.25">
      <c r="A1326" s="240"/>
      <c r="B1326" s="239"/>
      <c r="C1326" s="232"/>
      <c r="D1326" s="232"/>
      <c r="E1326" s="232"/>
      <c r="F1326" s="232"/>
      <c r="G1326" s="232"/>
      <c r="H1326" s="232"/>
      <c r="I1326" s="232"/>
      <c r="J1326" s="232"/>
      <c r="K1326" s="232"/>
      <c r="L1326" s="232"/>
      <c r="M1326" s="232"/>
      <c r="N1326" s="232"/>
      <c r="O1326" s="232"/>
      <c r="P1326" s="232"/>
    </row>
    <row r="1327" spans="1:16" x14ac:dyDescent="0.25">
      <c r="A1327" s="240"/>
      <c r="B1327" s="239"/>
      <c r="C1327" s="232"/>
      <c r="D1327" s="232"/>
      <c r="E1327" s="232"/>
      <c r="F1327" s="232"/>
      <c r="G1327" s="232"/>
      <c r="H1327" s="232"/>
      <c r="I1327" s="232"/>
      <c r="J1327" s="232"/>
      <c r="K1327" s="232"/>
      <c r="L1327" s="232"/>
      <c r="M1327" s="232"/>
      <c r="N1327" s="232"/>
      <c r="O1327" s="232"/>
      <c r="P1327" s="232"/>
    </row>
    <row r="1328" spans="1:16" x14ac:dyDescent="0.25">
      <c r="A1328" s="240"/>
      <c r="B1328" s="239"/>
      <c r="C1328" s="232"/>
      <c r="D1328" s="232"/>
      <c r="E1328" s="232"/>
      <c r="F1328" s="232"/>
      <c r="G1328" s="232"/>
      <c r="H1328" s="232"/>
      <c r="I1328" s="232"/>
      <c r="J1328" s="232"/>
      <c r="K1328" s="232"/>
      <c r="L1328" s="232"/>
      <c r="M1328" s="232"/>
      <c r="N1328" s="232"/>
      <c r="O1328" s="232"/>
      <c r="P1328" s="232"/>
    </row>
    <row r="1329" spans="1:16" x14ac:dyDescent="0.25">
      <c r="A1329" s="240"/>
      <c r="B1329" s="239"/>
      <c r="C1329" s="232"/>
      <c r="D1329" s="232"/>
      <c r="E1329" s="232"/>
      <c r="F1329" s="232"/>
      <c r="G1329" s="232"/>
      <c r="H1329" s="232"/>
      <c r="I1329" s="232"/>
      <c r="J1329" s="232"/>
      <c r="K1329" s="232"/>
      <c r="L1329" s="232"/>
      <c r="M1329" s="232"/>
      <c r="N1329" s="232"/>
      <c r="O1329" s="232"/>
      <c r="P1329" s="232"/>
    </row>
    <row r="1330" spans="1:16" x14ac:dyDescent="0.25">
      <c r="A1330" s="240"/>
      <c r="B1330" s="239"/>
      <c r="C1330" s="232"/>
      <c r="D1330" s="232"/>
      <c r="E1330" s="232"/>
      <c r="F1330" s="232"/>
      <c r="G1330" s="232"/>
      <c r="H1330" s="232"/>
      <c r="I1330" s="232"/>
      <c r="J1330" s="232"/>
      <c r="K1330" s="232"/>
      <c r="L1330" s="232"/>
      <c r="M1330" s="232"/>
      <c r="N1330" s="232"/>
      <c r="O1330" s="232"/>
      <c r="P1330" s="232"/>
    </row>
    <row r="1331" spans="1:16" x14ac:dyDescent="0.25">
      <c r="A1331" s="240"/>
      <c r="B1331" s="239"/>
      <c r="C1331" s="232"/>
      <c r="D1331" s="232"/>
      <c r="E1331" s="232"/>
      <c r="F1331" s="232"/>
      <c r="G1331" s="232"/>
      <c r="H1331" s="232"/>
      <c r="I1331" s="232"/>
      <c r="J1331" s="232"/>
      <c r="K1331" s="232"/>
      <c r="L1331" s="232"/>
      <c r="M1331" s="232"/>
      <c r="N1331" s="232"/>
      <c r="O1331" s="232"/>
      <c r="P1331" s="232"/>
    </row>
    <row r="1332" spans="1:16" x14ac:dyDescent="0.25">
      <c r="A1332" s="240"/>
      <c r="B1332" s="239"/>
      <c r="C1332" s="232"/>
      <c r="D1332" s="232"/>
      <c r="E1332" s="232"/>
      <c r="F1332" s="232"/>
      <c r="G1332" s="232"/>
      <c r="H1332" s="232"/>
      <c r="I1332" s="232"/>
      <c r="J1332" s="232"/>
      <c r="K1332" s="232"/>
      <c r="L1332" s="232"/>
      <c r="M1332" s="232"/>
      <c r="N1332" s="232"/>
      <c r="O1332" s="232"/>
      <c r="P1332" s="232"/>
    </row>
    <row r="1333" spans="1:16" x14ac:dyDescent="0.25">
      <c r="A1333" s="240"/>
      <c r="B1333" s="239"/>
      <c r="C1333" s="232"/>
      <c r="D1333" s="232"/>
      <c r="E1333" s="232"/>
      <c r="F1333" s="232"/>
      <c r="G1333" s="232"/>
      <c r="H1333" s="232"/>
      <c r="I1333" s="232"/>
      <c r="J1333" s="232"/>
      <c r="K1333" s="232"/>
      <c r="L1333" s="232"/>
      <c r="M1333" s="232"/>
      <c r="N1333" s="232"/>
      <c r="O1333" s="232"/>
      <c r="P1333" s="232"/>
    </row>
    <row r="1334" spans="1:16" x14ac:dyDescent="0.25">
      <c r="A1334" s="240"/>
      <c r="B1334" s="239"/>
      <c r="C1334" s="232"/>
      <c r="D1334" s="232"/>
      <c r="E1334" s="232"/>
      <c r="F1334" s="232"/>
      <c r="G1334" s="232"/>
      <c r="H1334" s="232"/>
      <c r="I1334" s="232"/>
      <c r="J1334" s="232"/>
      <c r="K1334" s="232"/>
      <c r="L1334" s="232"/>
      <c r="M1334" s="232"/>
      <c r="N1334" s="232"/>
      <c r="O1334" s="232"/>
      <c r="P1334" s="232"/>
    </row>
    <row r="1335" spans="1:16" x14ac:dyDescent="0.25">
      <c r="A1335" s="240"/>
      <c r="B1335" s="239"/>
      <c r="C1335" s="232"/>
      <c r="D1335" s="232"/>
      <c r="E1335" s="232"/>
      <c r="F1335" s="232"/>
      <c r="G1335" s="232"/>
      <c r="H1335" s="232"/>
      <c r="I1335" s="232"/>
      <c r="J1335" s="232"/>
      <c r="K1335" s="232"/>
      <c r="L1335" s="232"/>
      <c r="M1335" s="232"/>
      <c r="N1335" s="232"/>
      <c r="O1335" s="232"/>
      <c r="P1335" s="232"/>
    </row>
    <row r="1336" spans="1:16" x14ac:dyDescent="0.25">
      <c r="A1336" s="240"/>
      <c r="B1336" s="239"/>
      <c r="C1336" s="232"/>
      <c r="D1336" s="232"/>
      <c r="E1336" s="232"/>
      <c r="F1336" s="232"/>
      <c r="G1336" s="232"/>
      <c r="H1336" s="232"/>
      <c r="I1336" s="232"/>
      <c r="J1336" s="232"/>
      <c r="K1336" s="232"/>
      <c r="L1336" s="232"/>
      <c r="M1336" s="232"/>
      <c r="N1336" s="232"/>
      <c r="O1336" s="232"/>
      <c r="P1336" s="232"/>
    </row>
    <row r="1337" spans="1:16" x14ac:dyDescent="0.25">
      <c r="A1337" s="240"/>
      <c r="B1337" s="239"/>
      <c r="C1337" s="232"/>
      <c r="D1337" s="232"/>
      <c r="E1337" s="232"/>
      <c r="F1337" s="232"/>
      <c r="G1337" s="232"/>
      <c r="H1337" s="232"/>
      <c r="I1337" s="232"/>
      <c r="J1337" s="232"/>
      <c r="K1337" s="232"/>
      <c r="L1337" s="232"/>
      <c r="M1337" s="232"/>
      <c r="N1337" s="232"/>
      <c r="O1337" s="232"/>
      <c r="P1337" s="232"/>
    </row>
    <row r="1338" spans="1:16" x14ac:dyDescent="0.25">
      <c r="A1338" s="240"/>
      <c r="B1338" s="239"/>
      <c r="C1338" s="232"/>
      <c r="D1338" s="232"/>
      <c r="E1338" s="232"/>
      <c r="F1338" s="232"/>
      <c r="G1338" s="232"/>
      <c r="H1338" s="232"/>
      <c r="I1338" s="232"/>
      <c r="J1338" s="232"/>
      <c r="K1338" s="232"/>
      <c r="L1338" s="232"/>
      <c r="M1338" s="232"/>
      <c r="N1338" s="232"/>
      <c r="O1338" s="232"/>
      <c r="P1338" s="232"/>
    </row>
    <row r="1339" spans="1:16" x14ac:dyDescent="0.25">
      <c r="A1339" s="240"/>
      <c r="B1339" s="239"/>
      <c r="C1339" s="232"/>
      <c r="D1339" s="232"/>
      <c r="E1339" s="232"/>
      <c r="F1339" s="232"/>
      <c r="G1339" s="232"/>
      <c r="H1339" s="232"/>
      <c r="I1339" s="232"/>
      <c r="J1339" s="232"/>
      <c r="K1339" s="232"/>
      <c r="L1339" s="232"/>
      <c r="M1339" s="232"/>
      <c r="N1339" s="232"/>
      <c r="O1339" s="232"/>
      <c r="P1339" s="232"/>
    </row>
    <row r="1340" spans="1:16" x14ac:dyDescent="0.25">
      <c r="A1340" s="240"/>
      <c r="B1340" s="239"/>
      <c r="C1340" s="232"/>
      <c r="D1340" s="232"/>
      <c r="E1340" s="232"/>
      <c r="F1340" s="232"/>
      <c r="G1340" s="232"/>
      <c r="H1340" s="232"/>
      <c r="I1340" s="232"/>
      <c r="J1340" s="232"/>
      <c r="K1340" s="232"/>
      <c r="L1340" s="232"/>
      <c r="M1340" s="232"/>
      <c r="N1340" s="232"/>
      <c r="O1340" s="232"/>
      <c r="P1340" s="232"/>
    </row>
    <row r="1341" spans="1:16" x14ac:dyDescent="0.25">
      <c r="A1341" s="240"/>
      <c r="B1341" s="239"/>
      <c r="C1341" s="232"/>
      <c r="D1341" s="232"/>
      <c r="E1341" s="232"/>
      <c r="F1341" s="232"/>
      <c r="G1341" s="232"/>
      <c r="H1341" s="232"/>
      <c r="I1341" s="232"/>
      <c r="J1341" s="232"/>
      <c r="K1341" s="232"/>
      <c r="L1341" s="232"/>
      <c r="M1341" s="232"/>
      <c r="N1341" s="232"/>
      <c r="O1341" s="232"/>
      <c r="P1341" s="232"/>
    </row>
    <row r="1342" spans="1:16" x14ac:dyDescent="0.25">
      <c r="A1342" s="240"/>
      <c r="B1342" s="239"/>
      <c r="C1342" s="232"/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2"/>
    </row>
    <row r="1343" spans="1:16" x14ac:dyDescent="0.25">
      <c r="A1343" s="240"/>
      <c r="B1343" s="239"/>
      <c r="C1343" s="232"/>
      <c r="D1343" s="232"/>
      <c r="E1343" s="232"/>
      <c r="F1343" s="232"/>
      <c r="G1343" s="232"/>
      <c r="H1343" s="232"/>
      <c r="I1343" s="232"/>
      <c r="J1343" s="232"/>
      <c r="K1343" s="232"/>
      <c r="L1343" s="232"/>
      <c r="M1343" s="232"/>
      <c r="N1343" s="232"/>
      <c r="O1343" s="232"/>
      <c r="P1343" s="232"/>
    </row>
    <row r="1344" spans="1:16" x14ac:dyDescent="0.25">
      <c r="A1344" s="240"/>
      <c r="B1344" s="239"/>
      <c r="C1344" s="232"/>
      <c r="D1344" s="232"/>
      <c r="E1344" s="232"/>
      <c r="F1344" s="232"/>
      <c r="G1344" s="232"/>
      <c r="H1344" s="232"/>
      <c r="I1344" s="232"/>
      <c r="J1344" s="232"/>
      <c r="K1344" s="232"/>
      <c r="L1344" s="232"/>
      <c r="M1344" s="232"/>
      <c r="N1344" s="232"/>
      <c r="O1344" s="232"/>
      <c r="P1344" s="232"/>
    </row>
    <row r="1345" spans="1:16" x14ac:dyDescent="0.25">
      <c r="A1345" s="240"/>
      <c r="B1345" s="239"/>
      <c r="C1345" s="232"/>
      <c r="D1345" s="232"/>
      <c r="E1345" s="232"/>
      <c r="F1345" s="232"/>
      <c r="G1345" s="232"/>
      <c r="H1345" s="232"/>
      <c r="I1345" s="232"/>
      <c r="J1345" s="232"/>
      <c r="K1345" s="232"/>
      <c r="L1345" s="232"/>
      <c r="M1345" s="232"/>
      <c r="N1345" s="232"/>
      <c r="O1345" s="232"/>
      <c r="P1345" s="232"/>
    </row>
    <row r="1346" spans="1:16" x14ac:dyDescent="0.25">
      <c r="A1346" s="240"/>
      <c r="B1346" s="239"/>
      <c r="C1346" s="232"/>
      <c r="D1346" s="232"/>
      <c r="E1346" s="232"/>
      <c r="F1346" s="232"/>
      <c r="G1346" s="232"/>
      <c r="H1346" s="232"/>
      <c r="I1346" s="232"/>
      <c r="J1346" s="232"/>
      <c r="K1346" s="232"/>
      <c r="L1346" s="232"/>
      <c r="M1346" s="232"/>
      <c r="N1346" s="232"/>
      <c r="O1346" s="232"/>
      <c r="P1346" s="232"/>
    </row>
    <row r="1347" spans="1:16" x14ac:dyDescent="0.25">
      <c r="A1347" s="240"/>
      <c r="B1347" s="239"/>
      <c r="C1347" s="232"/>
      <c r="D1347" s="232"/>
      <c r="E1347" s="232"/>
      <c r="F1347" s="232"/>
      <c r="G1347" s="232"/>
      <c r="H1347" s="232"/>
      <c r="I1347" s="232"/>
      <c r="J1347" s="232"/>
      <c r="K1347" s="232"/>
      <c r="L1347" s="232"/>
      <c r="M1347" s="232"/>
      <c r="N1347" s="232"/>
      <c r="O1347" s="232"/>
      <c r="P1347" s="232"/>
    </row>
    <row r="1348" spans="1:16" x14ac:dyDescent="0.25">
      <c r="A1348" s="240"/>
      <c r="B1348" s="239"/>
      <c r="C1348" s="232"/>
      <c r="D1348" s="232"/>
      <c r="E1348" s="232"/>
      <c r="F1348" s="232"/>
      <c r="G1348" s="232"/>
      <c r="H1348" s="232"/>
      <c r="I1348" s="232"/>
      <c r="J1348" s="232"/>
      <c r="K1348" s="232"/>
      <c r="L1348" s="232"/>
      <c r="M1348" s="232"/>
      <c r="N1348" s="232"/>
      <c r="O1348" s="232"/>
      <c r="P1348" s="232"/>
    </row>
    <row r="1349" spans="1:16" x14ac:dyDescent="0.25">
      <c r="A1349" s="240"/>
      <c r="B1349" s="239"/>
      <c r="C1349" s="232"/>
      <c r="D1349" s="232"/>
      <c r="E1349" s="232"/>
      <c r="F1349" s="232"/>
      <c r="G1349" s="232"/>
      <c r="H1349" s="232"/>
      <c r="I1349" s="232"/>
      <c r="J1349" s="232"/>
      <c r="K1349" s="232"/>
      <c r="L1349" s="232"/>
      <c r="M1349" s="232"/>
      <c r="N1349" s="232"/>
      <c r="O1349" s="232"/>
      <c r="P1349" s="232"/>
    </row>
    <row r="1350" spans="1:16" x14ac:dyDescent="0.25">
      <c r="A1350" s="240"/>
      <c r="B1350" s="239"/>
      <c r="C1350" s="232"/>
      <c r="D1350" s="232"/>
      <c r="E1350" s="232"/>
      <c r="F1350" s="232"/>
      <c r="G1350" s="232"/>
      <c r="H1350" s="232"/>
      <c r="I1350" s="232"/>
      <c r="J1350" s="232"/>
      <c r="K1350" s="232"/>
      <c r="L1350" s="232"/>
      <c r="M1350" s="232"/>
      <c r="N1350" s="232"/>
      <c r="O1350" s="232"/>
      <c r="P1350" s="232"/>
    </row>
    <row r="1351" spans="1:16" x14ac:dyDescent="0.25">
      <c r="A1351" s="240"/>
      <c r="B1351" s="239"/>
      <c r="C1351" s="232"/>
      <c r="D1351" s="232"/>
      <c r="E1351" s="232"/>
      <c r="F1351" s="232"/>
      <c r="G1351" s="232"/>
      <c r="H1351" s="232"/>
      <c r="I1351" s="232"/>
      <c r="J1351" s="232"/>
      <c r="K1351" s="232"/>
      <c r="L1351" s="232"/>
      <c r="M1351" s="232"/>
      <c r="N1351" s="232"/>
      <c r="O1351" s="232"/>
      <c r="P1351" s="232"/>
    </row>
    <row r="1352" spans="1:16" x14ac:dyDescent="0.25">
      <c r="A1352" s="240"/>
      <c r="B1352" s="239"/>
      <c r="C1352" s="232"/>
      <c r="D1352" s="232"/>
      <c r="E1352" s="232"/>
      <c r="F1352" s="232"/>
      <c r="G1352" s="232"/>
      <c r="H1352" s="232"/>
      <c r="I1352" s="232"/>
      <c r="J1352" s="232"/>
      <c r="K1352" s="232"/>
      <c r="L1352" s="232"/>
      <c r="M1352" s="232"/>
      <c r="N1352" s="232"/>
      <c r="O1352" s="232"/>
      <c r="P1352" s="232"/>
    </row>
    <row r="1353" spans="1:16" x14ac:dyDescent="0.25">
      <c r="A1353" s="240"/>
      <c r="B1353" s="239"/>
      <c r="C1353" s="232"/>
      <c r="D1353" s="232"/>
      <c r="E1353" s="232"/>
      <c r="F1353" s="232"/>
      <c r="G1353" s="232"/>
      <c r="H1353" s="232"/>
      <c r="I1353" s="232"/>
      <c r="J1353" s="232"/>
      <c r="K1353" s="232"/>
      <c r="L1353" s="232"/>
      <c r="M1353" s="232"/>
      <c r="N1353" s="232"/>
      <c r="O1353" s="232"/>
      <c r="P1353" s="232"/>
    </row>
    <row r="1354" spans="1:16" x14ac:dyDescent="0.25">
      <c r="A1354" s="240"/>
      <c r="B1354" s="239"/>
      <c r="C1354" s="232"/>
      <c r="D1354" s="232"/>
      <c r="E1354" s="232"/>
      <c r="F1354" s="232"/>
      <c r="G1354" s="232"/>
      <c r="H1354" s="232"/>
      <c r="I1354" s="232"/>
      <c r="J1354" s="232"/>
      <c r="K1354" s="232"/>
      <c r="L1354" s="232"/>
      <c r="M1354" s="232"/>
      <c r="N1354" s="232"/>
      <c r="O1354" s="232"/>
      <c r="P1354" s="232"/>
    </row>
    <row r="1355" spans="1:16" x14ac:dyDescent="0.25">
      <c r="A1355" s="240"/>
      <c r="B1355" s="239"/>
      <c r="C1355" s="232"/>
      <c r="D1355" s="232"/>
      <c r="E1355" s="232"/>
      <c r="F1355" s="232"/>
      <c r="G1355" s="232"/>
      <c r="H1355" s="232"/>
      <c r="I1355" s="232"/>
      <c r="J1355" s="232"/>
      <c r="K1355" s="232"/>
      <c r="L1355" s="232"/>
      <c r="M1355" s="232"/>
      <c r="N1355" s="232"/>
      <c r="O1355" s="232"/>
      <c r="P1355" s="232"/>
    </row>
    <row r="1356" spans="1:16" x14ac:dyDescent="0.25">
      <c r="A1356" s="240"/>
      <c r="B1356" s="239"/>
      <c r="C1356" s="232"/>
      <c r="D1356" s="232"/>
      <c r="E1356" s="232"/>
      <c r="F1356" s="232"/>
      <c r="G1356" s="232"/>
      <c r="H1356" s="232"/>
      <c r="I1356" s="232"/>
      <c r="J1356" s="232"/>
      <c r="K1356" s="232"/>
      <c r="L1356" s="232"/>
      <c r="M1356" s="232"/>
      <c r="N1356" s="232"/>
      <c r="O1356" s="232"/>
      <c r="P1356" s="232"/>
    </row>
    <row r="1357" spans="1:16" x14ac:dyDescent="0.25">
      <c r="A1357" s="240"/>
      <c r="B1357" s="239"/>
      <c r="C1357" s="232"/>
      <c r="D1357" s="232"/>
      <c r="E1357" s="232"/>
      <c r="F1357" s="232"/>
      <c r="G1357" s="232"/>
      <c r="H1357" s="232"/>
      <c r="I1357" s="232"/>
      <c r="J1357" s="232"/>
      <c r="K1357" s="232"/>
      <c r="L1357" s="232"/>
      <c r="M1357" s="232"/>
      <c r="N1357" s="232"/>
      <c r="O1357" s="232"/>
      <c r="P1357" s="232"/>
    </row>
    <row r="1358" spans="1:16" x14ac:dyDescent="0.25">
      <c r="A1358" s="240"/>
      <c r="B1358" s="239"/>
      <c r="C1358" s="232"/>
      <c r="D1358" s="232"/>
      <c r="E1358" s="232"/>
      <c r="F1358" s="232"/>
      <c r="G1358" s="232"/>
      <c r="H1358" s="232"/>
      <c r="I1358" s="232"/>
      <c r="J1358" s="232"/>
      <c r="K1358" s="232"/>
      <c r="L1358" s="232"/>
      <c r="M1358" s="232"/>
      <c r="N1358" s="232"/>
      <c r="O1358" s="232"/>
      <c r="P1358" s="232"/>
    </row>
    <row r="1359" spans="1:16" x14ac:dyDescent="0.25">
      <c r="A1359" s="240"/>
      <c r="B1359" s="239"/>
      <c r="C1359" s="232"/>
      <c r="D1359" s="232"/>
      <c r="E1359" s="232"/>
      <c r="F1359" s="232"/>
      <c r="G1359" s="232"/>
      <c r="H1359" s="232"/>
      <c r="I1359" s="232"/>
      <c r="J1359" s="232"/>
      <c r="K1359" s="232"/>
      <c r="L1359" s="232"/>
      <c r="M1359" s="232"/>
      <c r="N1359" s="232"/>
      <c r="O1359" s="232"/>
      <c r="P1359" s="232"/>
    </row>
    <row r="1360" spans="1:16" x14ac:dyDescent="0.25">
      <c r="A1360" s="240"/>
      <c r="B1360" s="239"/>
      <c r="C1360" s="232"/>
      <c r="D1360" s="232"/>
      <c r="E1360" s="232"/>
      <c r="F1360" s="232"/>
      <c r="G1360" s="232"/>
      <c r="H1360" s="232"/>
      <c r="I1360" s="232"/>
      <c r="J1360" s="232"/>
      <c r="K1360" s="232"/>
      <c r="L1360" s="232"/>
      <c r="M1360" s="232"/>
      <c r="N1360" s="232"/>
      <c r="O1360" s="232"/>
      <c r="P1360" s="232"/>
    </row>
    <row r="1361" spans="1:16" x14ac:dyDescent="0.25">
      <c r="A1361" s="240"/>
      <c r="B1361" s="239"/>
      <c r="C1361" s="232"/>
      <c r="D1361" s="232"/>
      <c r="E1361" s="232"/>
      <c r="F1361" s="232"/>
      <c r="G1361" s="232"/>
      <c r="H1361" s="232"/>
      <c r="I1361" s="232"/>
      <c r="J1361" s="232"/>
      <c r="K1361" s="232"/>
      <c r="L1361" s="232"/>
      <c r="M1361" s="232"/>
      <c r="N1361" s="232"/>
      <c r="O1361" s="232"/>
      <c r="P1361" s="232"/>
    </row>
    <row r="1362" spans="1:16" x14ac:dyDescent="0.25">
      <c r="A1362" s="240"/>
      <c r="B1362" s="239"/>
      <c r="C1362" s="232"/>
      <c r="D1362" s="232"/>
      <c r="E1362" s="232"/>
      <c r="F1362" s="232"/>
      <c r="G1362" s="232"/>
      <c r="H1362" s="232"/>
      <c r="I1362" s="232"/>
      <c r="J1362" s="232"/>
      <c r="K1362" s="232"/>
      <c r="L1362" s="232"/>
      <c r="M1362" s="232"/>
      <c r="N1362" s="232"/>
      <c r="O1362" s="232"/>
      <c r="P1362" s="232"/>
    </row>
    <row r="1363" spans="1:16" x14ac:dyDescent="0.25">
      <c r="A1363" s="240"/>
      <c r="B1363" s="239"/>
      <c r="C1363" s="232"/>
      <c r="D1363" s="232"/>
      <c r="E1363" s="232"/>
      <c r="F1363" s="232"/>
      <c r="G1363" s="232"/>
      <c r="H1363" s="232"/>
      <c r="I1363" s="232"/>
      <c r="J1363" s="232"/>
      <c r="K1363" s="232"/>
      <c r="L1363" s="232"/>
      <c r="M1363" s="232"/>
      <c r="N1363" s="232"/>
      <c r="O1363" s="232"/>
      <c r="P1363" s="232"/>
    </row>
    <row r="1364" spans="1:16" x14ac:dyDescent="0.25">
      <c r="A1364" s="240"/>
      <c r="B1364" s="239"/>
      <c r="C1364" s="232"/>
      <c r="D1364" s="232"/>
      <c r="E1364" s="232"/>
      <c r="F1364" s="232"/>
      <c r="G1364" s="232"/>
      <c r="H1364" s="232"/>
      <c r="I1364" s="232"/>
      <c r="J1364" s="232"/>
      <c r="K1364" s="232"/>
      <c r="L1364" s="232"/>
      <c r="M1364" s="232"/>
      <c r="N1364" s="232"/>
      <c r="O1364" s="232"/>
      <c r="P1364" s="232"/>
    </row>
    <row r="1365" spans="1:16" x14ac:dyDescent="0.25">
      <c r="A1365" s="240"/>
      <c r="B1365" s="239"/>
      <c r="C1365" s="232"/>
      <c r="D1365" s="232"/>
      <c r="E1365" s="232"/>
      <c r="F1365" s="232"/>
      <c r="G1365" s="232"/>
      <c r="H1365" s="232"/>
      <c r="I1365" s="232"/>
      <c r="J1365" s="232"/>
      <c r="K1365" s="232"/>
      <c r="L1365" s="232"/>
      <c r="M1365" s="232"/>
      <c r="N1365" s="232"/>
      <c r="O1365" s="232"/>
      <c r="P1365" s="232"/>
    </row>
    <row r="1366" spans="1:16" x14ac:dyDescent="0.25">
      <c r="A1366" s="240"/>
      <c r="B1366" s="239"/>
      <c r="C1366" s="232"/>
      <c r="D1366" s="232"/>
      <c r="E1366" s="232"/>
      <c r="F1366" s="232"/>
      <c r="G1366" s="232"/>
      <c r="H1366" s="232"/>
      <c r="I1366" s="232"/>
      <c r="J1366" s="232"/>
      <c r="K1366" s="232"/>
      <c r="L1366" s="232"/>
      <c r="M1366" s="232"/>
      <c r="N1366" s="232"/>
      <c r="O1366" s="232"/>
      <c r="P1366" s="232"/>
    </row>
    <row r="1367" spans="1:16" x14ac:dyDescent="0.25">
      <c r="A1367" s="240"/>
      <c r="B1367" s="239"/>
      <c r="C1367" s="232"/>
      <c r="D1367" s="232"/>
      <c r="E1367" s="232"/>
      <c r="F1367" s="232"/>
      <c r="G1367" s="232"/>
      <c r="H1367" s="232"/>
      <c r="I1367" s="232"/>
      <c r="J1367" s="232"/>
      <c r="K1367" s="232"/>
      <c r="L1367" s="232"/>
      <c r="M1367" s="232"/>
      <c r="N1367" s="232"/>
      <c r="O1367" s="232"/>
      <c r="P1367" s="232"/>
    </row>
    <row r="1368" spans="1:16" x14ac:dyDescent="0.25">
      <c r="A1368" s="240"/>
      <c r="B1368" s="239"/>
      <c r="C1368" s="232"/>
      <c r="D1368" s="232"/>
      <c r="E1368" s="232"/>
      <c r="F1368" s="232"/>
      <c r="G1368" s="232"/>
      <c r="H1368" s="232"/>
      <c r="I1368" s="232"/>
      <c r="J1368" s="232"/>
      <c r="K1368" s="232"/>
      <c r="L1368" s="232"/>
      <c r="M1368" s="232"/>
      <c r="N1368" s="232"/>
      <c r="O1368" s="232"/>
      <c r="P1368" s="232"/>
    </row>
    <row r="1369" spans="1:16" x14ac:dyDescent="0.25">
      <c r="A1369" s="240"/>
      <c r="B1369" s="239"/>
      <c r="C1369" s="232"/>
      <c r="D1369" s="232"/>
      <c r="E1369" s="232"/>
      <c r="F1369" s="232"/>
      <c r="G1369" s="232"/>
      <c r="H1369" s="232"/>
      <c r="I1369" s="232"/>
      <c r="J1369" s="232"/>
      <c r="K1369" s="232"/>
      <c r="L1369" s="232"/>
      <c r="M1369" s="232"/>
      <c r="N1369" s="232"/>
      <c r="O1369" s="232"/>
      <c r="P1369" s="232"/>
    </row>
    <row r="1370" spans="1:16" x14ac:dyDescent="0.25">
      <c r="A1370" s="240"/>
      <c r="B1370" s="239"/>
      <c r="C1370" s="232"/>
      <c r="D1370" s="232"/>
      <c r="E1370" s="232"/>
      <c r="F1370" s="232"/>
      <c r="G1370" s="232"/>
      <c r="H1370" s="232"/>
      <c r="I1370" s="232"/>
      <c r="J1370" s="232"/>
      <c r="K1370" s="232"/>
      <c r="L1370" s="232"/>
      <c r="M1370" s="232"/>
      <c r="N1370" s="232"/>
      <c r="O1370" s="232"/>
      <c r="P1370" s="232"/>
    </row>
    <row r="1371" spans="1:16" x14ac:dyDescent="0.25">
      <c r="A1371" s="240"/>
      <c r="B1371" s="239"/>
      <c r="C1371" s="232"/>
      <c r="D1371" s="232"/>
      <c r="E1371" s="232"/>
      <c r="F1371" s="232"/>
      <c r="G1371" s="232"/>
      <c r="H1371" s="232"/>
      <c r="I1371" s="232"/>
      <c r="J1371" s="232"/>
      <c r="K1371" s="232"/>
      <c r="L1371" s="232"/>
      <c r="M1371" s="232"/>
      <c r="N1371" s="232"/>
      <c r="O1371" s="232"/>
      <c r="P1371" s="232"/>
    </row>
    <row r="1372" spans="1:16" x14ac:dyDescent="0.25">
      <c r="A1372" s="240"/>
      <c r="B1372" s="239"/>
      <c r="C1372" s="232"/>
      <c r="D1372" s="232"/>
      <c r="E1372" s="232"/>
      <c r="F1372" s="232"/>
      <c r="G1372" s="232"/>
      <c r="H1372" s="232"/>
      <c r="I1372" s="232"/>
      <c r="J1372" s="232"/>
      <c r="K1372" s="232"/>
      <c r="L1372" s="232"/>
      <c r="M1372" s="232"/>
      <c r="N1372" s="232"/>
      <c r="O1372" s="232"/>
      <c r="P1372" s="232"/>
    </row>
    <row r="1373" spans="1:16" x14ac:dyDescent="0.25">
      <c r="A1373" s="240"/>
      <c r="B1373" s="239"/>
      <c r="C1373" s="232"/>
      <c r="D1373" s="232"/>
      <c r="E1373" s="232"/>
      <c r="F1373" s="232"/>
      <c r="G1373" s="232"/>
      <c r="H1373" s="232"/>
      <c r="I1373" s="232"/>
      <c r="J1373" s="232"/>
      <c r="K1373" s="232"/>
      <c r="L1373" s="232"/>
      <c r="M1373" s="232"/>
      <c r="N1373" s="232"/>
      <c r="O1373" s="232"/>
      <c r="P1373" s="232"/>
    </row>
    <row r="1374" spans="1:16" x14ac:dyDescent="0.25">
      <c r="A1374" s="240"/>
      <c r="B1374" s="239"/>
      <c r="C1374" s="232"/>
      <c r="D1374" s="232"/>
      <c r="E1374" s="232"/>
      <c r="F1374" s="232"/>
      <c r="G1374" s="232"/>
      <c r="H1374" s="232"/>
      <c r="I1374" s="232"/>
      <c r="J1374" s="232"/>
      <c r="K1374" s="232"/>
      <c r="L1374" s="232"/>
      <c r="M1374" s="232"/>
      <c r="N1374" s="232"/>
      <c r="O1374" s="232"/>
      <c r="P1374" s="232"/>
    </row>
    <row r="1375" spans="1:16" x14ac:dyDescent="0.25">
      <c r="A1375" s="240"/>
      <c r="B1375" s="239"/>
      <c r="C1375" s="232"/>
      <c r="D1375" s="232"/>
      <c r="E1375" s="232"/>
      <c r="F1375" s="232"/>
      <c r="G1375" s="232"/>
      <c r="H1375" s="232"/>
      <c r="I1375" s="232"/>
      <c r="J1375" s="232"/>
      <c r="K1375" s="232"/>
      <c r="L1375" s="232"/>
      <c r="M1375" s="232"/>
      <c r="N1375" s="232"/>
      <c r="O1375" s="232"/>
      <c r="P1375" s="232"/>
    </row>
    <row r="1376" spans="1:16" x14ac:dyDescent="0.25">
      <c r="A1376" s="240"/>
      <c r="B1376" s="239"/>
      <c r="C1376" s="232"/>
      <c r="D1376" s="232"/>
      <c r="E1376" s="232"/>
      <c r="F1376" s="232"/>
      <c r="G1376" s="232"/>
      <c r="H1376" s="232"/>
      <c r="I1376" s="232"/>
      <c r="J1376" s="232"/>
      <c r="K1376" s="232"/>
      <c r="L1376" s="232"/>
      <c r="M1376" s="232"/>
      <c r="N1376" s="232"/>
      <c r="O1376" s="232"/>
      <c r="P1376" s="232"/>
    </row>
    <row r="1377" spans="1:16" x14ac:dyDescent="0.25">
      <c r="A1377" s="240"/>
      <c r="B1377" s="239"/>
      <c r="C1377" s="232"/>
      <c r="D1377" s="232"/>
      <c r="E1377" s="232"/>
      <c r="F1377" s="232"/>
      <c r="G1377" s="232"/>
      <c r="H1377" s="232"/>
      <c r="I1377" s="232"/>
      <c r="J1377" s="232"/>
      <c r="K1377" s="232"/>
      <c r="L1377" s="232"/>
      <c r="M1377" s="232"/>
      <c r="N1377" s="232"/>
      <c r="O1377" s="232"/>
      <c r="P1377" s="232"/>
    </row>
    <row r="1378" spans="1:16" x14ac:dyDescent="0.25">
      <c r="A1378" s="240"/>
      <c r="B1378" s="239"/>
      <c r="C1378" s="232"/>
      <c r="D1378" s="232"/>
      <c r="E1378" s="232"/>
      <c r="F1378" s="232"/>
      <c r="G1378" s="232"/>
      <c r="H1378" s="232"/>
      <c r="I1378" s="232"/>
      <c r="J1378" s="232"/>
      <c r="K1378" s="232"/>
      <c r="L1378" s="232"/>
      <c r="M1378" s="232"/>
      <c r="N1378" s="232"/>
      <c r="O1378" s="232"/>
      <c r="P1378" s="232"/>
    </row>
    <row r="1379" spans="1:16" x14ac:dyDescent="0.25">
      <c r="A1379" s="240"/>
      <c r="B1379" s="239"/>
      <c r="C1379" s="232"/>
      <c r="D1379" s="232"/>
      <c r="E1379" s="232"/>
      <c r="F1379" s="232"/>
      <c r="G1379" s="232"/>
      <c r="H1379" s="232"/>
      <c r="I1379" s="232"/>
      <c r="J1379" s="232"/>
      <c r="K1379" s="232"/>
      <c r="L1379" s="232"/>
      <c r="M1379" s="232"/>
      <c r="N1379" s="232"/>
      <c r="O1379" s="232"/>
      <c r="P1379" s="232"/>
    </row>
    <row r="1380" spans="1:16" x14ac:dyDescent="0.25">
      <c r="A1380" s="240"/>
      <c r="B1380" s="239"/>
      <c r="C1380" s="232"/>
      <c r="D1380" s="232"/>
      <c r="E1380" s="232"/>
      <c r="F1380" s="232"/>
      <c r="G1380" s="232"/>
      <c r="H1380" s="232"/>
      <c r="I1380" s="232"/>
      <c r="J1380" s="232"/>
      <c r="K1380" s="232"/>
      <c r="L1380" s="232"/>
      <c r="M1380" s="232"/>
      <c r="N1380" s="232"/>
      <c r="O1380" s="232"/>
      <c r="P1380" s="232"/>
    </row>
    <row r="1381" spans="1:16" x14ac:dyDescent="0.25">
      <c r="A1381" s="240"/>
      <c r="B1381" s="239"/>
      <c r="C1381" s="232"/>
      <c r="D1381" s="232"/>
      <c r="E1381" s="232"/>
      <c r="F1381" s="232"/>
      <c r="G1381" s="232"/>
      <c r="H1381" s="232"/>
      <c r="I1381" s="232"/>
      <c r="J1381" s="232"/>
      <c r="K1381" s="232"/>
      <c r="L1381" s="232"/>
      <c r="M1381" s="232"/>
      <c r="N1381" s="232"/>
      <c r="O1381" s="232"/>
      <c r="P1381" s="232"/>
    </row>
    <row r="1382" spans="1:16" x14ac:dyDescent="0.25">
      <c r="A1382" s="240"/>
      <c r="B1382" s="239"/>
      <c r="C1382" s="232"/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2"/>
    </row>
    <row r="1383" spans="1:16" x14ac:dyDescent="0.25">
      <c r="A1383" s="240"/>
      <c r="B1383" s="239"/>
      <c r="C1383" s="232"/>
      <c r="D1383" s="232"/>
      <c r="E1383" s="232"/>
      <c r="F1383" s="232"/>
      <c r="G1383" s="232"/>
      <c r="H1383" s="232"/>
      <c r="I1383" s="232"/>
      <c r="J1383" s="232"/>
      <c r="K1383" s="232"/>
      <c r="L1383" s="232"/>
      <c r="M1383" s="232"/>
      <c r="N1383" s="232"/>
      <c r="O1383" s="232"/>
      <c r="P1383" s="232"/>
    </row>
    <row r="1384" spans="1:16" x14ac:dyDescent="0.25">
      <c r="A1384" s="240"/>
      <c r="B1384" s="239"/>
      <c r="C1384" s="232"/>
      <c r="D1384" s="232"/>
      <c r="E1384" s="232"/>
      <c r="F1384" s="232"/>
      <c r="G1384" s="232"/>
      <c r="H1384" s="232"/>
      <c r="I1384" s="232"/>
      <c r="J1384" s="232"/>
      <c r="K1384" s="232"/>
      <c r="L1384" s="232"/>
      <c r="M1384" s="232"/>
      <c r="N1384" s="232"/>
      <c r="O1384" s="232"/>
      <c r="P1384" s="232"/>
    </row>
    <row r="1385" spans="1:16" x14ac:dyDescent="0.25">
      <c r="A1385" s="240"/>
      <c r="B1385" s="239"/>
      <c r="C1385" s="232"/>
      <c r="D1385" s="232"/>
      <c r="E1385" s="232"/>
      <c r="F1385" s="232"/>
      <c r="G1385" s="232"/>
      <c r="H1385" s="232"/>
      <c r="I1385" s="232"/>
      <c r="J1385" s="232"/>
      <c r="K1385" s="232"/>
      <c r="L1385" s="232"/>
      <c r="M1385" s="232"/>
      <c r="N1385" s="232"/>
      <c r="O1385" s="232"/>
      <c r="P1385" s="232"/>
    </row>
    <row r="1386" spans="1:16" x14ac:dyDescent="0.25">
      <c r="A1386" s="240"/>
      <c r="B1386" s="239"/>
      <c r="C1386" s="232"/>
      <c r="D1386" s="232"/>
      <c r="E1386" s="232"/>
      <c r="F1386" s="232"/>
      <c r="G1386" s="232"/>
      <c r="H1386" s="232"/>
      <c r="I1386" s="232"/>
      <c r="J1386" s="232"/>
      <c r="K1386" s="232"/>
      <c r="L1386" s="232"/>
      <c r="M1386" s="232"/>
      <c r="N1386" s="232"/>
      <c r="O1386" s="232"/>
      <c r="P1386" s="232"/>
    </row>
    <row r="1387" spans="1:16" x14ac:dyDescent="0.25">
      <c r="A1387" s="240"/>
      <c r="B1387" s="239"/>
      <c r="C1387" s="232"/>
      <c r="D1387" s="232"/>
      <c r="E1387" s="232"/>
      <c r="F1387" s="232"/>
      <c r="G1387" s="232"/>
      <c r="H1387" s="232"/>
      <c r="I1387" s="232"/>
      <c r="J1387" s="232"/>
      <c r="K1387" s="232"/>
      <c r="L1387" s="232"/>
      <c r="M1387" s="232"/>
      <c r="N1387" s="232"/>
      <c r="O1387" s="232"/>
      <c r="P1387" s="232"/>
    </row>
    <row r="1388" spans="1:16" x14ac:dyDescent="0.25">
      <c r="A1388" s="240"/>
      <c r="B1388" s="239"/>
      <c r="C1388" s="232"/>
      <c r="D1388" s="232"/>
      <c r="E1388" s="232"/>
      <c r="F1388" s="232"/>
      <c r="G1388" s="232"/>
      <c r="H1388" s="232"/>
      <c r="I1388" s="232"/>
      <c r="J1388" s="232"/>
      <c r="K1388" s="232"/>
      <c r="L1388" s="232"/>
      <c r="M1388" s="232"/>
      <c r="N1388" s="232"/>
      <c r="O1388" s="232"/>
      <c r="P1388" s="232"/>
    </row>
    <row r="1389" spans="1:16" x14ac:dyDescent="0.25">
      <c r="A1389" s="240"/>
      <c r="B1389" s="239"/>
      <c r="C1389" s="232"/>
      <c r="D1389" s="232"/>
      <c r="E1389" s="232"/>
      <c r="F1389" s="232"/>
      <c r="G1389" s="232"/>
      <c r="H1389" s="232"/>
      <c r="I1389" s="232"/>
      <c r="J1389" s="232"/>
      <c r="K1389" s="232"/>
      <c r="L1389" s="232"/>
      <c r="M1389" s="232"/>
      <c r="N1389" s="232"/>
      <c r="O1389" s="232"/>
      <c r="P1389" s="232"/>
    </row>
    <row r="1390" spans="1:16" x14ac:dyDescent="0.25">
      <c r="A1390" s="240"/>
      <c r="B1390" s="239"/>
      <c r="C1390" s="232"/>
      <c r="D1390" s="232"/>
      <c r="E1390" s="232"/>
      <c r="F1390" s="232"/>
      <c r="G1390" s="232"/>
      <c r="H1390" s="232"/>
      <c r="I1390" s="232"/>
      <c r="J1390" s="232"/>
      <c r="K1390" s="232"/>
      <c r="L1390" s="232"/>
      <c r="M1390" s="232"/>
      <c r="N1390" s="232"/>
      <c r="O1390" s="232"/>
      <c r="P1390" s="232"/>
    </row>
    <row r="1391" spans="1:16" x14ac:dyDescent="0.25">
      <c r="A1391" s="240"/>
      <c r="B1391" s="239"/>
      <c r="C1391" s="232"/>
      <c r="D1391" s="232"/>
      <c r="E1391" s="232"/>
      <c r="F1391" s="232"/>
      <c r="G1391" s="232"/>
      <c r="H1391" s="232"/>
      <c r="I1391" s="232"/>
      <c r="J1391" s="232"/>
      <c r="K1391" s="232"/>
      <c r="L1391" s="232"/>
      <c r="M1391" s="232"/>
      <c r="N1391" s="232"/>
      <c r="O1391" s="232"/>
      <c r="P1391" s="232"/>
    </row>
    <row r="1392" spans="1:16" x14ac:dyDescent="0.25">
      <c r="A1392" s="240"/>
      <c r="B1392" s="239"/>
      <c r="C1392" s="232"/>
      <c r="D1392" s="232"/>
      <c r="E1392" s="232"/>
      <c r="F1392" s="232"/>
      <c r="G1392" s="232"/>
      <c r="H1392" s="232"/>
      <c r="I1392" s="232"/>
      <c r="J1392" s="232"/>
      <c r="K1392" s="232"/>
      <c r="L1392" s="232"/>
      <c r="M1392" s="232"/>
      <c r="N1392" s="232"/>
      <c r="O1392" s="232"/>
      <c r="P1392" s="232"/>
    </row>
    <row r="1393" spans="1:16" x14ac:dyDescent="0.25">
      <c r="A1393" s="240"/>
      <c r="B1393" s="239"/>
      <c r="C1393" s="232"/>
      <c r="D1393" s="232"/>
      <c r="E1393" s="232"/>
      <c r="F1393" s="232"/>
      <c r="G1393" s="232"/>
      <c r="H1393" s="232"/>
      <c r="I1393" s="232"/>
      <c r="J1393" s="232"/>
      <c r="K1393" s="232"/>
      <c r="L1393" s="232"/>
      <c r="M1393" s="232"/>
      <c r="N1393" s="232"/>
      <c r="O1393" s="232"/>
      <c r="P1393" s="232"/>
    </row>
    <row r="1394" spans="1:16" x14ac:dyDescent="0.25">
      <c r="A1394" s="240"/>
      <c r="B1394" s="239"/>
      <c r="C1394" s="232"/>
      <c r="D1394" s="232"/>
      <c r="E1394" s="232"/>
      <c r="F1394" s="232"/>
      <c r="G1394" s="232"/>
      <c r="H1394" s="232"/>
      <c r="I1394" s="232"/>
      <c r="J1394" s="232"/>
      <c r="K1394" s="232"/>
      <c r="L1394" s="232"/>
      <c r="M1394" s="232"/>
      <c r="N1394" s="232"/>
      <c r="O1394" s="232"/>
      <c r="P1394" s="232"/>
    </row>
    <row r="1395" spans="1:16" x14ac:dyDescent="0.25">
      <c r="A1395" s="240"/>
      <c r="B1395" s="239"/>
      <c r="C1395" s="232"/>
      <c r="D1395" s="232"/>
      <c r="E1395" s="232"/>
      <c r="F1395" s="232"/>
      <c r="G1395" s="232"/>
      <c r="H1395" s="232"/>
      <c r="I1395" s="232"/>
      <c r="J1395" s="232"/>
      <c r="K1395" s="232"/>
      <c r="L1395" s="232"/>
      <c r="M1395" s="232"/>
      <c r="N1395" s="232"/>
      <c r="O1395" s="232"/>
      <c r="P1395" s="232"/>
    </row>
    <row r="1396" spans="1:16" x14ac:dyDescent="0.25">
      <c r="A1396" s="240"/>
      <c r="B1396" s="239"/>
      <c r="C1396" s="232"/>
      <c r="D1396" s="232"/>
      <c r="E1396" s="232"/>
      <c r="F1396" s="232"/>
      <c r="G1396" s="232"/>
      <c r="H1396" s="232"/>
      <c r="I1396" s="232"/>
      <c r="J1396" s="232"/>
      <c r="K1396" s="232"/>
      <c r="L1396" s="232"/>
      <c r="M1396" s="232"/>
      <c r="N1396" s="232"/>
      <c r="O1396" s="232"/>
      <c r="P1396" s="232"/>
    </row>
    <row r="1397" spans="1:16" x14ac:dyDescent="0.25">
      <c r="A1397" s="240"/>
      <c r="B1397" s="239"/>
      <c r="C1397" s="232"/>
      <c r="D1397" s="232"/>
      <c r="E1397" s="232"/>
      <c r="F1397" s="232"/>
      <c r="G1397" s="232"/>
      <c r="H1397" s="232"/>
      <c r="I1397" s="232"/>
      <c r="J1397" s="232"/>
      <c r="K1397" s="232"/>
      <c r="L1397" s="232"/>
      <c r="M1397" s="232"/>
      <c r="N1397" s="232"/>
      <c r="O1397" s="232"/>
      <c r="P1397" s="232"/>
    </row>
    <row r="1398" spans="1:16" x14ac:dyDescent="0.25">
      <c r="A1398" s="240"/>
      <c r="B1398" s="239"/>
      <c r="C1398" s="232"/>
      <c r="D1398" s="232"/>
      <c r="E1398" s="232"/>
      <c r="F1398" s="232"/>
      <c r="G1398" s="232"/>
      <c r="H1398" s="232"/>
      <c r="I1398" s="232"/>
      <c r="J1398" s="232"/>
      <c r="K1398" s="232"/>
      <c r="L1398" s="232"/>
      <c r="M1398" s="232"/>
      <c r="N1398" s="232"/>
      <c r="O1398" s="232"/>
      <c r="P1398" s="232"/>
    </row>
    <row r="1399" spans="1:16" x14ac:dyDescent="0.25">
      <c r="A1399" s="240"/>
      <c r="B1399" s="239"/>
      <c r="C1399" s="232"/>
      <c r="D1399" s="232"/>
      <c r="E1399" s="232"/>
      <c r="F1399" s="232"/>
      <c r="G1399" s="232"/>
      <c r="H1399" s="232"/>
      <c r="I1399" s="232"/>
      <c r="J1399" s="232"/>
      <c r="K1399" s="232"/>
      <c r="L1399" s="232"/>
      <c r="M1399" s="232"/>
      <c r="N1399" s="232"/>
      <c r="O1399" s="232"/>
      <c r="P1399" s="232"/>
    </row>
    <row r="1400" spans="1:16" x14ac:dyDescent="0.25">
      <c r="A1400" s="240"/>
      <c r="B1400" s="239"/>
      <c r="C1400" s="232"/>
      <c r="D1400" s="232"/>
      <c r="E1400" s="232"/>
      <c r="F1400" s="232"/>
      <c r="G1400" s="232"/>
      <c r="H1400" s="232"/>
      <c r="I1400" s="232"/>
      <c r="J1400" s="232"/>
      <c r="K1400" s="232"/>
      <c r="L1400" s="232"/>
      <c r="M1400" s="232"/>
      <c r="N1400" s="232"/>
      <c r="O1400" s="232"/>
      <c r="P1400" s="232"/>
    </row>
    <row r="1401" spans="1:16" x14ac:dyDescent="0.25">
      <c r="A1401" s="240"/>
      <c r="B1401" s="239"/>
      <c r="C1401" s="232"/>
      <c r="D1401" s="232"/>
      <c r="E1401" s="232"/>
      <c r="F1401" s="232"/>
      <c r="G1401" s="232"/>
      <c r="H1401" s="232"/>
      <c r="I1401" s="232"/>
      <c r="J1401" s="232"/>
      <c r="K1401" s="232"/>
      <c r="L1401" s="232"/>
      <c r="M1401" s="232"/>
      <c r="N1401" s="232"/>
      <c r="O1401" s="232"/>
      <c r="P1401" s="232"/>
    </row>
    <row r="1402" spans="1:16" x14ac:dyDescent="0.25">
      <c r="A1402" s="240"/>
      <c r="B1402" s="239"/>
      <c r="C1402" s="232"/>
      <c r="D1402" s="232"/>
      <c r="E1402" s="232"/>
      <c r="F1402" s="232"/>
      <c r="G1402" s="232"/>
      <c r="H1402" s="232"/>
      <c r="I1402" s="232"/>
      <c r="J1402" s="232"/>
      <c r="K1402" s="232"/>
      <c r="L1402" s="232"/>
      <c r="M1402" s="232"/>
      <c r="N1402" s="232"/>
      <c r="O1402" s="232"/>
      <c r="P1402" s="232"/>
    </row>
    <row r="1403" spans="1:16" x14ac:dyDescent="0.25">
      <c r="A1403" s="240"/>
      <c r="B1403" s="239"/>
      <c r="C1403" s="232"/>
      <c r="D1403" s="232"/>
      <c r="E1403" s="232"/>
      <c r="F1403" s="232"/>
      <c r="G1403" s="232"/>
      <c r="H1403" s="232"/>
      <c r="I1403" s="232"/>
      <c r="J1403" s="232"/>
      <c r="K1403" s="232"/>
      <c r="L1403" s="232"/>
      <c r="M1403" s="232"/>
      <c r="N1403" s="232"/>
      <c r="O1403" s="232"/>
      <c r="P1403" s="232"/>
    </row>
    <row r="1404" spans="1:16" x14ac:dyDescent="0.25">
      <c r="A1404" s="240"/>
      <c r="B1404" s="239"/>
      <c r="C1404" s="232"/>
      <c r="D1404" s="232"/>
      <c r="E1404" s="232"/>
      <c r="F1404" s="232"/>
      <c r="G1404" s="232"/>
      <c r="H1404" s="232"/>
      <c r="I1404" s="232"/>
      <c r="J1404" s="232"/>
      <c r="K1404" s="232"/>
      <c r="L1404" s="232"/>
      <c r="M1404" s="232"/>
      <c r="N1404" s="232"/>
      <c r="O1404" s="232"/>
      <c r="P1404" s="232"/>
    </row>
    <row r="1405" spans="1:16" x14ac:dyDescent="0.25">
      <c r="A1405" s="240"/>
      <c r="B1405" s="239"/>
      <c r="C1405" s="232"/>
      <c r="D1405" s="232"/>
      <c r="E1405" s="232"/>
      <c r="F1405" s="232"/>
      <c r="G1405" s="232"/>
      <c r="H1405" s="232"/>
      <c r="I1405" s="232"/>
      <c r="J1405" s="232"/>
      <c r="K1405" s="232"/>
      <c r="L1405" s="232"/>
      <c r="M1405" s="232"/>
      <c r="N1405" s="232"/>
      <c r="O1405" s="232"/>
      <c r="P1405" s="232"/>
    </row>
    <row r="1406" spans="1:16" x14ac:dyDescent="0.25">
      <c r="A1406" s="240"/>
      <c r="B1406" s="239"/>
      <c r="C1406" s="232"/>
      <c r="D1406" s="232"/>
      <c r="E1406" s="232"/>
      <c r="F1406" s="232"/>
      <c r="G1406" s="232"/>
      <c r="H1406" s="232"/>
      <c r="I1406" s="232"/>
      <c r="J1406" s="232"/>
      <c r="K1406" s="232"/>
      <c r="L1406" s="232"/>
      <c r="M1406" s="232"/>
      <c r="N1406" s="232"/>
      <c r="O1406" s="232"/>
      <c r="P1406" s="232"/>
    </row>
    <row r="1407" spans="1:16" x14ac:dyDescent="0.25">
      <c r="A1407" s="240"/>
      <c r="B1407" s="239"/>
      <c r="C1407" s="232"/>
      <c r="D1407" s="232"/>
      <c r="E1407" s="232"/>
      <c r="F1407" s="232"/>
      <c r="G1407" s="232"/>
      <c r="H1407" s="232"/>
      <c r="I1407" s="232"/>
      <c r="J1407" s="232"/>
      <c r="K1407" s="232"/>
      <c r="L1407" s="232"/>
      <c r="M1407" s="232"/>
      <c r="N1407" s="232"/>
      <c r="O1407" s="232"/>
      <c r="P1407" s="232"/>
    </row>
    <row r="1408" spans="1:16" x14ac:dyDescent="0.25">
      <c r="A1408" s="240"/>
      <c r="B1408" s="239"/>
      <c r="C1408" s="232"/>
      <c r="D1408" s="232"/>
      <c r="E1408" s="232"/>
      <c r="F1408" s="232"/>
      <c r="G1408" s="232"/>
      <c r="H1408" s="232"/>
      <c r="I1408" s="232"/>
      <c r="J1408" s="232"/>
      <c r="K1408" s="232"/>
      <c r="L1408" s="232"/>
      <c r="M1408" s="232"/>
      <c r="N1408" s="232"/>
      <c r="O1408" s="232"/>
      <c r="P1408" s="232"/>
    </row>
    <row r="1409" spans="1:16" x14ac:dyDescent="0.25">
      <c r="A1409" s="240"/>
      <c r="B1409" s="239"/>
      <c r="C1409" s="232"/>
      <c r="D1409" s="232"/>
      <c r="E1409" s="232"/>
      <c r="F1409" s="232"/>
      <c r="G1409" s="232"/>
      <c r="H1409" s="232"/>
      <c r="I1409" s="232"/>
      <c r="J1409" s="232"/>
      <c r="K1409" s="232"/>
      <c r="L1409" s="232"/>
      <c r="M1409" s="232"/>
      <c r="N1409" s="232"/>
      <c r="O1409" s="232"/>
      <c r="P1409" s="232"/>
    </row>
    <row r="1410" spans="1:16" x14ac:dyDescent="0.25">
      <c r="A1410" s="240"/>
      <c r="B1410" s="239"/>
      <c r="C1410" s="232"/>
      <c r="D1410" s="232"/>
      <c r="E1410" s="232"/>
      <c r="F1410" s="232"/>
      <c r="G1410" s="232"/>
      <c r="H1410" s="232"/>
      <c r="I1410" s="232"/>
      <c r="J1410" s="232"/>
      <c r="K1410" s="232"/>
      <c r="L1410" s="232"/>
      <c r="M1410" s="232"/>
      <c r="N1410" s="232"/>
      <c r="O1410" s="232"/>
      <c r="P1410" s="232"/>
    </row>
    <row r="1411" spans="1:16" x14ac:dyDescent="0.25">
      <c r="A1411" s="240"/>
      <c r="B1411" s="239"/>
      <c r="C1411" s="232"/>
      <c r="D1411" s="232"/>
      <c r="E1411" s="232"/>
      <c r="F1411" s="232"/>
      <c r="G1411" s="232"/>
      <c r="H1411" s="232"/>
      <c r="I1411" s="232"/>
      <c r="J1411" s="232"/>
      <c r="K1411" s="232"/>
      <c r="L1411" s="232"/>
      <c r="M1411" s="232"/>
      <c r="N1411" s="232"/>
      <c r="O1411" s="232"/>
      <c r="P1411" s="232"/>
    </row>
    <row r="1412" spans="1:16" x14ac:dyDescent="0.25">
      <c r="A1412" s="240"/>
      <c r="B1412" s="239"/>
      <c r="C1412" s="232"/>
      <c r="D1412" s="232"/>
      <c r="E1412" s="232"/>
      <c r="F1412" s="232"/>
      <c r="G1412" s="232"/>
      <c r="H1412" s="232"/>
      <c r="I1412" s="232"/>
      <c r="J1412" s="232"/>
      <c r="K1412" s="232"/>
      <c r="L1412" s="232"/>
      <c r="M1412" s="232"/>
      <c r="N1412" s="232"/>
      <c r="O1412" s="232"/>
      <c r="P1412" s="232"/>
    </row>
    <row r="1413" spans="1:16" x14ac:dyDescent="0.25">
      <c r="A1413" s="240"/>
      <c r="B1413" s="239"/>
      <c r="C1413" s="232"/>
      <c r="D1413" s="232"/>
      <c r="E1413" s="232"/>
      <c r="F1413" s="232"/>
      <c r="G1413" s="232"/>
      <c r="H1413" s="232"/>
      <c r="I1413" s="232"/>
      <c r="J1413" s="232"/>
      <c r="K1413" s="232"/>
      <c r="L1413" s="232"/>
      <c r="M1413" s="232"/>
      <c r="N1413" s="232"/>
      <c r="O1413" s="232"/>
      <c r="P1413" s="232"/>
    </row>
    <row r="1414" spans="1:16" x14ac:dyDescent="0.25">
      <c r="A1414" s="240"/>
      <c r="B1414" s="239"/>
      <c r="C1414" s="232"/>
      <c r="D1414" s="232"/>
      <c r="E1414" s="232"/>
      <c r="F1414" s="232"/>
      <c r="G1414" s="232"/>
      <c r="H1414" s="232"/>
      <c r="I1414" s="232"/>
      <c r="J1414" s="232"/>
      <c r="K1414" s="232"/>
      <c r="L1414" s="232"/>
      <c r="M1414" s="232"/>
      <c r="N1414" s="232"/>
      <c r="O1414" s="232"/>
      <c r="P1414" s="232"/>
    </row>
    <row r="1415" spans="1:16" x14ac:dyDescent="0.25">
      <c r="A1415" s="240"/>
      <c r="B1415" s="239"/>
      <c r="C1415" s="232"/>
      <c r="D1415" s="232"/>
      <c r="E1415" s="232"/>
      <c r="F1415" s="232"/>
      <c r="G1415" s="232"/>
      <c r="H1415" s="232"/>
      <c r="I1415" s="232"/>
      <c r="J1415" s="232"/>
      <c r="K1415" s="232"/>
      <c r="L1415" s="232"/>
      <c r="M1415" s="232"/>
      <c r="N1415" s="232"/>
      <c r="O1415" s="232"/>
      <c r="P1415" s="232"/>
    </row>
    <row r="1416" spans="1:16" x14ac:dyDescent="0.25">
      <c r="A1416" s="240"/>
      <c r="B1416" s="239"/>
      <c r="C1416" s="232"/>
      <c r="D1416" s="232"/>
      <c r="E1416" s="232"/>
      <c r="F1416" s="232"/>
      <c r="G1416" s="232"/>
      <c r="H1416" s="232"/>
      <c r="I1416" s="232"/>
      <c r="J1416" s="232"/>
      <c r="K1416" s="232"/>
      <c r="L1416" s="232"/>
      <c r="M1416" s="232"/>
      <c r="N1416" s="232"/>
      <c r="O1416" s="232"/>
      <c r="P1416" s="232"/>
    </row>
    <row r="1417" spans="1:16" x14ac:dyDescent="0.25">
      <c r="A1417" s="240"/>
      <c r="B1417" s="239"/>
      <c r="C1417" s="232"/>
      <c r="D1417" s="232"/>
      <c r="E1417" s="232"/>
      <c r="F1417" s="232"/>
      <c r="G1417" s="232"/>
      <c r="H1417" s="232"/>
      <c r="I1417" s="232"/>
      <c r="J1417" s="232"/>
      <c r="K1417" s="232"/>
      <c r="L1417" s="232"/>
      <c r="M1417" s="232"/>
      <c r="N1417" s="232"/>
      <c r="O1417" s="232"/>
      <c r="P1417" s="232"/>
    </row>
    <row r="1418" spans="1:16" x14ac:dyDescent="0.25">
      <c r="A1418" s="240"/>
      <c r="B1418" s="239"/>
      <c r="C1418" s="232"/>
      <c r="D1418" s="232"/>
      <c r="E1418" s="232"/>
      <c r="F1418" s="232"/>
      <c r="G1418" s="232"/>
      <c r="H1418" s="232"/>
      <c r="I1418" s="232"/>
      <c r="J1418" s="232"/>
      <c r="K1418" s="232"/>
      <c r="L1418" s="232"/>
      <c r="M1418" s="232"/>
      <c r="N1418" s="232"/>
      <c r="O1418" s="232"/>
      <c r="P1418" s="232"/>
    </row>
    <row r="1419" spans="1:16" x14ac:dyDescent="0.25">
      <c r="A1419" s="240"/>
      <c r="B1419" s="239"/>
      <c r="C1419" s="232"/>
      <c r="D1419" s="232"/>
      <c r="E1419" s="232"/>
      <c r="F1419" s="232"/>
      <c r="G1419" s="232"/>
      <c r="H1419" s="232"/>
      <c r="I1419" s="232"/>
      <c r="J1419" s="232"/>
      <c r="K1419" s="232"/>
      <c r="L1419" s="232"/>
      <c r="M1419" s="232"/>
      <c r="N1419" s="232"/>
      <c r="O1419" s="232"/>
      <c r="P1419" s="232"/>
    </row>
    <row r="1420" spans="1:16" x14ac:dyDescent="0.25">
      <c r="A1420" s="240"/>
      <c r="B1420" s="239"/>
      <c r="C1420" s="232"/>
      <c r="D1420" s="232"/>
      <c r="E1420" s="232"/>
      <c r="F1420" s="232"/>
      <c r="G1420" s="232"/>
      <c r="H1420" s="232"/>
      <c r="I1420" s="232"/>
      <c r="J1420" s="232"/>
      <c r="K1420" s="232"/>
      <c r="L1420" s="232"/>
      <c r="M1420" s="232"/>
      <c r="N1420" s="232"/>
      <c r="O1420" s="232"/>
      <c r="P1420" s="232"/>
    </row>
    <row r="1421" spans="1:16" x14ac:dyDescent="0.25">
      <c r="A1421" s="240"/>
      <c r="B1421" s="239"/>
      <c r="C1421" s="232"/>
      <c r="D1421" s="232"/>
      <c r="E1421" s="232"/>
      <c r="F1421" s="232"/>
      <c r="G1421" s="232"/>
      <c r="H1421" s="232"/>
      <c r="I1421" s="232"/>
      <c r="J1421" s="232"/>
      <c r="K1421" s="232"/>
      <c r="L1421" s="232"/>
      <c r="M1421" s="232"/>
      <c r="N1421" s="232"/>
      <c r="O1421" s="232"/>
      <c r="P1421" s="232"/>
    </row>
    <row r="1422" spans="1:16" x14ac:dyDescent="0.25">
      <c r="A1422" s="240"/>
      <c r="B1422" s="239"/>
      <c r="C1422" s="232"/>
      <c r="D1422" s="232"/>
      <c r="E1422" s="232"/>
      <c r="F1422" s="232"/>
      <c r="G1422" s="232"/>
      <c r="H1422" s="232"/>
      <c r="I1422" s="232"/>
      <c r="J1422" s="232"/>
      <c r="K1422" s="232"/>
      <c r="L1422" s="232"/>
      <c r="M1422" s="232"/>
      <c r="N1422" s="232"/>
      <c r="O1422" s="232"/>
      <c r="P1422" s="232"/>
    </row>
    <row r="1423" spans="1:16" x14ac:dyDescent="0.25">
      <c r="A1423" s="240"/>
      <c r="B1423" s="239"/>
      <c r="C1423" s="232"/>
      <c r="D1423" s="232"/>
      <c r="E1423" s="232"/>
      <c r="F1423" s="232"/>
      <c r="G1423" s="232"/>
      <c r="H1423" s="232"/>
      <c r="I1423" s="232"/>
      <c r="J1423" s="232"/>
      <c r="K1423" s="232"/>
      <c r="L1423" s="232"/>
      <c r="M1423" s="232"/>
      <c r="N1423" s="232"/>
      <c r="O1423" s="232"/>
      <c r="P1423" s="232"/>
    </row>
    <row r="1424" spans="1:16" x14ac:dyDescent="0.25">
      <c r="A1424" s="240"/>
      <c r="B1424" s="239"/>
      <c r="C1424" s="232"/>
      <c r="D1424" s="232"/>
      <c r="E1424" s="232"/>
      <c r="F1424" s="232"/>
      <c r="G1424" s="232"/>
      <c r="H1424" s="232"/>
      <c r="I1424" s="232"/>
      <c r="J1424" s="232"/>
      <c r="K1424" s="232"/>
      <c r="L1424" s="232"/>
      <c r="M1424" s="232"/>
      <c r="N1424" s="232"/>
      <c r="O1424" s="232"/>
      <c r="P1424" s="232"/>
    </row>
    <row r="1425" spans="1:16" x14ac:dyDescent="0.25">
      <c r="A1425" s="240"/>
      <c r="B1425" s="239"/>
      <c r="C1425" s="232"/>
      <c r="D1425" s="232"/>
      <c r="E1425" s="232"/>
      <c r="F1425" s="232"/>
      <c r="G1425" s="232"/>
      <c r="H1425" s="232"/>
      <c r="I1425" s="232"/>
      <c r="J1425" s="232"/>
      <c r="K1425" s="232"/>
      <c r="L1425" s="232"/>
      <c r="M1425" s="232"/>
      <c r="N1425" s="232"/>
      <c r="O1425" s="232"/>
      <c r="P1425" s="232"/>
    </row>
    <row r="1426" spans="1:16" x14ac:dyDescent="0.25">
      <c r="A1426" s="240"/>
      <c r="B1426" s="239"/>
      <c r="C1426" s="232"/>
      <c r="D1426" s="232"/>
      <c r="E1426" s="232"/>
      <c r="F1426" s="232"/>
      <c r="G1426" s="232"/>
      <c r="H1426" s="232"/>
      <c r="I1426" s="232"/>
      <c r="J1426" s="232"/>
      <c r="K1426" s="232"/>
      <c r="L1426" s="232"/>
      <c r="M1426" s="232"/>
      <c r="N1426" s="232"/>
      <c r="O1426" s="232"/>
      <c r="P1426" s="232"/>
    </row>
    <row r="1427" spans="1:16" x14ac:dyDescent="0.25">
      <c r="A1427" s="240"/>
      <c r="B1427" s="239"/>
      <c r="C1427" s="232"/>
      <c r="D1427" s="232"/>
      <c r="E1427" s="232"/>
      <c r="F1427" s="232"/>
      <c r="G1427" s="232"/>
      <c r="H1427" s="232"/>
      <c r="I1427" s="232"/>
      <c r="J1427" s="232"/>
      <c r="K1427" s="232"/>
      <c r="L1427" s="232"/>
      <c r="M1427" s="232"/>
      <c r="N1427" s="232"/>
      <c r="O1427" s="232"/>
      <c r="P1427" s="232"/>
    </row>
    <row r="1428" spans="1:16" x14ac:dyDescent="0.25">
      <c r="A1428" s="240"/>
      <c r="B1428" s="239"/>
      <c r="C1428" s="232"/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2"/>
    </row>
    <row r="1429" spans="1:16" x14ac:dyDescent="0.25">
      <c r="A1429" s="240"/>
      <c r="B1429" s="239"/>
      <c r="C1429" s="232"/>
      <c r="D1429" s="232"/>
      <c r="E1429" s="232"/>
      <c r="F1429" s="232"/>
      <c r="G1429" s="232"/>
      <c r="H1429" s="232"/>
      <c r="I1429" s="232"/>
      <c r="J1429" s="232"/>
      <c r="K1429" s="232"/>
      <c r="L1429" s="232"/>
      <c r="M1429" s="232"/>
      <c r="N1429" s="232"/>
      <c r="O1429" s="232"/>
      <c r="P1429" s="232"/>
    </row>
    <row r="1430" spans="1:16" x14ac:dyDescent="0.25">
      <c r="A1430" s="240"/>
      <c r="B1430" s="239"/>
      <c r="C1430" s="232"/>
      <c r="D1430" s="232"/>
      <c r="E1430" s="232"/>
      <c r="F1430" s="232"/>
      <c r="G1430" s="232"/>
      <c r="H1430" s="232"/>
      <c r="I1430" s="232"/>
      <c r="J1430" s="232"/>
      <c r="K1430" s="232"/>
      <c r="L1430" s="232"/>
      <c r="M1430" s="232"/>
      <c r="N1430" s="232"/>
      <c r="O1430" s="232"/>
      <c r="P1430" s="232"/>
    </row>
    <row r="1431" spans="1:16" x14ac:dyDescent="0.25">
      <c r="A1431" s="240"/>
      <c r="B1431" s="239"/>
      <c r="C1431" s="232"/>
      <c r="D1431" s="232"/>
      <c r="E1431" s="232"/>
      <c r="F1431" s="232"/>
      <c r="G1431" s="232"/>
      <c r="H1431" s="232"/>
      <c r="I1431" s="232"/>
      <c r="J1431" s="232"/>
      <c r="K1431" s="232"/>
      <c r="L1431" s="232"/>
      <c r="M1431" s="232"/>
      <c r="N1431" s="232"/>
      <c r="O1431" s="232"/>
      <c r="P1431" s="232"/>
    </row>
    <row r="1432" spans="1:16" x14ac:dyDescent="0.25">
      <c r="A1432" s="240"/>
      <c r="B1432" s="239"/>
      <c r="C1432" s="232"/>
      <c r="D1432" s="232"/>
      <c r="E1432" s="232"/>
      <c r="F1432" s="232"/>
      <c r="G1432" s="232"/>
      <c r="H1432" s="232"/>
      <c r="I1432" s="232"/>
      <c r="J1432" s="232"/>
      <c r="K1432" s="232"/>
      <c r="L1432" s="232"/>
      <c r="M1432" s="232"/>
      <c r="N1432" s="232"/>
      <c r="O1432" s="232"/>
      <c r="P1432" s="232"/>
    </row>
    <row r="1433" spans="1:16" x14ac:dyDescent="0.25">
      <c r="A1433" s="240"/>
      <c r="B1433" s="239"/>
      <c r="C1433" s="232"/>
      <c r="D1433" s="232"/>
      <c r="E1433" s="232"/>
      <c r="F1433" s="232"/>
      <c r="G1433" s="232"/>
      <c r="H1433" s="232"/>
      <c r="I1433" s="232"/>
      <c r="J1433" s="232"/>
      <c r="K1433" s="232"/>
      <c r="L1433" s="232"/>
      <c r="M1433" s="232"/>
      <c r="N1433" s="232"/>
      <c r="O1433" s="232"/>
      <c r="P1433" s="232"/>
    </row>
    <row r="1434" spans="1:16" x14ac:dyDescent="0.25">
      <c r="A1434" s="240"/>
      <c r="B1434" s="239"/>
      <c r="C1434" s="232"/>
      <c r="D1434" s="232"/>
      <c r="E1434" s="232"/>
      <c r="F1434" s="232"/>
      <c r="G1434" s="232"/>
      <c r="H1434" s="232"/>
      <c r="I1434" s="232"/>
      <c r="J1434" s="232"/>
      <c r="K1434" s="232"/>
      <c r="L1434" s="232"/>
      <c r="M1434" s="232"/>
      <c r="N1434" s="232"/>
      <c r="O1434" s="232"/>
      <c r="P1434" s="232"/>
    </row>
    <row r="1435" spans="1:16" x14ac:dyDescent="0.25">
      <c r="A1435" s="240"/>
      <c r="B1435" s="239"/>
      <c r="C1435" s="232"/>
      <c r="D1435" s="232"/>
      <c r="E1435" s="232"/>
      <c r="F1435" s="232"/>
      <c r="G1435" s="232"/>
      <c r="H1435" s="232"/>
      <c r="I1435" s="232"/>
      <c r="J1435" s="232"/>
      <c r="K1435" s="232"/>
      <c r="L1435" s="232"/>
      <c r="M1435" s="232"/>
      <c r="N1435" s="232"/>
      <c r="O1435" s="232"/>
      <c r="P1435" s="232"/>
    </row>
    <row r="1436" spans="1:16" x14ac:dyDescent="0.25">
      <c r="A1436" s="240"/>
      <c r="B1436" s="239"/>
      <c r="C1436" s="232"/>
      <c r="D1436" s="232"/>
      <c r="E1436" s="232"/>
      <c r="F1436" s="232"/>
      <c r="G1436" s="232"/>
      <c r="H1436" s="232"/>
      <c r="I1436" s="232"/>
      <c r="J1436" s="232"/>
      <c r="K1436" s="232"/>
      <c r="L1436" s="232"/>
      <c r="M1436" s="232"/>
      <c r="N1436" s="232"/>
      <c r="O1436" s="232"/>
      <c r="P1436" s="232"/>
    </row>
    <row r="1437" spans="1:16" x14ac:dyDescent="0.25">
      <c r="A1437" s="240"/>
      <c r="B1437" s="239"/>
      <c r="C1437" s="232"/>
      <c r="D1437" s="232"/>
      <c r="E1437" s="232"/>
      <c r="F1437" s="232"/>
      <c r="G1437" s="232"/>
      <c r="H1437" s="232"/>
      <c r="I1437" s="232"/>
      <c r="J1437" s="232"/>
      <c r="K1437" s="232"/>
      <c r="L1437" s="232"/>
      <c r="M1437" s="232"/>
      <c r="N1437" s="232"/>
      <c r="O1437" s="232"/>
      <c r="P1437" s="232"/>
    </row>
    <row r="1438" spans="1:16" x14ac:dyDescent="0.25">
      <c r="A1438" s="240"/>
      <c r="B1438" s="239"/>
      <c r="C1438" s="232"/>
      <c r="D1438" s="232"/>
      <c r="E1438" s="232"/>
      <c r="F1438" s="232"/>
      <c r="G1438" s="232"/>
      <c r="H1438" s="232"/>
      <c r="I1438" s="232"/>
      <c r="J1438" s="232"/>
      <c r="K1438" s="232"/>
      <c r="L1438" s="232"/>
      <c r="M1438" s="232"/>
      <c r="N1438" s="232"/>
      <c r="O1438" s="232"/>
      <c r="P1438" s="232"/>
    </row>
    <row r="1439" spans="1:16" x14ac:dyDescent="0.25">
      <c r="A1439" s="240"/>
      <c r="B1439" s="239"/>
      <c r="C1439" s="232"/>
      <c r="D1439" s="232"/>
      <c r="E1439" s="232"/>
      <c r="F1439" s="232"/>
      <c r="G1439" s="232"/>
      <c r="H1439" s="232"/>
      <c r="I1439" s="232"/>
      <c r="J1439" s="232"/>
      <c r="K1439" s="232"/>
      <c r="L1439" s="232"/>
      <c r="M1439" s="232"/>
      <c r="N1439" s="232"/>
      <c r="O1439" s="232"/>
      <c r="P1439" s="232"/>
    </row>
    <row r="1440" spans="1:16" x14ac:dyDescent="0.25">
      <c r="A1440" s="240"/>
      <c r="B1440" s="239"/>
      <c r="C1440" s="232"/>
      <c r="D1440" s="232"/>
      <c r="E1440" s="232"/>
      <c r="F1440" s="232"/>
      <c r="G1440" s="232"/>
      <c r="H1440" s="232"/>
      <c r="I1440" s="232"/>
      <c r="J1440" s="232"/>
      <c r="K1440" s="232"/>
      <c r="L1440" s="232"/>
      <c r="M1440" s="232"/>
      <c r="N1440" s="232"/>
      <c r="O1440" s="232"/>
      <c r="P1440" s="232"/>
    </row>
    <row r="1441" spans="1:16" x14ac:dyDescent="0.25">
      <c r="A1441" s="240"/>
      <c r="B1441" s="239"/>
      <c r="C1441" s="232"/>
      <c r="D1441" s="232"/>
      <c r="E1441" s="232"/>
      <c r="F1441" s="232"/>
      <c r="G1441" s="232"/>
      <c r="H1441" s="232"/>
      <c r="I1441" s="232"/>
      <c r="J1441" s="232"/>
      <c r="K1441" s="232"/>
      <c r="L1441" s="232"/>
      <c r="M1441" s="232"/>
      <c r="N1441" s="232"/>
      <c r="O1441" s="232"/>
      <c r="P1441" s="232"/>
    </row>
    <row r="1442" spans="1:16" x14ac:dyDescent="0.25">
      <c r="A1442" s="240"/>
      <c r="B1442" s="239"/>
      <c r="C1442" s="232"/>
      <c r="D1442" s="232"/>
      <c r="E1442" s="232"/>
      <c r="F1442" s="232"/>
      <c r="G1442" s="232"/>
      <c r="H1442" s="232"/>
      <c r="I1442" s="232"/>
      <c r="J1442" s="232"/>
      <c r="K1442" s="232"/>
      <c r="L1442" s="232"/>
      <c r="M1442" s="232"/>
      <c r="N1442" s="232"/>
      <c r="O1442" s="232"/>
      <c r="P1442" s="232"/>
    </row>
    <row r="1443" spans="1:16" x14ac:dyDescent="0.25">
      <c r="A1443" s="240"/>
      <c r="B1443" s="239"/>
      <c r="C1443" s="232"/>
      <c r="D1443" s="232"/>
      <c r="E1443" s="232"/>
      <c r="F1443" s="232"/>
      <c r="G1443" s="232"/>
      <c r="H1443" s="232"/>
      <c r="I1443" s="232"/>
      <c r="J1443" s="232"/>
      <c r="K1443" s="232"/>
      <c r="L1443" s="232"/>
      <c r="M1443" s="232"/>
      <c r="N1443" s="232"/>
      <c r="O1443" s="232"/>
      <c r="P1443" s="232"/>
    </row>
    <row r="1444" spans="1:16" x14ac:dyDescent="0.25">
      <c r="A1444" s="240"/>
      <c r="B1444" s="239"/>
      <c r="C1444" s="232"/>
      <c r="D1444" s="232"/>
      <c r="E1444" s="232"/>
      <c r="F1444" s="232"/>
      <c r="G1444" s="232"/>
      <c r="H1444" s="232"/>
      <c r="I1444" s="232"/>
      <c r="J1444" s="232"/>
      <c r="K1444" s="232"/>
      <c r="L1444" s="232"/>
      <c r="M1444" s="232"/>
      <c r="N1444" s="232"/>
      <c r="O1444" s="232"/>
      <c r="P1444" s="232"/>
    </row>
    <row r="1445" spans="1:16" x14ac:dyDescent="0.25">
      <c r="A1445" s="240"/>
      <c r="B1445" s="239"/>
      <c r="C1445" s="232"/>
      <c r="D1445" s="232"/>
      <c r="E1445" s="232"/>
      <c r="F1445" s="232"/>
      <c r="G1445" s="232"/>
      <c r="H1445" s="232"/>
      <c r="I1445" s="232"/>
      <c r="J1445" s="232"/>
      <c r="K1445" s="232"/>
      <c r="L1445" s="232"/>
      <c r="M1445" s="232"/>
      <c r="N1445" s="232"/>
      <c r="O1445" s="232"/>
      <c r="P1445" s="232"/>
    </row>
    <row r="1446" spans="1:16" x14ac:dyDescent="0.25">
      <c r="A1446" s="240"/>
      <c r="B1446" s="239"/>
      <c r="C1446" s="232"/>
      <c r="D1446" s="232"/>
      <c r="E1446" s="232"/>
      <c r="F1446" s="232"/>
      <c r="G1446" s="232"/>
      <c r="H1446" s="232"/>
      <c r="I1446" s="232"/>
      <c r="J1446" s="232"/>
      <c r="K1446" s="232"/>
      <c r="L1446" s="232"/>
      <c r="M1446" s="232"/>
      <c r="N1446" s="232"/>
      <c r="O1446" s="232"/>
      <c r="P1446" s="232"/>
    </row>
    <row r="1447" spans="1:16" x14ac:dyDescent="0.25">
      <c r="A1447" s="240"/>
      <c r="B1447" s="239"/>
      <c r="C1447" s="232"/>
      <c r="D1447" s="232"/>
      <c r="E1447" s="232"/>
      <c r="F1447" s="232"/>
      <c r="G1447" s="232"/>
      <c r="H1447" s="232"/>
      <c r="I1447" s="232"/>
      <c r="J1447" s="232"/>
      <c r="K1447" s="232"/>
      <c r="L1447" s="232"/>
      <c r="M1447" s="232"/>
      <c r="N1447" s="232"/>
      <c r="O1447" s="232"/>
      <c r="P1447" s="232"/>
    </row>
    <row r="1448" spans="1:16" x14ac:dyDescent="0.25">
      <c r="A1448" s="240"/>
      <c r="B1448" s="239"/>
      <c r="C1448" s="232"/>
      <c r="D1448" s="232"/>
      <c r="E1448" s="232"/>
      <c r="F1448" s="232"/>
      <c r="G1448" s="232"/>
      <c r="H1448" s="232"/>
      <c r="I1448" s="232"/>
      <c r="J1448" s="232"/>
      <c r="K1448" s="232"/>
      <c r="L1448" s="232"/>
      <c r="M1448" s="232"/>
      <c r="N1448" s="232"/>
      <c r="O1448" s="232"/>
      <c r="P1448" s="232"/>
    </row>
    <row r="1449" spans="1:16" x14ac:dyDescent="0.25">
      <c r="A1449" s="240"/>
      <c r="B1449" s="239"/>
      <c r="C1449" s="232"/>
      <c r="D1449" s="232"/>
      <c r="E1449" s="232"/>
      <c r="F1449" s="232"/>
      <c r="G1449" s="232"/>
      <c r="H1449" s="232"/>
      <c r="I1449" s="232"/>
      <c r="J1449" s="232"/>
      <c r="K1449" s="232"/>
      <c r="L1449" s="232"/>
      <c r="M1449" s="232"/>
      <c r="N1449" s="232"/>
      <c r="O1449" s="232"/>
      <c r="P1449" s="232"/>
    </row>
    <row r="1450" spans="1:16" x14ac:dyDescent="0.25">
      <c r="A1450" s="240"/>
      <c r="B1450" s="239"/>
      <c r="C1450" s="232"/>
      <c r="D1450" s="232"/>
      <c r="E1450" s="232"/>
      <c r="F1450" s="232"/>
      <c r="G1450" s="232"/>
      <c r="H1450" s="232"/>
      <c r="I1450" s="232"/>
      <c r="J1450" s="232"/>
      <c r="K1450" s="232"/>
      <c r="L1450" s="232"/>
      <c r="M1450" s="232"/>
      <c r="N1450" s="232"/>
      <c r="O1450" s="232"/>
      <c r="P1450" s="232"/>
    </row>
    <row r="1451" spans="1:16" x14ac:dyDescent="0.25">
      <c r="A1451" s="240"/>
      <c r="B1451" s="239"/>
      <c r="C1451" s="232"/>
      <c r="D1451" s="232"/>
      <c r="E1451" s="232"/>
      <c r="F1451" s="232"/>
      <c r="G1451" s="232"/>
      <c r="H1451" s="232"/>
      <c r="I1451" s="232"/>
      <c r="J1451" s="232"/>
      <c r="K1451" s="232"/>
      <c r="L1451" s="232"/>
      <c r="M1451" s="232"/>
      <c r="N1451" s="232"/>
      <c r="O1451" s="232"/>
      <c r="P1451" s="232"/>
    </row>
    <row r="1452" spans="1:16" x14ac:dyDescent="0.25">
      <c r="A1452" s="240"/>
      <c r="B1452" s="239"/>
      <c r="C1452" s="232"/>
      <c r="D1452" s="232"/>
      <c r="E1452" s="232"/>
      <c r="F1452" s="232"/>
      <c r="G1452" s="232"/>
      <c r="H1452" s="232"/>
      <c r="I1452" s="232"/>
      <c r="J1452" s="232"/>
      <c r="K1452" s="232"/>
      <c r="L1452" s="232"/>
      <c r="M1452" s="232"/>
      <c r="N1452" s="232"/>
      <c r="O1452" s="232"/>
      <c r="P1452" s="232"/>
    </row>
    <row r="1453" spans="1:16" x14ac:dyDescent="0.25">
      <c r="A1453" s="240"/>
      <c r="B1453" s="239"/>
      <c r="C1453" s="232"/>
      <c r="D1453" s="232"/>
      <c r="E1453" s="232"/>
      <c r="F1453" s="232"/>
      <c r="G1453" s="232"/>
      <c r="H1453" s="232"/>
      <c r="I1453" s="232"/>
      <c r="J1453" s="232"/>
      <c r="K1453" s="232"/>
      <c r="L1453" s="232"/>
      <c r="M1453" s="232"/>
      <c r="N1453" s="232"/>
      <c r="O1453" s="232"/>
      <c r="P1453" s="232"/>
    </row>
    <row r="1454" spans="1:16" x14ac:dyDescent="0.25">
      <c r="A1454" s="240"/>
      <c r="B1454" s="239"/>
      <c r="C1454" s="232"/>
      <c r="D1454" s="232"/>
      <c r="E1454" s="232"/>
      <c r="F1454" s="232"/>
      <c r="G1454" s="232"/>
      <c r="H1454" s="232"/>
      <c r="I1454" s="232"/>
      <c r="J1454" s="232"/>
      <c r="K1454" s="232"/>
      <c r="L1454" s="232"/>
      <c r="M1454" s="232"/>
      <c r="N1454" s="232"/>
      <c r="O1454" s="232"/>
      <c r="P1454" s="232"/>
    </row>
    <row r="1455" spans="1:16" x14ac:dyDescent="0.25">
      <c r="A1455" s="240"/>
      <c r="B1455" s="239"/>
      <c r="C1455" s="232"/>
      <c r="D1455" s="232"/>
      <c r="E1455" s="232"/>
      <c r="F1455" s="232"/>
      <c r="G1455" s="232"/>
      <c r="H1455" s="232"/>
      <c r="I1455" s="232"/>
      <c r="J1455" s="232"/>
      <c r="K1455" s="232"/>
      <c r="L1455" s="232"/>
      <c r="M1455" s="232"/>
      <c r="N1455" s="232"/>
      <c r="O1455" s="232"/>
      <c r="P1455" s="232"/>
    </row>
    <row r="1456" spans="1:16" x14ac:dyDescent="0.25">
      <c r="A1456" s="240"/>
      <c r="B1456" s="239"/>
      <c r="C1456" s="232"/>
      <c r="D1456" s="232"/>
      <c r="E1456" s="232"/>
      <c r="F1456" s="232"/>
      <c r="G1456" s="232"/>
      <c r="H1456" s="232"/>
      <c r="I1456" s="232"/>
      <c r="J1456" s="232"/>
      <c r="K1456" s="232"/>
      <c r="L1456" s="232"/>
      <c r="M1456" s="232"/>
      <c r="N1456" s="232"/>
      <c r="O1456" s="232"/>
      <c r="P1456" s="232"/>
    </row>
    <row r="1457" spans="1:16" x14ac:dyDescent="0.25">
      <c r="A1457" s="240"/>
      <c r="B1457" s="239"/>
      <c r="C1457" s="232"/>
      <c r="D1457" s="232"/>
      <c r="E1457" s="232"/>
      <c r="F1457" s="232"/>
      <c r="G1457" s="232"/>
      <c r="H1457" s="232"/>
      <c r="I1457" s="232"/>
      <c r="J1457" s="232"/>
      <c r="K1457" s="232"/>
      <c r="L1457" s="232"/>
      <c r="M1457" s="232"/>
      <c r="N1457" s="232"/>
      <c r="O1457" s="232"/>
      <c r="P1457" s="232"/>
    </row>
    <row r="1458" spans="1:16" x14ac:dyDescent="0.25">
      <c r="A1458" s="240"/>
      <c r="B1458" s="239"/>
      <c r="C1458" s="232"/>
      <c r="D1458" s="232"/>
      <c r="E1458" s="232"/>
      <c r="F1458" s="232"/>
      <c r="G1458" s="232"/>
      <c r="H1458" s="232"/>
      <c r="I1458" s="232"/>
      <c r="J1458" s="232"/>
      <c r="K1458" s="232"/>
      <c r="L1458" s="232"/>
      <c r="M1458" s="232"/>
      <c r="N1458" s="232"/>
      <c r="O1458" s="232"/>
      <c r="P1458" s="232"/>
    </row>
    <row r="1459" spans="1:16" x14ac:dyDescent="0.25">
      <c r="A1459" s="240"/>
      <c r="B1459" s="239"/>
      <c r="C1459" s="232"/>
      <c r="D1459" s="232"/>
      <c r="E1459" s="232"/>
      <c r="F1459" s="232"/>
      <c r="G1459" s="232"/>
      <c r="H1459" s="232"/>
      <c r="I1459" s="232"/>
      <c r="J1459" s="232"/>
      <c r="K1459" s="232"/>
      <c r="L1459" s="232"/>
      <c r="M1459" s="232"/>
      <c r="N1459" s="232"/>
      <c r="O1459" s="232"/>
      <c r="P1459" s="232"/>
    </row>
    <row r="1460" spans="1:16" x14ac:dyDescent="0.25">
      <c r="A1460" s="240"/>
      <c r="B1460" s="239"/>
      <c r="C1460" s="232"/>
      <c r="D1460" s="232"/>
      <c r="E1460" s="232"/>
      <c r="F1460" s="232"/>
      <c r="G1460" s="232"/>
      <c r="H1460" s="232"/>
      <c r="I1460" s="232"/>
      <c r="J1460" s="232"/>
      <c r="K1460" s="232"/>
      <c r="L1460" s="232"/>
      <c r="M1460" s="232"/>
      <c r="N1460" s="232"/>
      <c r="O1460" s="232"/>
      <c r="P1460" s="232"/>
    </row>
    <row r="1461" spans="1:16" x14ac:dyDescent="0.25">
      <c r="A1461" s="240"/>
      <c r="B1461" s="239"/>
      <c r="C1461" s="232"/>
      <c r="D1461" s="232"/>
      <c r="E1461" s="232"/>
      <c r="F1461" s="232"/>
      <c r="G1461" s="232"/>
      <c r="H1461" s="232"/>
      <c r="I1461" s="232"/>
      <c r="J1461" s="232"/>
      <c r="K1461" s="232"/>
      <c r="L1461" s="232"/>
      <c r="M1461" s="232"/>
      <c r="N1461" s="232"/>
      <c r="O1461" s="232"/>
      <c r="P1461" s="232"/>
    </row>
    <row r="1462" spans="1:16" x14ac:dyDescent="0.25">
      <c r="A1462" s="240"/>
      <c r="B1462" s="239"/>
      <c r="C1462" s="232"/>
      <c r="D1462" s="232"/>
      <c r="E1462" s="232"/>
      <c r="F1462" s="232"/>
      <c r="G1462" s="232"/>
      <c r="H1462" s="232"/>
      <c r="I1462" s="232"/>
      <c r="J1462" s="232"/>
      <c r="K1462" s="232"/>
      <c r="L1462" s="232"/>
      <c r="M1462" s="232"/>
      <c r="N1462" s="232"/>
      <c r="O1462" s="232"/>
      <c r="P1462" s="232"/>
    </row>
    <row r="1463" spans="1:16" x14ac:dyDescent="0.25">
      <c r="A1463" s="240"/>
      <c r="B1463" s="239"/>
      <c r="C1463" s="232"/>
      <c r="D1463" s="232"/>
      <c r="E1463" s="232"/>
      <c r="F1463" s="232"/>
      <c r="G1463" s="232"/>
      <c r="H1463" s="232"/>
      <c r="I1463" s="232"/>
      <c r="J1463" s="232"/>
      <c r="K1463" s="232"/>
      <c r="L1463" s="232"/>
      <c r="M1463" s="232"/>
      <c r="N1463" s="232"/>
      <c r="O1463" s="232"/>
      <c r="P1463" s="232"/>
    </row>
    <row r="1464" spans="1:16" x14ac:dyDescent="0.25">
      <c r="A1464" s="240"/>
      <c r="B1464" s="239"/>
      <c r="C1464" s="232"/>
      <c r="D1464" s="232"/>
      <c r="E1464" s="232"/>
      <c r="F1464" s="232"/>
      <c r="G1464" s="232"/>
      <c r="H1464" s="232"/>
      <c r="I1464" s="232"/>
      <c r="J1464" s="232"/>
      <c r="K1464" s="232"/>
      <c r="L1464" s="232"/>
      <c r="M1464" s="232"/>
      <c r="N1464" s="232"/>
      <c r="O1464" s="232"/>
      <c r="P1464" s="232"/>
    </row>
    <row r="1465" spans="1:16" x14ac:dyDescent="0.25">
      <c r="A1465" s="240"/>
      <c r="B1465" s="239"/>
      <c r="C1465" s="232"/>
      <c r="D1465" s="232"/>
      <c r="E1465" s="232"/>
      <c r="F1465" s="232"/>
      <c r="G1465" s="232"/>
      <c r="H1465" s="232"/>
      <c r="I1465" s="232"/>
      <c r="J1465" s="232"/>
      <c r="K1465" s="232"/>
      <c r="L1465" s="232"/>
      <c r="M1465" s="232"/>
      <c r="N1465" s="232"/>
      <c r="O1465" s="232"/>
      <c r="P1465" s="232"/>
    </row>
    <row r="1466" spans="1:16" x14ac:dyDescent="0.25">
      <c r="A1466" s="240"/>
      <c r="B1466" s="239"/>
      <c r="C1466" s="232"/>
      <c r="D1466" s="232"/>
      <c r="E1466" s="232"/>
      <c r="F1466" s="232"/>
      <c r="G1466" s="232"/>
      <c r="H1466" s="232"/>
      <c r="I1466" s="232"/>
      <c r="J1466" s="232"/>
      <c r="K1466" s="232"/>
      <c r="L1466" s="232"/>
      <c r="M1466" s="232"/>
      <c r="N1466" s="232"/>
      <c r="O1466" s="232"/>
      <c r="P1466" s="232"/>
    </row>
    <row r="1467" spans="1:16" x14ac:dyDescent="0.25">
      <c r="A1467" s="240"/>
      <c r="B1467" s="239"/>
      <c r="C1467" s="232"/>
      <c r="D1467" s="232"/>
      <c r="E1467" s="232"/>
      <c r="F1467" s="232"/>
      <c r="G1467" s="232"/>
      <c r="H1467" s="232"/>
      <c r="I1467" s="232"/>
      <c r="J1467" s="232"/>
      <c r="K1467" s="232"/>
      <c r="L1467" s="232"/>
      <c r="M1467" s="232"/>
      <c r="N1467" s="232"/>
      <c r="O1467" s="232"/>
      <c r="P1467" s="232"/>
    </row>
    <row r="1468" spans="1:16" x14ac:dyDescent="0.25">
      <c r="A1468" s="240"/>
      <c r="B1468" s="239"/>
      <c r="C1468" s="232"/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2"/>
    </row>
    <row r="1469" spans="1:16" x14ac:dyDescent="0.25">
      <c r="A1469" s="240"/>
      <c r="B1469" s="239"/>
      <c r="C1469" s="232"/>
      <c r="D1469" s="232"/>
      <c r="E1469" s="232"/>
      <c r="F1469" s="232"/>
      <c r="G1469" s="232"/>
      <c r="H1469" s="232"/>
      <c r="I1469" s="232"/>
      <c r="J1469" s="232"/>
      <c r="K1469" s="232"/>
      <c r="L1469" s="232"/>
      <c r="M1469" s="232"/>
      <c r="N1469" s="232"/>
      <c r="O1469" s="232"/>
      <c r="P1469" s="232"/>
    </row>
    <row r="1470" spans="1:16" x14ac:dyDescent="0.25">
      <c r="A1470" s="240"/>
      <c r="B1470" s="239"/>
      <c r="C1470" s="232"/>
      <c r="D1470" s="232"/>
      <c r="E1470" s="232"/>
      <c r="F1470" s="232"/>
      <c r="G1470" s="232"/>
      <c r="H1470" s="232"/>
      <c r="I1470" s="232"/>
      <c r="J1470" s="232"/>
      <c r="K1470" s="232"/>
      <c r="L1470" s="232"/>
      <c r="M1470" s="232"/>
      <c r="N1470" s="232"/>
      <c r="O1470" s="232"/>
      <c r="P1470" s="232"/>
    </row>
    <row r="1471" spans="1:16" x14ac:dyDescent="0.25">
      <c r="A1471" s="240"/>
      <c r="B1471" s="239"/>
      <c r="C1471" s="232"/>
      <c r="D1471" s="232"/>
      <c r="E1471" s="232"/>
      <c r="F1471" s="232"/>
      <c r="G1471" s="232"/>
      <c r="H1471" s="232"/>
      <c r="I1471" s="232"/>
      <c r="J1471" s="232"/>
      <c r="K1471" s="232"/>
      <c r="L1471" s="232"/>
      <c r="M1471" s="232"/>
      <c r="N1471" s="232"/>
      <c r="O1471" s="232"/>
      <c r="P1471" s="232"/>
    </row>
    <row r="1472" spans="1:16" x14ac:dyDescent="0.25">
      <c r="A1472" s="240"/>
      <c r="B1472" s="239"/>
      <c r="C1472" s="232"/>
      <c r="D1472" s="232"/>
      <c r="E1472" s="232"/>
      <c r="F1472" s="232"/>
      <c r="G1472" s="232"/>
      <c r="H1472" s="232"/>
      <c r="I1472" s="232"/>
      <c r="J1472" s="232"/>
      <c r="K1472" s="232"/>
      <c r="L1472" s="232"/>
      <c r="M1472" s="232"/>
      <c r="N1472" s="232"/>
      <c r="O1472" s="232"/>
      <c r="P1472" s="232"/>
    </row>
    <row r="1473" spans="1:16" x14ac:dyDescent="0.25">
      <c r="A1473" s="240"/>
      <c r="B1473" s="239"/>
      <c r="C1473" s="232"/>
      <c r="D1473" s="232"/>
      <c r="E1473" s="232"/>
      <c r="F1473" s="232"/>
      <c r="G1473" s="232"/>
      <c r="H1473" s="232"/>
      <c r="I1473" s="232"/>
      <c r="J1473" s="232"/>
      <c r="K1473" s="232"/>
      <c r="L1473" s="232"/>
      <c r="M1473" s="232"/>
      <c r="N1473" s="232"/>
      <c r="O1473" s="232"/>
      <c r="P1473" s="232"/>
    </row>
    <row r="1474" spans="1:16" x14ac:dyDescent="0.25">
      <c r="A1474" s="240"/>
      <c r="B1474" s="239"/>
      <c r="C1474" s="232"/>
      <c r="D1474" s="232"/>
      <c r="E1474" s="232"/>
      <c r="F1474" s="232"/>
      <c r="G1474" s="232"/>
      <c r="H1474" s="232"/>
      <c r="I1474" s="232"/>
      <c r="J1474" s="232"/>
      <c r="K1474" s="232"/>
      <c r="L1474" s="232"/>
      <c r="M1474" s="232"/>
      <c r="N1474" s="232"/>
      <c r="O1474" s="232"/>
      <c r="P1474" s="232"/>
    </row>
    <row r="1475" spans="1:16" x14ac:dyDescent="0.25">
      <c r="A1475" s="240"/>
      <c r="B1475" s="239"/>
      <c r="C1475" s="232"/>
      <c r="D1475" s="232"/>
      <c r="E1475" s="232"/>
      <c r="F1475" s="232"/>
      <c r="G1475" s="232"/>
      <c r="H1475" s="232"/>
      <c r="I1475" s="232"/>
      <c r="J1475" s="232"/>
      <c r="K1475" s="232"/>
      <c r="L1475" s="232"/>
      <c r="M1475" s="232"/>
      <c r="N1475" s="232"/>
      <c r="O1475" s="232"/>
      <c r="P1475" s="232"/>
    </row>
    <row r="1476" spans="1:16" x14ac:dyDescent="0.25">
      <c r="A1476" s="240"/>
      <c r="B1476" s="239"/>
      <c r="C1476" s="232"/>
      <c r="D1476" s="232"/>
      <c r="E1476" s="232"/>
      <c r="F1476" s="232"/>
      <c r="G1476" s="232"/>
      <c r="H1476" s="232"/>
      <c r="I1476" s="232"/>
      <c r="J1476" s="232"/>
      <c r="K1476" s="232"/>
      <c r="L1476" s="232"/>
      <c r="M1476" s="232"/>
      <c r="N1476" s="232"/>
      <c r="O1476" s="232"/>
      <c r="P1476" s="232"/>
    </row>
    <row r="1477" spans="1:16" x14ac:dyDescent="0.25">
      <c r="A1477" s="240"/>
      <c r="B1477" s="239"/>
      <c r="C1477" s="232"/>
      <c r="D1477" s="232"/>
      <c r="E1477" s="232"/>
      <c r="F1477" s="232"/>
      <c r="G1477" s="232"/>
      <c r="H1477" s="232"/>
      <c r="I1477" s="232"/>
      <c r="J1477" s="232"/>
      <c r="K1477" s="232"/>
      <c r="L1477" s="232"/>
      <c r="M1477" s="232"/>
      <c r="N1477" s="232"/>
      <c r="O1477" s="232"/>
      <c r="P1477" s="232"/>
    </row>
    <row r="1478" spans="1:16" x14ac:dyDescent="0.25">
      <c r="A1478" s="240"/>
      <c r="B1478" s="239"/>
      <c r="C1478" s="232"/>
      <c r="D1478" s="232"/>
      <c r="E1478" s="232"/>
      <c r="F1478" s="232"/>
      <c r="G1478" s="232"/>
      <c r="H1478" s="232"/>
      <c r="I1478" s="232"/>
      <c r="J1478" s="232"/>
      <c r="K1478" s="232"/>
      <c r="L1478" s="232"/>
      <c r="M1478" s="232"/>
      <c r="N1478" s="232"/>
      <c r="O1478" s="232"/>
      <c r="P1478" s="232"/>
    </row>
    <row r="1479" spans="1:16" x14ac:dyDescent="0.25">
      <c r="A1479" s="240"/>
      <c r="B1479" s="239"/>
      <c r="C1479" s="232"/>
      <c r="D1479" s="232"/>
      <c r="E1479" s="232"/>
      <c r="F1479" s="232"/>
      <c r="G1479" s="232"/>
      <c r="H1479" s="232"/>
      <c r="I1479" s="232"/>
      <c r="J1479" s="232"/>
      <c r="K1479" s="232"/>
      <c r="L1479" s="232"/>
      <c r="M1479" s="232"/>
      <c r="N1479" s="232"/>
      <c r="O1479" s="232"/>
      <c r="P1479" s="232"/>
    </row>
    <row r="1480" spans="1:16" x14ac:dyDescent="0.25">
      <c r="A1480" s="240"/>
      <c r="B1480" s="239"/>
      <c r="C1480" s="232"/>
      <c r="D1480" s="232"/>
      <c r="E1480" s="232"/>
      <c r="F1480" s="232"/>
      <c r="G1480" s="232"/>
      <c r="H1480" s="232"/>
      <c r="I1480" s="232"/>
      <c r="J1480" s="232"/>
      <c r="K1480" s="232"/>
      <c r="L1480" s="232"/>
      <c r="M1480" s="232"/>
      <c r="N1480" s="232"/>
      <c r="O1480" s="232"/>
      <c r="P1480" s="232"/>
    </row>
    <row r="1481" spans="1:16" x14ac:dyDescent="0.25">
      <c r="A1481" s="240"/>
      <c r="B1481" s="239"/>
      <c r="C1481" s="232"/>
      <c r="D1481" s="232"/>
      <c r="E1481" s="232"/>
      <c r="F1481" s="232"/>
      <c r="G1481" s="232"/>
      <c r="H1481" s="232"/>
      <c r="I1481" s="232"/>
      <c r="J1481" s="232"/>
      <c r="K1481" s="232"/>
      <c r="L1481" s="232"/>
      <c r="M1481" s="232"/>
      <c r="N1481" s="232"/>
      <c r="O1481" s="232"/>
      <c r="P1481" s="232"/>
    </row>
    <row r="1482" spans="1:16" x14ac:dyDescent="0.25">
      <c r="A1482" s="240"/>
      <c r="B1482" s="239"/>
      <c r="C1482" s="232"/>
      <c r="D1482" s="232"/>
      <c r="E1482" s="232"/>
      <c r="F1482" s="232"/>
      <c r="G1482" s="232"/>
      <c r="H1482" s="232"/>
      <c r="I1482" s="232"/>
      <c r="J1482" s="232"/>
      <c r="K1482" s="232"/>
      <c r="L1482" s="232"/>
      <c r="M1482" s="232"/>
      <c r="N1482" s="232"/>
      <c r="O1482" s="232"/>
      <c r="P1482" s="232"/>
    </row>
    <row r="1483" spans="1:16" x14ac:dyDescent="0.25">
      <c r="A1483" s="240"/>
      <c r="B1483" s="239"/>
      <c r="C1483" s="232"/>
      <c r="D1483" s="232"/>
      <c r="E1483" s="232"/>
      <c r="F1483" s="232"/>
      <c r="G1483" s="232"/>
      <c r="H1483" s="232"/>
      <c r="I1483" s="232"/>
      <c r="J1483" s="232"/>
      <c r="K1483" s="232"/>
      <c r="L1483" s="232"/>
      <c r="M1483" s="232"/>
      <c r="N1483" s="232"/>
      <c r="O1483" s="232"/>
      <c r="P1483" s="232"/>
    </row>
    <row r="1484" spans="1:16" x14ac:dyDescent="0.25">
      <c r="A1484" s="240"/>
      <c r="B1484" s="239"/>
      <c r="C1484" s="232"/>
      <c r="D1484" s="232"/>
      <c r="E1484" s="232"/>
      <c r="F1484" s="232"/>
      <c r="G1484" s="232"/>
      <c r="H1484" s="232"/>
      <c r="I1484" s="232"/>
      <c r="J1484" s="232"/>
      <c r="K1484" s="232"/>
      <c r="L1484" s="232"/>
      <c r="M1484" s="232"/>
      <c r="N1484" s="232"/>
      <c r="O1484" s="232"/>
      <c r="P1484" s="232"/>
    </row>
    <row r="1485" spans="1:16" x14ac:dyDescent="0.25">
      <c r="A1485" s="240"/>
      <c r="B1485" s="239"/>
      <c r="C1485" s="232"/>
      <c r="D1485" s="232"/>
      <c r="E1485" s="232"/>
      <c r="F1485" s="232"/>
      <c r="G1485" s="232"/>
      <c r="H1485" s="232"/>
      <c r="I1485" s="232"/>
      <c r="J1485" s="232"/>
      <c r="K1485" s="232"/>
      <c r="L1485" s="232"/>
      <c r="M1485" s="232"/>
      <c r="N1485" s="232"/>
      <c r="O1485" s="232"/>
      <c r="P1485" s="232"/>
    </row>
    <row r="1486" spans="1:16" x14ac:dyDescent="0.25">
      <c r="A1486" s="240"/>
      <c r="B1486" s="239"/>
      <c r="C1486" s="232"/>
      <c r="D1486" s="232"/>
      <c r="E1486" s="232"/>
      <c r="F1486" s="232"/>
      <c r="G1486" s="232"/>
      <c r="H1486" s="232"/>
      <c r="I1486" s="232"/>
      <c r="J1486" s="232"/>
      <c r="K1486" s="232"/>
      <c r="L1486" s="232"/>
      <c r="M1486" s="232"/>
      <c r="N1486" s="232"/>
      <c r="O1486" s="232"/>
      <c r="P1486" s="232"/>
    </row>
    <row r="1487" spans="1:16" x14ac:dyDescent="0.25">
      <c r="A1487" s="240"/>
      <c r="B1487" s="239"/>
      <c r="C1487" s="232"/>
      <c r="D1487" s="232"/>
      <c r="E1487" s="232"/>
      <c r="F1487" s="232"/>
      <c r="G1487" s="232"/>
      <c r="H1487" s="232"/>
      <c r="I1487" s="232"/>
      <c r="J1487" s="232"/>
      <c r="K1487" s="232"/>
      <c r="L1487" s="232"/>
      <c r="M1487" s="232"/>
      <c r="N1487" s="232"/>
      <c r="O1487" s="232"/>
      <c r="P1487" s="232"/>
    </row>
    <row r="1488" spans="1:16" x14ac:dyDescent="0.25">
      <c r="A1488" s="240"/>
      <c r="B1488" s="239"/>
      <c r="C1488" s="232"/>
      <c r="D1488" s="232"/>
      <c r="E1488" s="232"/>
      <c r="F1488" s="232"/>
      <c r="G1488" s="232"/>
      <c r="H1488" s="232"/>
      <c r="I1488" s="232"/>
      <c r="J1488" s="232"/>
      <c r="K1488" s="232"/>
      <c r="L1488" s="232"/>
      <c r="M1488" s="232"/>
      <c r="N1488" s="232"/>
      <c r="O1488" s="232"/>
      <c r="P1488" s="232"/>
    </row>
    <row r="1489" spans="1:16" x14ac:dyDescent="0.25">
      <c r="A1489" s="240"/>
      <c r="B1489" s="239"/>
      <c r="C1489" s="232"/>
      <c r="D1489" s="232"/>
      <c r="E1489" s="232"/>
      <c r="F1489" s="232"/>
      <c r="G1489" s="232"/>
      <c r="H1489" s="232"/>
      <c r="I1489" s="232"/>
      <c r="J1489" s="232"/>
      <c r="K1489" s="232"/>
      <c r="L1489" s="232"/>
      <c r="M1489" s="232"/>
      <c r="N1489" s="232"/>
      <c r="O1489" s="232"/>
      <c r="P1489" s="232"/>
    </row>
    <row r="1490" spans="1:16" x14ac:dyDescent="0.25">
      <c r="A1490" s="240"/>
      <c r="B1490" s="239"/>
      <c r="C1490" s="232"/>
      <c r="D1490" s="232"/>
      <c r="E1490" s="232"/>
      <c r="F1490" s="232"/>
      <c r="G1490" s="232"/>
      <c r="H1490" s="232"/>
      <c r="I1490" s="232"/>
      <c r="J1490" s="232"/>
      <c r="K1490" s="232"/>
      <c r="L1490" s="232"/>
      <c r="M1490" s="232"/>
      <c r="N1490" s="232"/>
      <c r="O1490" s="232"/>
      <c r="P1490" s="232"/>
    </row>
    <row r="1491" spans="1:16" x14ac:dyDescent="0.25">
      <c r="A1491" s="240"/>
      <c r="B1491" s="239"/>
      <c r="C1491" s="232"/>
      <c r="D1491" s="232"/>
      <c r="E1491" s="232"/>
      <c r="F1491" s="232"/>
      <c r="G1491" s="232"/>
      <c r="H1491" s="232"/>
      <c r="I1491" s="232"/>
      <c r="J1491" s="232"/>
      <c r="K1491" s="232"/>
      <c r="L1491" s="232"/>
      <c r="M1491" s="232"/>
      <c r="N1491" s="232"/>
      <c r="O1491" s="232"/>
      <c r="P1491" s="232"/>
    </row>
    <row r="1492" spans="1:16" x14ac:dyDescent="0.25">
      <c r="A1492" s="240"/>
      <c r="B1492" s="239"/>
      <c r="C1492" s="232"/>
      <c r="D1492" s="232"/>
      <c r="E1492" s="232"/>
      <c r="F1492" s="232"/>
      <c r="G1492" s="232"/>
      <c r="H1492" s="232"/>
      <c r="I1492" s="232"/>
      <c r="J1492" s="232"/>
      <c r="K1492" s="232"/>
      <c r="L1492" s="232"/>
      <c r="M1492" s="232"/>
      <c r="N1492" s="232"/>
      <c r="O1492" s="232"/>
      <c r="P1492" s="232"/>
    </row>
    <row r="1493" spans="1:16" x14ac:dyDescent="0.25">
      <c r="A1493" s="240"/>
      <c r="B1493" s="239"/>
      <c r="C1493" s="232"/>
      <c r="D1493" s="232"/>
      <c r="E1493" s="232"/>
      <c r="F1493" s="232"/>
      <c r="G1493" s="232"/>
      <c r="H1493" s="232"/>
      <c r="I1493" s="232"/>
      <c r="J1493" s="232"/>
      <c r="K1493" s="232"/>
      <c r="L1493" s="232"/>
      <c r="M1493" s="232"/>
      <c r="N1493" s="232"/>
      <c r="O1493" s="232"/>
      <c r="P1493" s="232"/>
    </row>
    <row r="1494" spans="1:16" x14ac:dyDescent="0.25">
      <c r="A1494" s="240"/>
      <c r="B1494" s="239"/>
      <c r="C1494" s="232"/>
      <c r="D1494" s="232"/>
      <c r="E1494" s="232"/>
      <c r="F1494" s="232"/>
      <c r="G1494" s="232"/>
      <c r="H1494" s="232"/>
      <c r="I1494" s="232"/>
      <c r="J1494" s="232"/>
      <c r="K1494" s="232"/>
      <c r="L1494" s="232"/>
      <c r="M1494" s="232"/>
      <c r="N1494" s="232"/>
      <c r="O1494" s="232"/>
      <c r="P1494" s="232"/>
    </row>
    <row r="1495" spans="1:16" x14ac:dyDescent="0.25">
      <c r="A1495" s="240"/>
      <c r="B1495" s="239"/>
      <c r="C1495" s="232"/>
      <c r="D1495" s="232"/>
      <c r="E1495" s="232"/>
      <c r="F1495" s="232"/>
      <c r="G1495" s="232"/>
      <c r="H1495" s="232"/>
      <c r="I1495" s="232"/>
      <c r="J1495" s="232"/>
      <c r="K1495" s="232"/>
      <c r="L1495" s="232"/>
      <c r="M1495" s="232"/>
      <c r="N1495" s="232"/>
      <c r="O1495" s="232"/>
      <c r="P1495" s="232"/>
    </row>
    <row r="1496" spans="1:16" x14ac:dyDescent="0.25">
      <c r="A1496" s="240"/>
      <c r="B1496" s="239"/>
      <c r="C1496" s="232"/>
      <c r="D1496" s="232"/>
      <c r="E1496" s="232"/>
      <c r="F1496" s="232"/>
      <c r="G1496" s="232"/>
      <c r="H1496" s="232"/>
      <c r="I1496" s="232"/>
      <c r="J1496" s="232"/>
      <c r="K1496" s="232"/>
      <c r="L1496" s="232"/>
      <c r="M1496" s="232"/>
      <c r="N1496" s="232"/>
      <c r="O1496" s="232"/>
      <c r="P1496" s="232"/>
    </row>
    <row r="1497" spans="1:16" x14ac:dyDescent="0.25">
      <c r="A1497" s="240"/>
      <c r="B1497" s="239"/>
      <c r="C1497" s="232"/>
      <c r="D1497" s="232"/>
      <c r="E1497" s="232"/>
      <c r="F1497" s="232"/>
      <c r="G1497" s="232"/>
      <c r="H1497" s="232"/>
      <c r="I1497" s="232"/>
      <c r="J1497" s="232"/>
      <c r="K1497" s="232"/>
      <c r="L1497" s="232"/>
      <c r="M1497" s="232"/>
      <c r="N1497" s="232"/>
      <c r="O1497" s="232"/>
      <c r="P1497" s="232"/>
    </row>
    <row r="1498" spans="1:16" x14ac:dyDescent="0.25">
      <c r="A1498" s="240"/>
      <c r="B1498" s="239"/>
      <c r="C1498" s="232"/>
      <c r="D1498" s="232"/>
      <c r="E1498" s="232"/>
      <c r="F1498" s="232"/>
      <c r="G1498" s="232"/>
      <c r="H1498" s="232"/>
      <c r="I1498" s="232"/>
      <c r="J1498" s="232"/>
      <c r="K1498" s="232"/>
      <c r="L1498" s="232"/>
      <c r="M1498" s="232"/>
      <c r="N1498" s="232"/>
      <c r="O1498" s="232"/>
      <c r="P1498" s="232"/>
    </row>
    <row r="1499" spans="1:16" x14ac:dyDescent="0.25">
      <c r="A1499" s="240"/>
      <c r="B1499" s="239"/>
      <c r="C1499" s="232"/>
      <c r="D1499" s="232"/>
      <c r="E1499" s="232"/>
      <c r="F1499" s="232"/>
      <c r="G1499" s="232"/>
      <c r="H1499" s="232"/>
      <c r="I1499" s="232"/>
      <c r="J1499" s="232"/>
      <c r="K1499" s="232"/>
      <c r="L1499" s="232"/>
      <c r="M1499" s="232"/>
      <c r="N1499" s="232"/>
      <c r="O1499" s="232"/>
      <c r="P1499" s="232"/>
    </row>
    <row r="1500" spans="1:16" x14ac:dyDescent="0.25">
      <c r="A1500" s="240"/>
      <c r="B1500" s="239"/>
      <c r="C1500" s="232"/>
      <c r="D1500" s="232"/>
      <c r="E1500" s="232"/>
      <c r="F1500" s="232"/>
      <c r="G1500" s="232"/>
      <c r="H1500" s="232"/>
      <c r="I1500" s="232"/>
      <c r="J1500" s="232"/>
      <c r="K1500" s="232"/>
      <c r="L1500" s="232"/>
      <c r="M1500" s="232"/>
      <c r="N1500" s="232"/>
      <c r="O1500" s="232"/>
      <c r="P1500" s="232"/>
    </row>
    <row r="1501" spans="1:16" x14ac:dyDescent="0.25">
      <c r="A1501" s="240"/>
      <c r="B1501" s="239"/>
      <c r="C1501" s="232"/>
      <c r="D1501" s="232"/>
      <c r="E1501" s="232"/>
      <c r="F1501" s="232"/>
      <c r="G1501" s="232"/>
      <c r="H1501" s="232"/>
      <c r="I1501" s="232"/>
      <c r="J1501" s="232"/>
      <c r="K1501" s="232"/>
      <c r="L1501" s="232"/>
      <c r="M1501" s="232"/>
      <c r="N1501" s="232"/>
      <c r="O1501" s="232"/>
      <c r="P1501" s="232"/>
    </row>
    <row r="1502" spans="1:16" x14ac:dyDescent="0.25">
      <c r="A1502" s="240"/>
      <c r="B1502" s="239"/>
      <c r="C1502" s="232"/>
      <c r="D1502" s="232"/>
      <c r="E1502" s="232"/>
      <c r="F1502" s="232"/>
      <c r="G1502" s="232"/>
      <c r="H1502" s="232"/>
      <c r="I1502" s="232"/>
      <c r="J1502" s="232"/>
      <c r="K1502" s="232"/>
      <c r="L1502" s="232"/>
      <c r="M1502" s="232"/>
      <c r="N1502" s="232"/>
      <c r="O1502" s="232"/>
      <c r="P1502" s="232"/>
    </row>
    <row r="1503" spans="1:16" x14ac:dyDescent="0.25">
      <c r="A1503" s="240"/>
      <c r="B1503" s="239"/>
      <c r="C1503" s="232"/>
      <c r="D1503" s="232"/>
      <c r="E1503" s="232"/>
      <c r="F1503" s="232"/>
      <c r="G1503" s="232"/>
      <c r="H1503" s="232"/>
      <c r="I1503" s="232"/>
      <c r="J1503" s="232"/>
      <c r="K1503" s="232"/>
      <c r="L1503" s="232"/>
      <c r="M1503" s="232"/>
      <c r="N1503" s="232"/>
      <c r="O1503" s="232"/>
      <c r="P1503" s="232"/>
    </row>
    <row r="1504" spans="1:16" x14ac:dyDescent="0.25">
      <c r="A1504" s="240"/>
      <c r="B1504" s="239"/>
      <c r="C1504" s="232"/>
      <c r="D1504" s="232"/>
      <c r="E1504" s="232"/>
      <c r="F1504" s="232"/>
      <c r="G1504" s="232"/>
      <c r="H1504" s="232"/>
      <c r="I1504" s="232"/>
      <c r="J1504" s="232"/>
      <c r="K1504" s="232"/>
      <c r="L1504" s="232"/>
      <c r="M1504" s="232"/>
      <c r="N1504" s="232"/>
      <c r="O1504" s="232"/>
      <c r="P1504" s="232"/>
    </row>
    <row r="1505" spans="1:16" x14ac:dyDescent="0.25">
      <c r="A1505" s="240"/>
      <c r="B1505" s="239"/>
      <c r="C1505" s="232"/>
      <c r="D1505" s="232"/>
      <c r="E1505" s="232"/>
      <c r="F1505" s="232"/>
      <c r="G1505" s="232"/>
      <c r="H1505" s="232"/>
      <c r="I1505" s="232"/>
      <c r="J1505" s="232"/>
      <c r="K1505" s="232"/>
      <c r="L1505" s="232"/>
      <c r="M1505" s="232"/>
      <c r="N1505" s="232"/>
      <c r="O1505" s="232"/>
      <c r="P1505" s="232"/>
    </row>
    <row r="1506" spans="1:16" x14ac:dyDescent="0.25">
      <c r="A1506" s="240"/>
      <c r="B1506" s="239"/>
      <c r="C1506" s="232"/>
      <c r="D1506" s="232"/>
      <c r="E1506" s="232"/>
      <c r="F1506" s="232"/>
      <c r="G1506" s="232"/>
      <c r="H1506" s="232"/>
      <c r="I1506" s="232"/>
      <c r="J1506" s="232"/>
      <c r="K1506" s="232"/>
      <c r="L1506" s="232"/>
      <c r="M1506" s="232"/>
      <c r="N1506" s="232"/>
      <c r="O1506" s="232"/>
      <c r="P1506" s="232"/>
    </row>
    <row r="1507" spans="1:16" x14ac:dyDescent="0.25">
      <c r="A1507" s="240"/>
      <c r="B1507" s="239"/>
      <c r="C1507" s="232"/>
      <c r="D1507" s="232"/>
      <c r="E1507" s="232"/>
      <c r="F1507" s="232"/>
      <c r="G1507" s="232"/>
      <c r="H1507" s="232"/>
      <c r="I1507" s="232"/>
      <c r="J1507" s="232"/>
      <c r="K1507" s="232"/>
      <c r="L1507" s="232"/>
      <c r="M1507" s="232"/>
      <c r="N1507" s="232"/>
      <c r="O1507" s="232"/>
      <c r="P1507" s="232"/>
    </row>
    <row r="1508" spans="1:16" x14ac:dyDescent="0.25">
      <c r="A1508" s="240"/>
      <c r="B1508" s="239"/>
      <c r="C1508" s="232"/>
      <c r="D1508" s="232"/>
      <c r="E1508" s="232"/>
      <c r="F1508" s="232"/>
      <c r="G1508" s="232"/>
      <c r="H1508" s="232"/>
      <c r="I1508" s="232"/>
      <c r="J1508" s="232"/>
      <c r="K1508" s="232"/>
      <c r="L1508" s="232"/>
      <c r="M1508" s="232"/>
      <c r="N1508" s="232"/>
      <c r="O1508" s="232"/>
      <c r="P1508" s="232"/>
    </row>
    <row r="1509" spans="1:16" x14ac:dyDescent="0.25">
      <c r="A1509" s="240"/>
      <c r="B1509" s="239"/>
      <c r="C1509" s="232"/>
      <c r="D1509" s="232"/>
      <c r="E1509" s="232"/>
      <c r="F1509" s="232"/>
      <c r="G1509" s="232"/>
      <c r="H1509" s="232"/>
      <c r="I1509" s="232"/>
      <c r="J1509" s="232"/>
      <c r="K1509" s="232"/>
      <c r="L1509" s="232"/>
      <c r="M1509" s="232"/>
      <c r="N1509" s="232"/>
      <c r="O1509" s="232"/>
      <c r="P1509" s="232"/>
    </row>
    <row r="1510" spans="1:16" x14ac:dyDescent="0.25">
      <c r="A1510" s="240"/>
      <c r="B1510" s="239"/>
      <c r="C1510" s="232"/>
      <c r="D1510" s="232"/>
      <c r="E1510" s="232"/>
      <c r="F1510" s="232"/>
      <c r="G1510" s="232"/>
      <c r="H1510" s="232"/>
      <c r="I1510" s="232"/>
      <c r="J1510" s="232"/>
      <c r="K1510" s="232"/>
      <c r="L1510" s="232"/>
      <c r="M1510" s="232"/>
      <c r="N1510" s="232"/>
      <c r="O1510" s="232"/>
      <c r="P1510" s="232"/>
    </row>
    <row r="1511" spans="1:16" x14ac:dyDescent="0.25">
      <c r="A1511" s="240"/>
      <c r="B1511" s="239"/>
      <c r="C1511" s="232"/>
      <c r="D1511" s="232"/>
      <c r="E1511" s="232"/>
      <c r="F1511" s="232"/>
      <c r="G1511" s="232"/>
      <c r="H1511" s="232"/>
      <c r="I1511" s="232"/>
      <c r="J1511" s="232"/>
      <c r="K1511" s="232"/>
      <c r="L1511" s="232"/>
      <c r="M1511" s="232"/>
      <c r="N1511" s="232"/>
      <c r="O1511" s="232"/>
      <c r="P1511" s="232"/>
    </row>
    <row r="1512" spans="1:16" x14ac:dyDescent="0.25">
      <c r="A1512" s="240"/>
      <c r="B1512" s="239"/>
      <c r="C1512" s="232"/>
      <c r="D1512" s="232"/>
      <c r="E1512" s="232"/>
      <c r="F1512" s="232"/>
      <c r="G1512" s="232"/>
      <c r="H1512" s="232"/>
      <c r="I1512" s="232"/>
      <c r="J1512" s="232"/>
      <c r="K1512" s="232"/>
      <c r="L1512" s="232"/>
      <c r="M1512" s="232"/>
      <c r="N1512" s="232"/>
      <c r="O1512" s="232"/>
      <c r="P1512" s="232"/>
    </row>
    <row r="1513" spans="1:16" x14ac:dyDescent="0.25">
      <c r="A1513" s="240"/>
      <c r="B1513" s="239"/>
      <c r="C1513" s="232"/>
      <c r="D1513" s="232"/>
      <c r="E1513" s="232"/>
      <c r="F1513" s="232"/>
      <c r="G1513" s="232"/>
      <c r="H1513" s="232"/>
      <c r="I1513" s="232"/>
      <c r="J1513" s="232"/>
      <c r="K1513" s="232"/>
      <c r="L1513" s="232"/>
      <c r="M1513" s="232"/>
      <c r="N1513" s="232"/>
      <c r="O1513" s="232"/>
      <c r="P1513" s="232"/>
    </row>
    <row r="1514" spans="1:16" x14ac:dyDescent="0.25">
      <c r="A1514" s="240"/>
      <c r="B1514" s="239"/>
      <c r="C1514" s="232"/>
      <c r="D1514" s="232"/>
      <c r="E1514" s="232"/>
      <c r="F1514" s="232"/>
      <c r="G1514" s="232"/>
      <c r="H1514" s="232"/>
      <c r="I1514" s="232"/>
      <c r="J1514" s="232"/>
      <c r="K1514" s="232"/>
      <c r="L1514" s="232"/>
      <c r="M1514" s="232"/>
      <c r="N1514" s="232"/>
      <c r="O1514" s="232"/>
      <c r="P1514" s="232"/>
    </row>
    <row r="1515" spans="1:16" x14ac:dyDescent="0.25">
      <c r="A1515" s="240"/>
      <c r="B1515" s="239"/>
      <c r="C1515" s="232"/>
      <c r="D1515" s="232"/>
      <c r="E1515" s="232"/>
      <c r="F1515" s="232"/>
      <c r="G1515" s="232"/>
      <c r="H1515" s="232"/>
      <c r="I1515" s="232"/>
      <c r="J1515" s="232"/>
      <c r="K1515" s="232"/>
      <c r="L1515" s="232"/>
      <c r="M1515" s="232"/>
      <c r="N1515" s="232"/>
      <c r="O1515" s="232"/>
      <c r="P1515" s="232"/>
    </row>
    <row r="1516" spans="1:16" x14ac:dyDescent="0.25">
      <c r="A1516" s="240"/>
      <c r="B1516" s="239"/>
      <c r="C1516" s="232"/>
      <c r="D1516" s="232"/>
      <c r="E1516" s="232"/>
      <c r="F1516" s="232"/>
      <c r="G1516" s="232"/>
      <c r="H1516" s="232"/>
      <c r="I1516" s="232"/>
      <c r="J1516" s="232"/>
      <c r="K1516" s="232"/>
      <c r="L1516" s="232"/>
      <c r="M1516" s="232"/>
      <c r="N1516" s="232"/>
      <c r="O1516" s="232"/>
      <c r="P1516" s="232"/>
    </row>
    <row r="1517" spans="1:16" x14ac:dyDescent="0.25">
      <c r="A1517" s="240"/>
      <c r="B1517" s="239"/>
      <c r="C1517" s="232"/>
      <c r="D1517" s="232"/>
      <c r="E1517" s="232"/>
      <c r="F1517" s="232"/>
      <c r="G1517" s="232"/>
      <c r="H1517" s="232"/>
      <c r="I1517" s="232"/>
      <c r="J1517" s="232"/>
      <c r="K1517" s="232"/>
      <c r="L1517" s="232"/>
      <c r="M1517" s="232"/>
      <c r="N1517" s="232"/>
      <c r="O1517" s="232"/>
      <c r="P1517" s="232"/>
    </row>
    <row r="1518" spans="1:16" x14ac:dyDescent="0.25">
      <c r="A1518" s="240"/>
      <c r="B1518" s="239"/>
      <c r="C1518" s="232"/>
      <c r="D1518" s="232"/>
      <c r="E1518" s="232"/>
      <c r="F1518" s="232"/>
      <c r="G1518" s="232"/>
      <c r="H1518" s="232"/>
      <c r="I1518" s="232"/>
      <c r="J1518" s="232"/>
      <c r="K1518" s="232"/>
      <c r="L1518" s="232"/>
      <c r="M1518" s="232"/>
      <c r="N1518" s="232"/>
      <c r="O1518" s="232"/>
      <c r="P1518" s="232"/>
    </row>
    <row r="1519" spans="1:16" x14ac:dyDescent="0.25">
      <c r="A1519" s="240"/>
      <c r="B1519" s="239"/>
      <c r="C1519" s="232"/>
      <c r="D1519" s="232"/>
      <c r="E1519" s="232"/>
      <c r="F1519" s="232"/>
      <c r="G1519" s="232"/>
      <c r="H1519" s="232"/>
      <c r="I1519" s="232"/>
      <c r="J1519" s="232"/>
      <c r="K1519" s="232"/>
      <c r="L1519" s="232"/>
      <c r="M1519" s="232"/>
      <c r="N1519" s="232"/>
      <c r="O1519" s="232"/>
      <c r="P1519" s="232"/>
    </row>
    <row r="1520" spans="1:16" x14ac:dyDescent="0.25">
      <c r="A1520" s="240"/>
      <c r="B1520" s="239"/>
      <c r="C1520" s="232"/>
      <c r="D1520" s="232"/>
      <c r="E1520" s="232"/>
      <c r="F1520" s="232"/>
      <c r="G1520" s="232"/>
      <c r="H1520" s="232"/>
      <c r="I1520" s="232"/>
      <c r="J1520" s="232"/>
      <c r="K1520" s="232"/>
      <c r="L1520" s="232"/>
      <c r="M1520" s="232"/>
      <c r="N1520" s="232"/>
      <c r="O1520" s="232"/>
      <c r="P1520" s="232"/>
    </row>
    <row r="1521" spans="1:16" x14ac:dyDescent="0.25">
      <c r="A1521" s="240"/>
      <c r="B1521" s="239"/>
      <c r="C1521" s="232"/>
      <c r="D1521" s="232"/>
      <c r="E1521" s="232"/>
      <c r="F1521" s="232"/>
      <c r="G1521" s="232"/>
      <c r="H1521" s="232"/>
      <c r="I1521" s="232"/>
      <c r="J1521" s="232"/>
      <c r="K1521" s="232"/>
      <c r="L1521" s="232"/>
      <c r="M1521" s="232"/>
      <c r="N1521" s="232"/>
      <c r="O1521" s="232"/>
      <c r="P1521" s="232"/>
    </row>
    <row r="1522" spans="1:16" x14ac:dyDescent="0.25">
      <c r="A1522" s="240"/>
      <c r="B1522" s="239"/>
      <c r="C1522" s="232"/>
      <c r="D1522" s="232"/>
      <c r="E1522" s="232"/>
      <c r="F1522" s="232"/>
      <c r="G1522" s="232"/>
      <c r="H1522" s="232"/>
      <c r="I1522" s="232"/>
      <c r="J1522" s="232"/>
      <c r="K1522" s="232"/>
      <c r="L1522" s="232"/>
      <c r="M1522" s="232"/>
      <c r="N1522" s="232"/>
      <c r="O1522" s="232"/>
      <c r="P1522" s="232"/>
    </row>
    <row r="1523" spans="1:16" x14ac:dyDescent="0.25">
      <c r="A1523" s="240"/>
      <c r="B1523" s="239"/>
      <c r="C1523" s="232"/>
      <c r="D1523" s="232"/>
      <c r="E1523" s="232"/>
      <c r="F1523" s="232"/>
      <c r="G1523" s="232"/>
      <c r="H1523" s="232"/>
      <c r="I1523" s="232"/>
      <c r="J1523" s="232"/>
      <c r="K1523" s="232"/>
      <c r="L1523" s="232"/>
      <c r="M1523" s="232"/>
      <c r="N1523" s="232"/>
      <c r="O1523" s="232"/>
      <c r="P1523" s="232"/>
    </row>
    <row r="1524" spans="1:16" x14ac:dyDescent="0.25">
      <c r="A1524" s="240"/>
      <c r="B1524" s="239"/>
      <c r="C1524" s="232"/>
      <c r="D1524" s="232"/>
      <c r="E1524" s="232"/>
      <c r="F1524" s="232"/>
      <c r="G1524" s="232"/>
      <c r="H1524" s="232"/>
      <c r="I1524" s="232"/>
      <c r="J1524" s="232"/>
      <c r="K1524" s="232"/>
      <c r="L1524" s="232"/>
      <c r="M1524" s="232"/>
      <c r="N1524" s="232"/>
      <c r="O1524" s="232"/>
      <c r="P1524" s="232"/>
    </row>
    <row r="1525" spans="1:16" x14ac:dyDescent="0.25">
      <c r="A1525" s="240"/>
      <c r="B1525" s="239"/>
      <c r="C1525" s="232"/>
      <c r="D1525" s="232"/>
      <c r="E1525" s="232"/>
      <c r="F1525" s="232"/>
      <c r="G1525" s="232"/>
      <c r="H1525" s="232"/>
      <c r="I1525" s="232"/>
      <c r="J1525" s="232"/>
      <c r="K1525" s="232"/>
      <c r="L1525" s="232"/>
      <c r="M1525" s="232"/>
      <c r="N1525" s="232"/>
      <c r="O1525" s="232"/>
      <c r="P1525" s="232"/>
    </row>
    <row r="1526" spans="1:16" x14ac:dyDescent="0.25">
      <c r="A1526" s="240"/>
      <c r="B1526" s="239"/>
      <c r="C1526" s="232"/>
      <c r="D1526" s="232"/>
      <c r="E1526" s="232"/>
      <c r="F1526" s="232"/>
      <c r="G1526" s="232"/>
      <c r="H1526" s="232"/>
      <c r="I1526" s="232"/>
      <c r="J1526" s="232"/>
      <c r="K1526" s="232"/>
      <c r="L1526" s="232"/>
      <c r="M1526" s="232"/>
      <c r="N1526" s="232"/>
      <c r="O1526" s="232"/>
      <c r="P1526" s="232"/>
    </row>
    <row r="1527" spans="1:16" x14ac:dyDescent="0.25">
      <c r="A1527" s="240"/>
      <c r="B1527" s="239"/>
      <c r="C1527" s="232"/>
      <c r="D1527" s="232"/>
      <c r="E1527" s="232"/>
      <c r="F1527" s="232"/>
      <c r="G1527" s="232"/>
      <c r="H1527" s="232"/>
      <c r="I1527" s="232"/>
      <c r="J1527" s="232"/>
      <c r="K1527" s="232"/>
      <c r="L1527" s="232"/>
      <c r="M1527" s="232"/>
      <c r="N1527" s="232"/>
      <c r="O1527" s="232"/>
      <c r="P1527" s="232"/>
    </row>
    <row r="1528" spans="1:16" x14ac:dyDescent="0.25">
      <c r="A1528" s="240"/>
      <c r="B1528" s="239"/>
      <c r="C1528" s="232"/>
      <c r="D1528" s="232"/>
      <c r="E1528" s="232"/>
      <c r="F1528" s="232"/>
      <c r="G1528" s="232"/>
      <c r="H1528" s="232"/>
      <c r="I1528" s="232"/>
      <c r="J1528" s="232"/>
      <c r="K1528" s="232"/>
      <c r="L1528" s="232"/>
      <c r="M1528" s="232"/>
      <c r="N1528" s="232"/>
      <c r="O1528" s="232"/>
      <c r="P1528" s="232"/>
    </row>
    <row r="1529" spans="1:16" x14ac:dyDescent="0.25">
      <c r="A1529" s="240"/>
      <c r="B1529" s="239"/>
      <c r="C1529" s="232"/>
      <c r="D1529" s="232"/>
      <c r="E1529" s="232"/>
      <c r="F1529" s="232"/>
      <c r="G1529" s="232"/>
      <c r="H1529" s="232"/>
      <c r="I1529" s="232"/>
      <c r="J1529" s="232"/>
      <c r="K1529" s="232"/>
      <c r="L1529" s="232"/>
      <c r="M1529" s="232"/>
      <c r="N1529" s="232"/>
      <c r="O1529" s="232"/>
      <c r="P1529" s="232"/>
    </row>
    <row r="1530" spans="1:16" x14ac:dyDescent="0.25">
      <c r="A1530" s="240"/>
      <c r="B1530" s="239"/>
      <c r="C1530" s="232"/>
      <c r="D1530" s="232"/>
      <c r="E1530" s="232"/>
      <c r="F1530" s="232"/>
      <c r="G1530" s="232"/>
      <c r="H1530" s="232"/>
      <c r="I1530" s="232"/>
      <c r="J1530" s="232"/>
      <c r="K1530" s="232"/>
      <c r="L1530" s="232"/>
      <c r="M1530" s="232"/>
      <c r="N1530" s="232"/>
      <c r="O1530" s="232"/>
      <c r="P1530" s="232"/>
    </row>
    <row r="1531" spans="1:16" x14ac:dyDescent="0.25">
      <c r="A1531" s="240"/>
      <c r="B1531" s="239"/>
      <c r="C1531" s="232"/>
      <c r="D1531" s="232"/>
      <c r="E1531" s="232"/>
      <c r="F1531" s="232"/>
      <c r="G1531" s="232"/>
      <c r="H1531" s="232"/>
      <c r="I1531" s="232"/>
      <c r="J1531" s="232"/>
      <c r="K1531" s="232"/>
      <c r="L1531" s="232"/>
      <c r="M1531" s="232"/>
      <c r="N1531" s="232"/>
      <c r="O1531" s="232"/>
      <c r="P1531" s="232"/>
    </row>
    <row r="1532" spans="1:16" x14ac:dyDescent="0.25">
      <c r="A1532" s="240"/>
      <c r="B1532" s="239"/>
      <c r="C1532" s="232"/>
      <c r="D1532" s="232"/>
      <c r="E1532" s="232"/>
      <c r="F1532" s="232"/>
      <c r="G1532" s="232"/>
      <c r="H1532" s="232"/>
      <c r="I1532" s="232"/>
      <c r="J1532" s="232"/>
      <c r="K1532" s="232"/>
      <c r="L1532" s="232"/>
      <c r="M1532" s="232"/>
      <c r="N1532" s="232"/>
      <c r="O1532" s="232"/>
      <c r="P1532" s="232"/>
    </row>
    <row r="1533" spans="1:16" x14ac:dyDescent="0.25">
      <c r="A1533" s="240"/>
      <c r="B1533" s="239"/>
      <c r="C1533" s="232"/>
      <c r="D1533" s="232"/>
      <c r="E1533" s="232"/>
      <c r="F1533" s="232"/>
      <c r="G1533" s="232"/>
      <c r="H1533" s="232"/>
      <c r="I1533" s="232"/>
      <c r="J1533" s="232"/>
      <c r="K1533" s="232"/>
      <c r="L1533" s="232"/>
      <c r="M1533" s="232"/>
      <c r="N1533" s="232"/>
      <c r="O1533" s="232"/>
      <c r="P1533" s="232"/>
    </row>
    <row r="1534" spans="1:16" x14ac:dyDescent="0.25">
      <c r="A1534" s="240"/>
      <c r="B1534" s="239"/>
      <c r="C1534" s="232"/>
      <c r="D1534" s="232"/>
      <c r="E1534" s="232"/>
      <c r="F1534" s="232"/>
      <c r="G1534" s="232"/>
      <c r="H1534" s="232"/>
      <c r="I1534" s="232"/>
      <c r="J1534" s="232"/>
      <c r="K1534" s="232"/>
      <c r="L1534" s="232"/>
      <c r="M1534" s="232"/>
      <c r="N1534" s="232"/>
      <c r="O1534" s="232"/>
      <c r="P1534" s="232"/>
    </row>
    <row r="1535" spans="1:16" x14ac:dyDescent="0.25">
      <c r="A1535" s="240"/>
      <c r="B1535" s="239"/>
      <c r="C1535" s="232"/>
      <c r="D1535" s="232"/>
      <c r="E1535" s="232"/>
      <c r="F1535" s="232"/>
      <c r="G1535" s="232"/>
      <c r="H1535" s="232"/>
      <c r="I1535" s="232"/>
      <c r="J1535" s="232"/>
      <c r="K1535" s="232"/>
      <c r="L1535" s="232"/>
      <c r="M1535" s="232"/>
      <c r="N1535" s="232"/>
      <c r="O1535" s="232"/>
      <c r="P1535" s="232"/>
    </row>
    <row r="1536" spans="1:16" x14ac:dyDescent="0.25">
      <c r="A1536" s="240"/>
      <c r="B1536" s="239"/>
      <c r="C1536" s="232"/>
      <c r="D1536" s="232"/>
      <c r="E1536" s="232"/>
      <c r="F1536" s="232"/>
      <c r="G1536" s="232"/>
      <c r="H1536" s="232"/>
      <c r="I1536" s="232"/>
      <c r="J1536" s="232"/>
      <c r="K1536" s="232"/>
      <c r="L1536" s="232"/>
      <c r="M1536" s="232"/>
      <c r="N1536" s="232"/>
      <c r="O1536" s="232"/>
      <c r="P1536" s="232"/>
    </row>
    <row r="1537" spans="1:16" x14ac:dyDescent="0.25">
      <c r="A1537" s="240"/>
      <c r="B1537" s="239"/>
      <c r="C1537" s="232"/>
      <c r="D1537" s="232"/>
      <c r="E1537" s="232"/>
      <c r="F1537" s="232"/>
      <c r="G1537" s="232"/>
      <c r="H1537" s="232"/>
      <c r="I1537" s="232"/>
      <c r="J1537" s="232"/>
      <c r="K1537" s="232"/>
      <c r="L1537" s="232"/>
      <c r="M1537" s="232"/>
      <c r="N1537" s="232"/>
      <c r="O1537" s="232"/>
      <c r="P1537" s="232"/>
    </row>
    <row r="1538" spans="1:16" x14ac:dyDescent="0.25">
      <c r="A1538" s="240"/>
      <c r="B1538" s="239"/>
      <c r="C1538" s="232"/>
      <c r="D1538" s="232"/>
      <c r="E1538" s="232"/>
      <c r="F1538" s="232"/>
      <c r="G1538" s="232"/>
      <c r="H1538" s="232"/>
      <c r="I1538" s="232"/>
      <c r="J1538" s="232"/>
      <c r="K1538" s="232"/>
      <c r="L1538" s="232"/>
      <c r="M1538" s="232"/>
      <c r="N1538" s="232"/>
      <c r="O1538" s="232"/>
      <c r="P1538" s="232"/>
    </row>
    <row r="1539" spans="1:16" x14ac:dyDescent="0.25">
      <c r="A1539" s="240"/>
      <c r="B1539" s="239"/>
      <c r="C1539" s="232"/>
      <c r="D1539" s="232"/>
      <c r="E1539" s="232"/>
      <c r="F1539" s="232"/>
      <c r="G1539" s="232"/>
      <c r="H1539" s="232"/>
      <c r="I1539" s="232"/>
      <c r="J1539" s="232"/>
      <c r="K1539" s="232"/>
      <c r="L1539" s="232"/>
      <c r="M1539" s="232"/>
      <c r="N1539" s="232"/>
      <c r="O1539" s="232"/>
      <c r="P1539" s="232"/>
    </row>
    <row r="1540" spans="1:16" x14ac:dyDescent="0.25">
      <c r="A1540" s="240"/>
      <c r="B1540" s="239"/>
      <c r="C1540" s="232"/>
      <c r="D1540" s="232"/>
      <c r="E1540" s="232"/>
      <c r="F1540" s="232"/>
      <c r="G1540" s="232"/>
      <c r="H1540" s="232"/>
      <c r="I1540" s="232"/>
      <c r="J1540" s="232"/>
      <c r="K1540" s="232"/>
      <c r="L1540" s="232"/>
      <c r="M1540" s="232"/>
      <c r="N1540" s="232"/>
      <c r="O1540" s="232"/>
      <c r="P1540" s="232"/>
    </row>
    <row r="1541" spans="1:16" x14ac:dyDescent="0.25">
      <c r="A1541" s="240"/>
      <c r="B1541" s="239"/>
      <c r="C1541" s="232"/>
      <c r="D1541" s="232"/>
      <c r="E1541" s="232"/>
      <c r="F1541" s="232"/>
      <c r="G1541" s="232"/>
      <c r="H1541" s="232"/>
      <c r="I1541" s="232"/>
      <c r="J1541" s="232"/>
      <c r="K1541" s="232"/>
      <c r="L1541" s="232"/>
      <c r="M1541" s="232"/>
      <c r="N1541" s="232"/>
      <c r="O1541" s="232"/>
      <c r="P1541" s="232"/>
    </row>
    <row r="1542" spans="1:16" x14ac:dyDescent="0.25">
      <c r="A1542" s="240"/>
      <c r="B1542" s="239"/>
      <c r="C1542" s="232"/>
      <c r="D1542" s="232"/>
      <c r="E1542" s="232"/>
      <c r="F1542" s="232"/>
      <c r="G1542" s="232"/>
      <c r="H1542" s="232"/>
      <c r="I1542" s="232"/>
      <c r="J1542" s="232"/>
      <c r="K1542" s="232"/>
      <c r="L1542" s="232"/>
      <c r="M1542" s="232"/>
      <c r="N1542" s="232"/>
      <c r="O1542" s="232"/>
      <c r="P1542" s="232"/>
    </row>
    <row r="1543" spans="1:16" x14ac:dyDescent="0.25">
      <c r="A1543" s="240"/>
      <c r="B1543" s="239"/>
      <c r="C1543" s="232"/>
      <c r="D1543" s="232"/>
      <c r="E1543" s="232"/>
      <c r="F1543" s="232"/>
      <c r="G1543" s="232"/>
      <c r="H1543" s="232"/>
      <c r="I1543" s="232"/>
      <c r="J1543" s="232"/>
      <c r="K1543" s="232"/>
      <c r="L1543" s="232"/>
      <c r="M1543" s="232"/>
      <c r="N1543" s="232"/>
      <c r="O1543" s="232"/>
      <c r="P1543" s="232"/>
    </row>
    <row r="1544" spans="1:16" x14ac:dyDescent="0.25">
      <c r="A1544" s="240"/>
      <c r="B1544" s="239"/>
      <c r="C1544" s="232"/>
      <c r="D1544" s="232"/>
      <c r="E1544" s="232"/>
      <c r="F1544" s="232"/>
      <c r="G1544" s="232"/>
      <c r="H1544" s="232"/>
      <c r="I1544" s="232"/>
      <c r="J1544" s="232"/>
      <c r="K1544" s="232"/>
      <c r="L1544" s="232"/>
      <c r="M1544" s="232"/>
      <c r="N1544" s="232"/>
      <c r="O1544" s="232"/>
      <c r="P1544" s="232"/>
    </row>
    <row r="1545" spans="1:16" x14ac:dyDescent="0.25">
      <c r="A1545" s="240"/>
      <c r="B1545" s="239"/>
      <c r="C1545" s="232"/>
      <c r="D1545" s="232"/>
      <c r="E1545" s="232"/>
      <c r="F1545" s="232"/>
      <c r="G1545" s="232"/>
      <c r="H1545" s="232"/>
      <c r="I1545" s="232"/>
      <c r="J1545" s="232"/>
      <c r="K1545" s="232"/>
      <c r="L1545" s="232"/>
      <c r="M1545" s="232"/>
      <c r="N1545" s="232"/>
      <c r="O1545" s="232"/>
      <c r="P1545" s="232"/>
    </row>
    <row r="1546" spans="1:16" x14ac:dyDescent="0.25">
      <c r="A1546" s="240"/>
      <c r="B1546" s="239"/>
      <c r="C1546" s="232"/>
      <c r="D1546" s="232"/>
      <c r="E1546" s="232"/>
      <c r="F1546" s="232"/>
      <c r="G1546" s="232"/>
      <c r="H1546" s="232"/>
      <c r="I1546" s="232"/>
      <c r="J1546" s="232"/>
      <c r="K1546" s="232"/>
      <c r="L1546" s="232"/>
      <c r="M1546" s="232"/>
      <c r="N1546" s="232"/>
      <c r="O1546" s="232"/>
      <c r="P1546" s="232"/>
    </row>
    <row r="1547" spans="1:16" x14ac:dyDescent="0.25">
      <c r="A1547" s="240"/>
      <c r="B1547" s="239"/>
      <c r="C1547" s="232"/>
      <c r="D1547" s="232"/>
      <c r="E1547" s="232"/>
      <c r="F1547" s="232"/>
      <c r="G1547" s="232"/>
      <c r="H1547" s="232"/>
      <c r="I1547" s="232"/>
      <c r="J1547" s="232"/>
      <c r="K1547" s="232"/>
      <c r="L1547" s="232"/>
      <c r="M1547" s="232"/>
      <c r="N1547" s="232"/>
      <c r="O1547" s="232"/>
      <c r="P1547" s="232"/>
    </row>
    <row r="1548" spans="1:16" x14ac:dyDescent="0.25">
      <c r="A1548" s="240"/>
      <c r="B1548" s="239"/>
      <c r="C1548" s="232"/>
      <c r="D1548" s="232"/>
      <c r="E1548" s="232"/>
      <c r="F1548" s="232"/>
      <c r="G1548" s="232"/>
      <c r="H1548" s="232"/>
      <c r="I1548" s="232"/>
      <c r="J1548" s="232"/>
      <c r="K1548" s="232"/>
      <c r="L1548" s="232"/>
      <c r="M1548" s="232"/>
      <c r="N1548" s="232"/>
      <c r="O1548" s="232"/>
      <c r="P1548" s="232"/>
    </row>
    <row r="1549" spans="1:16" x14ac:dyDescent="0.25">
      <c r="A1549" s="240"/>
      <c r="B1549" s="239"/>
      <c r="C1549" s="232"/>
      <c r="D1549" s="232"/>
      <c r="E1549" s="232"/>
      <c r="F1549" s="232"/>
      <c r="G1549" s="232"/>
      <c r="H1549" s="232"/>
      <c r="I1549" s="232"/>
      <c r="J1549" s="232"/>
      <c r="K1549" s="232"/>
      <c r="L1549" s="232"/>
      <c r="M1549" s="232"/>
      <c r="N1549" s="232"/>
      <c r="O1549" s="232"/>
      <c r="P1549" s="232"/>
    </row>
    <row r="1550" spans="1:16" x14ac:dyDescent="0.25">
      <c r="A1550" s="240"/>
      <c r="B1550" s="239"/>
      <c r="C1550" s="232"/>
      <c r="D1550" s="232"/>
      <c r="E1550" s="232"/>
      <c r="F1550" s="232"/>
      <c r="G1550" s="232"/>
      <c r="H1550" s="232"/>
      <c r="I1550" s="232"/>
      <c r="J1550" s="232"/>
      <c r="K1550" s="232"/>
      <c r="L1550" s="232"/>
      <c r="M1550" s="232"/>
      <c r="N1550" s="232"/>
      <c r="O1550" s="232"/>
      <c r="P1550" s="232"/>
    </row>
    <row r="1551" spans="1:16" x14ac:dyDescent="0.25">
      <c r="A1551" s="240"/>
      <c r="B1551" s="239"/>
      <c r="C1551" s="232"/>
      <c r="D1551" s="232"/>
      <c r="E1551" s="232"/>
      <c r="F1551" s="232"/>
      <c r="G1551" s="232"/>
      <c r="H1551" s="232"/>
      <c r="I1551" s="232"/>
      <c r="J1551" s="232"/>
      <c r="K1551" s="232"/>
      <c r="L1551" s="232"/>
      <c r="M1551" s="232"/>
      <c r="N1551" s="232"/>
      <c r="O1551" s="232"/>
      <c r="P1551" s="232"/>
    </row>
    <row r="1552" spans="1:16" x14ac:dyDescent="0.25">
      <c r="A1552" s="240"/>
      <c r="B1552" s="239"/>
      <c r="C1552" s="232"/>
      <c r="D1552" s="232"/>
      <c r="E1552" s="232"/>
      <c r="F1552" s="232"/>
      <c r="G1552" s="232"/>
      <c r="H1552" s="232"/>
      <c r="I1552" s="232"/>
      <c r="J1552" s="232"/>
      <c r="K1552" s="232"/>
      <c r="L1552" s="232"/>
      <c r="M1552" s="232"/>
      <c r="N1552" s="232"/>
      <c r="O1552" s="232"/>
      <c r="P1552" s="232"/>
    </row>
    <row r="1553" spans="1:16" x14ac:dyDescent="0.25">
      <c r="A1553" s="240"/>
      <c r="B1553" s="239"/>
      <c r="C1553" s="232"/>
      <c r="D1553" s="232"/>
      <c r="E1553" s="232"/>
      <c r="F1553" s="232"/>
      <c r="G1553" s="232"/>
      <c r="H1553" s="232"/>
      <c r="I1553" s="232"/>
      <c r="J1553" s="232"/>
      <c r="K1553" s="232"/>
      <c r="L1553" s="232"/>
      <c r="M1553" s="232"/>
      <c r="N1553" s="232"/>
      <c r="O1553" s="232"/>
      <c r="P1553" s="232"/>
    </row>
    <row r="1554" spans="1:16" x14ac:dyDescent="0.25">
      <c r="A1554" s="240"/>
      <c r="B1554" s="239"/>
      <c r="C1554" s="232"/>
      <c r="D1554" s="232"/>
      <c r="E1554" s="232"/>
      <c r="F1554" s="232"/>
      <c r="G1554" s="232"/>
      <c r="H1554" s="232"/>
      <c r="I1554" s="232"/>
      <c r="J1554" s="232"/>
      <c r="K1554" s="232"/>
      <c r="L1554" s="232"/>
      <c r="M1554" s="232"/>
      <c r="N1554" s="232"/>
      <c r="O1554" s="232"/>
      <c r="P1554" s="232"/>
    </row>
    <row r="1555" spans="1:16" x14ac:dyDescent="0.25">
      <c r="A1555" s="240"/>
      <c r="B1555" s="239"/>
      <c r="C1555" s="232"/>
      <c r="D1555" s="232"/>
      <c r="E1555" s="232"/>
      <c r="F1555" s="232"/>
      <c r="G1555" s="232"/>
      <c r="H1555" s="232"/>
      <c r="I1555" s="232"/>
      <c r="J1555" s="232"/>
      <c r="K1555" s="232"/>
      <c r="L1555" s="232"/>
      <c r="M1555" s="232"/>
      <c r="N1555" s="232"/>
      <c r="O1555" s="232"/>
      <c r="P1555" s="232"/>
    </row>
    <row r="1556" spans="1:16" x14ac:dyDescent="0.25">
      <c r="A1556" s="240"/>
      <c r="B1556" s="239"/>
      <c r="C1556" s="232"/>
      <c r="D1556" s="232"/>
      <c r="E1556" s="232"/>
      <c r="F1556" s="232"/>
      <c r="G1556" s="232"/>
      <c r="H1556" s="232"/>
      <c r="I1556" s="232"/>
      <c r="J1556" s="232"/>
      <c r="K1556" s="232"/>
      <c r="L1556" s="232"/>
      <c r="M1556" s="232"/>
      <c r="N1556" s="232"/>
      <c r="O1556" s="232"/>
      <c r="P1556" s="232"/>
    </row>
    <row r="1557" spans="1:16" x14ac:dyDescent="0.25">
      <c r="A1557" s="240"/>
      <c r="B1557" s="239"/>
      <c r="C1557" s="232"/>
      <c r="D1557" s="232"/>
      <c r="E1557" s="232"/>
      <c r="F1557" s="232"/>
      <c r="G1557" s="232"/>
      <c r="H1557" s="232"/>
      <c r="I1557" s="232"/>
      <c r="J1557" s="232"/>
      <c r="K1557" s="232"/>
      <c r="L1557" s="232"/>
      <c r="M1557" s="232"/>
      <c r="N1557" s="232"/>
      <c r="O1557" s="232"/>
      <c r="P1557" s="232"/>
    </row>
    <row r="1558" spans="1:16" x14ac:dyDescent="0.25">
      <c r="A1558" s="240"/>
      <c r="B1558" s="239"/>
      <c r="C1558" s="232"/>
      <c r="D1558" s="232"/>
      <c r="E1558" s="232"/>
      <c r="F1558" s="232"/>
      <c r="G1558" s="232"/>
      <c r="H1558" s="232"/>
      <c r="I1558" s="232"/>
      <c r="J1558" s="232"/>
      <c r="K1558" s="232"/>
      <c r="L1558" s="232"/>
      <c r="M1558" s="232"/>
      <c r="N1558" s="232"/>
      <c r="O1558" s="232"/>
      <c r="P1558" s="232"/>
    </row>
    <row r="1559" spans="1:16" x14ac:dyDescent="0.25">
      <c r="A1559" s="240"/>
      <c r="B1559" s="239"/>
      <c r="C1559" s="232"/>
      <c r="D1559" s="232"/>
      <c r="E1559" s="232"/>
      <c r="F1559" s="232"/>
      <c r="G1559" s="232"/>
      <c r="H1559" s="232"/>
      <c r="I1559" s="232"/>
      <c r="J1559" s="232"/>
      <c r="K1559" s="232"/>
      <c r="L1559" s="232"/>
      <c r="M1559" s="232"/>
      <c r="N1559" s="232"/>
      <c r="O1559" s="232"/>
      <c r="P1559" s="232"/>
    </row>
    <row r="1560" spans="1:16" x14ac:dyDescent="0.25">
      <c r="A1560" s="240"/>
      <c r="B1560" s="239"/>
      <c r="C1560" s="232"/>
      <c r="D1560" s="232"/>
      <c r="E1560" s="232"/>
      <c r="F1560" s="232"/>
      <c r="G1560" s="232"/>
      <c r="H1560" s="232"/>
      <c r="I1560" s="232"/>
      <c r="J1560" s="232"/>
      <c r="K1560" s="232"/>
      <c r="L1560" s="232"/>
      <c r="M1560" s="232"/>
      <c r="N1560" s="232"/>
      <c r="O1560" s="232"/>
      <c r="P1560" s="232"/>
    </row>
    <row r="1561" spans="1:16" x14ac:dyDescent="0.25">
      <c r="A1561" s="240"/>
      <c r="B1561" s="239"/>
      <c r="C1561" s="232"/>
      <c r="D1561" s="232"/>
      <c r="E1561" s="232"/>
      <c r="F1561" s="232"/>
      <c r="G1561" s="232"/>
      <c r="H1561" s="232"/>
      <c r="I1561" s="232"/>
      <c r="J1561" s="232"/>
      <c r="K1561" s="232"/>
      <c r="L1561" s="232"/>
      <c r="M1561" s="232"/>
      <c r="N1561" s="232"/>
      <c r="O1561" s="232"/>
      <c r="P1561" s="232"/>
    </row>
    <row r="1562" spans="1:16" x14ac:dyDescent="0.25">
      <c r="A1562" s="240"/>
      <c r="B1562" s="239"/>
      <c r="C1562" s="232"/>
      <c r="D1562" s="232"/>
      <c r="E1562" s="232"/>
      <c r="F1562" s="232"/>
      <c r="G1562" s="232"/>
      <c r="H1562" s="232"/>
      <c r="I1562" s="232"/>
      <c r="J1562" s="232"/>
      <c r="K1562" s="232"/>
      <c r="L1562" s="232"/>
      <c r="M1562" s="232"/>
      <c r="N1562" s="232"/>
      <c r="O1562" s="232"/>
      <c r="P1562" s="232"/>
    </row>
    <row r="1563" spans="1:16" x14ac:dyDescent="0.25">
      <c r="A1563" s="240"/>
      <c r="B1563" s="239"/>
      <c r="C1563" s="232"/>
      <c r="D1563" s="232"/>
      <c r="E1563" s="232"/>
      <c r="F1563" s="232"/>
      <c r="G1563" s="232"/>
      <c r="H1563" s="232"/>
      <c r="I1563" s="232"/>
      <c r="J1563" s="232"/>
      <c r="K1563" s="232"/>
      <c r="L1563" s="232"/>
      <c r="M1563" s="232"/>
      <c r="N1563" s="232"/>
      <c r="O1563" s="232"/>
      <c r="P1563" s="232"/>
    </row>
    <row r="1564" spans="1:16" x14ac:dyDescent="0.25">
      <c r="A1564" s="240"/>
      <c r="B1564" s="239"/>
      <c r="C1564" s="232"/>
      <c r="D1564" s="232"/>
      <c r="E1564" s="232"/>
      <c r="F1564" s="232"/>
      <c r="G1564" s="232"/>
      <c r="H1564" s="232"/>
      <c r="I1564" s="232"/>
      <c r="J1564" s="232"/>
      <c r="K1564" s="232"/>
      <c r="L1564" s="232"/>
      <c r="M1564" s="232"/>
      <c r="N1564" s="232"/>
      <c r="O1564" s="232"/>
      <c r="P1564" s="232"/>
    </row>
    <row r="1565" spans="1:16" x14ac:dyDescent="0.25">
      <c r="A1565" s="240"/>
      <c r="B1565" s="239"/>
      <c r="C1565" s="232"/>
      <c r="D1565" s="232"/>
      <c r="E1565" s="232"/>
      <c r="F1565" s="232"/>
      <c r="G1565" s="232"/>
      <c r="H1565" s="232"/>
      <c r="I1565" s="232"/>
      <c r="J1565" s="232"/>
      <c r="K1565" s="232"/>
      <c r="L1565" s="232"/>
      <c r="M1565" s="232"/>
      <c r="N1565" s="232"/>
      <c r="O1565" s="232"/>
      <c r="P1565" s="232"/>
    </row>
    <row r="1566" spans="1:16" x14ac:dyDescent="0.25">
      <c r="A1566" s="240"/>
      <c r="B1566" s="239"/>
      <c r="C1566" s="232"/>
      <c r="D1566" s="232"/>
      <c r="E1566" s="232"/>
      <c r="F1566" s="232"/>
      <c r="G1566" s="232"/>
      <c r="H1566" s="232"/>
      <c r="I1566" s="232"/>
      <c r="J1566" s="232"/>
      <c r="K1566" s="232"/>
      <c r="L1566" s="232"/>
      <c r="M1566" s="232"/>
      <c r="N1566" s="232"/>
      <c r="O1566" s="232"/>
      <c r="P1566" s="232"/>
    </row>
    <row r="1567" spans="1:16" x14ac:dyDescent="0.25">
      <c r="A1567" s="240"/>
      <c r="B1567" s="239"/>
      <c r="C1567" s="232"/>
      <c r="D1567" s="232"/>
      <c r="E1567" s="232"/>
      <c r="F1567" s="232"/>
      <c r="G1567" s="232"/>
      <c r="H1567" s="232"/>
      <c r="I1567" s="232"/>
      <c r="J1567" s="232"/>
      <c r="K1567" s="232"/>
      <c r="L1567" s="232"/>
      <c r="M1567" s="232"/>
      <c r="N1567" s="232"/>
      <c r="O1567" s="232"/>
      <c r="P1567" s="232"/>
    </row>
    <row r="1568" spans="1:16" x14ac:dyDescent="0.25">
      <c r="A1568" s="240"/>
      <c r="B1568" s="239"/>
      <c r="C1568" s="232"/>
      <c r="D1568" s="232"/>
      <c r="E1568" s="232"/>
      <c r="F1568" s="232"/>
      <c r="G1568" s="232"/>
      <c r="H1568" s="232"/>
      <c r="I1568" s="232"/>
      <c r="J1568" s="232"/>
      <c r="K1568" s="232"/>
      <c r="L1568" s="232"/>
      <c r="M1568" s="232"/>
      <c r="N1568" s="232"/>
      <c r="O1568" s="232"/>
      <c r="P1568" s="232"/>
    </row>
    <row r="1569" spans="1:16" x14ac:dyDescent="0.25">
      <c r="A1569" s="240"/>
      <c r="B1569" s="239"/>
      <c r="C1569" s="232"/>
      <c r="D1569" s="232"/>
      <c r="E1569" s="232"/>
      <c r="F1569" s="232"/>
      <c r="G1569" s="232"/>
      <c r="H1569" s="232"/>
      <c r="I1569" s="232"/>
      <c r="J1569" s="232"/>
      <c r="K1569" s="232"/>
      <c r="L1569" s="232"/>
      <c r="M1569" s="232"/>
      <c r="N1569" s="232"/>
      <c r="O1569" s="232"/>
      <c r="P1569" s="232"/>
    </row>
    <row r="1570" spans="1:16" x14ac:dyDescent="0.25">
      <c r="A1570" s="240"/>
      <c r="B1570" s="239"/>
      <c r="C1570" s="232"/>
      <c r="D1570" s="232"/>
      <c r="E1570" s="232"/>
      <c r="F1570" s="232"/>
      <c r="G1570" s="232"/>
      <c r="H1570" s="232"/>
      <c r="I1570" s="232"/>
      <c r="J1570" s="232"/>
      <c r="K1570" s="232"/>
      <c r="L1570" s="232"/>
      <c r="M1570" s="232"/>
      <c r="N1570" s="232"/>
      <c r="O1570" s="232"/>
      <c r="P1570" s="232"/>
    </row>
    <row r="1571" spans="1:16" x14ac:dyDescent="0.25">
      <c r="A1571" s="240"/>
      <c r="B1571" s="239"/>
      <c r="C1571" s="232"/>
      <c r="D1571" s="232"/>
      <c r="E1571" s="232"/>
      <c r="F1571" s="232"/>
      <c r="G1571" s="232"/>
      <c r="H1571" s="232"/>
      <c r="I1571" s="232"/>
      <c r="J1571" s="232"/>
      <c r="K1571" s="232"/>
      <c r="L1571" s="232"/>
      <c r="M1571" s="232"/>
      <c r="N1571" s="232"/>
      <c r="O1571" s="232"/>
      <c r="P1571" s="232"/>
    </row>
    <row r="1572" spans="1:16" x14ac:dyDescent="0.25">
      <c r="A1572" s="240"/>
      <c r="B1572" s="239"/>
      <c r="C1572" s="232"/>
      <c r="D1572" s="232"/>
      <c r="E1572" s="232"/>
      <c r="F1572" s="232"/>
      <c r="G1572" s="232"/>
      <c r="H1572" s="232"/>
      <c r="I1572" s="232"/>
      <c r="J1572" s="232"/>
      <c r="K1572" s="232"/>
      <c r="L1572" s="232"/>
      <c r="M1572" s="232"/>
      <c r="N1572" s="232"/>
      <c r="O1572" s="232"/>
      <c r="P1572" s="232"/>
    </row>
    <row r="1573" spans="1:16" x14ac:dyDescent="0.25">
      <c r="A1573" s="240"/>
      <c r="B1573" s="239"/>
      <c r="C1573" s="232"/>
      <c r="D1573" s="232"/>
      <c r="E1573" s="232"/>
      <c r="F1573" s="232"/>
      <c r="G1573" s="232"/>
      <c r="H1573" s="232"/>
      <c r="I1573" s="232"/>
      <c r="J1573" s="232"/>
      <c r="K1573" s="232"/>
      <c r="L1573" s="232"/>
      <c r="M1573" s="232"/>
      <c r="N1573" s="232"/>
      <c r="O1573" s="232"/>
      <c r="P1573" s="232"/>
    </row>
    <row r="1574" spans="1:16" x14ac:dyDescent="0.25">
      <c r="A1574" s="240"/>
      <c r="B1574" s="239"/>
      <c r="C1574" s="232"/>
      <c r="D1574" s="232"/>
      <c r="E1574" s="232"/>
      <c r="F1574" s="232"/>
      <c r="G1574" s="232"/>
      <c r="H1574" s="232"/>
      <c r="I1574" s="232"/>
      <c r="J1574" s="232"/>
      <c r="K1574" s="232"/>
      <c r="L1574" s="232"/>
      <c r="M1574" s="232"/>
      <c r="N1574" s="232"/>
      <c r="O1574" s="232"/>
      <c r="P1574" s="232"/>
    </row>
    <row r="1575" spans="1:16" x14ac:dyDescent="0.25">
      <c r="A1575" s="240"/>
      <c r="B1575" s="239"/>
      <c r="C1575" s="232"/>
      <c r="D1575" s="232"/>
      <c r="E1575" s="232"/>
      <c r="F1575" s="232"/>
      <c r="G1575" s="232"/>
      <c r="H1575" s="232"/>
      <c r="I1575" s="232"/>
      <c r="J1575" s="232"/>
      <c r="K1575" s="232"/>
      <c r="L1575" s="232"/>
      <c r="M1575" s="232"/>
      <c r="N1575" s="232"/>
      <c r="O1575" s="232"/>
      <c r="P1575" s="232"/>
    </row>
    <row r="1576" spans="1:16" x14ac:dyDescent="0.25">
      <c r="A1576" s="240"/>
      <c r="B1576" s="239"/>
      <c r="C1576" s="232"/>
      <c r="D1576" s="232"/>
      <c r="E1576" s="232"/>
      <c r="F1576" s="232"/>
      <c r="G1576" s="232"/>
      <c r="H1576" s="232"/>
      <c r="I1576" s="232"/>
      <c r="J1576" s="232"/>
      <c r="K1576" s="232"/>
      <c r="L1576" s="232"/>
      <c r="M1576" s="232"/>
      <c r="N1576" s="232"/>
      <c r="O1576" s="232"/>
      <c r="P1576" s="232"/>
    </row>
    <row r="1577" spans="1:16" x14ac:dyDescent="0.25">
      <c r="A1577" s="240"/>
      <c r="B1577" s="239"/>
      <c r="C1577" s="232"/>
      <c r="D1577" s="232"/>
      <c r="E1577" s="232"/>
      <c r="F1577" s="232"/>
      <c r="G1577" s="232"/>
      <c r="H1577" s="232"/>
      <c r="I1577" s="232"/>
      <c r="J1577" s="232"/>
      <c r="K1577" s="232"/>
      <c r="L1577" s="232"/>
      <c r="M1577" s="232"/>
      <c r="N1577" s="232"/>
      <c r="O1577" s="232"/>
      <c r="P1577" s="232"/>
    </row>
    <row r="1578" spans="1:16" x14ac:dyDescent="0.25">
      <c r="A1578" s="240"/>
      <c r="B1578" s="239"/>
      <c r="C1578" s="232"/>
      <c r="D1578" s="232"/>
      <c r="E1578" s="232"/>
      <c r="F1578" s="232"/>
      <c r="G1578" s="232"/>
      <c r="H1578" s="232"/>
      <c r="I1578" s="232"/>
      <c r="J1578" s="232"/>
      <c r="K1578" s="232"/>
      <c r="L1578" s="232"/>
      <c r="M1578" s="232"/>
      <c r="N1578" s="232"/>
      <c r="O1578" s="232"/>
      <c r="P1578" s="232"/>
    </row>
    <row r="1579" spans="1:16" x14ac:dyDescent="0.25">
      <c r="A1579" s="240"/>
      <c r="B1579" s="239"/>
      <c r="C1579" s="232"/>
      <c r="D1579" s="232"/>
      <c r="E1579" s="232"/>
      <c r="F1579" s="232"/>
      <c r="G1579" s="232"/>
      <c r="H1579" s="232"/>
      <c r="I1579" s="232"/>
      <c r="J1579" s="232"/>
      <c r="K1579" s="232"/>
      <c r="L1579" s="232"/>
      <c r="M1579" s="232"/>
      <c r="N1579" s="232"/>
      <c r="O1579" s="232"/>
      <c r="P1579" s="232"/>
    </row>
    <row r="1580" spans="1:16" x14ac:dyDescent="0.25">
      <c r="A1580" s="240"/>
      <c r="B1580" s="239"/>
      <c r="C1580" s="232"/>
      <c r="D1580" s="232"/>
      <c r="E1580" s="232"/>
      <c r="F1580" s="232"/>
      <c r="G1580" s="232"/>
      <c r="H1580" s="232"/>
      <c r="I1580" s="232"/>
      <c r="J1580" s="232"/>
      <c r="K1580" s="232"/>
      <c r="L1580" s="232"/>
      <c r="M1580" s="232"/>
      <c r="N1580" s="232"/>
      <c r="O1580" s="232"/>
      <c r="P1580" s="232"/>
    </row>
    <row r="1581" spans="1:16" x14ac:dyDescent="0.25">
      <c r="A1581" s="240"/>
      <c r="B1581" s="239"/>
      <c r="C1581" s="232"/>
      <c r="D1581" s="232"/>
      <c r="E1581" s="232"/>
      <c r="F1581" s="232"/>
      <c r="G1581" s="232"/>
      <c r="H1581" s="232"/>
      <c r="I1581" s="232"/>
      <c r="J1581" s="232"/>
      <c r="K1581" s="232"/>
      <c r="L1581" s="232"/>
      <c r="M1581" s="232"/>
      <c r="N1581" s="232"/>
      <c r="O1581" s="232"/>
      <c r="P1581" s="232"/>
    </row>
    <row r="1582" spans="1:16" x14ac:dyDescent="0.25">
      <c r="A1582" s="240"/>
      <c r="B1582" s="239"/>
      <c r="C1582" s="232"/>
      <c r="D1582" s="232"/>
      <c r="E1582" s="232"/>
      <c r="F1582" s="232"/>
      <c r="G1582" s="232"/>
      <c r="H1582" s="232"/>
      <c r="I1582" s="232"/>
      <c r="J1582" s="232"/>
      <c r="K1582" s="232"/>
      <c r="L1582" s="232"/>
      <c r="M1582" s="232"/>
      <c r="N1582" s="232"/>
      <c r="O1582" s="232"/>
      <c r="P1582" s="232"/>
    </row>
    <row r="1583" spans="1:16" x14ac:dyDescent="0.25">
      <c r="A1583" s="240"/>
      <c r="B1583" s="239"/>
      <c r="C1583" s="232"/>
      <c r="D1583" s="232"/>
      <c r="E1583" s="232"/>
      <c r="F1583" s="232"/>
      <c r="G1583" s="232"/>
      <c r="H1583" s="232"/>
      <c r="I1583" s="232"/>
      <c r="J1583" s="232"/>
      <c r="K1583" s="232"/>
      <c r="L1583" s="232"/>
      <c r="M1583" s="232"/>
      <c r="N1583" s="232"/>
      <c r="O1583" s="232"/>
      <c r="P1583" s="232"/>
    </row>
    <row r="1584" spans="1:16" x14ac:dyDescent="0.25">
      <c r="A1584" s="240"/>
      <c r="B1584" s="239"/>
      <c r="C1584" s="232"/>
      <c r="D1584" s="232"/>
      <c r="E1584" s="232"/>
      <c r="F1584" s="232"/>
      <c r="G1584" s="232"/>
      <c r="H1584" s="232"/>
      <c r="I1584" s="232"/>
      <c r="J1584" s="232"/>
      <c r="K1584" s="232"/>
      <c r="L1584" s="232"/>
      <c r="M1584" s="232"/>
      <c r="N1584" s="232"/>
      <c r="O1584" s="232"/>
      <c r="P1584" s="232"/>
    </row>
    <row r="1585" spans="1:16" x14ac:dyDescent="0.25">
      <c r="A1585" s="240"/>
      <c r="B1585" s="239"/>
      <c r="C1585" s="232"/>
      <c r="D1585" s="232"/>
      <c r="E1585" s="232"/>
      <c r="F1585" s="232"/>
      <c r="G1585" s="232"/>
      <c r="H1585" s="232"/>
      <c r="I1585" s="232"/>
      <c r="J1585" s="232"/>
      <c r="K1585" s="232"/>
      <c r="L1585" s="232"/>
      <c r="M1585" s="232"/>
      <c r="N1585" s="232"/>
      <c r="O1585" s="232"/>
      <c r="P1585" s="232"/>
    </row>
    <row r="1586" spans="1:16" x14ac:dyDescent="0.25">
      <c r="A1586" s="240"/>
      <c r="B1586" s="239"/>
      <c r="C1586" s="232"/>
      <c r="D1586" s="232"/>
      <c r="E1586" s="232"/>
      <c r="F1586" s="232"/>
      <c r="G1586" s="232"/>
      <c r="H1586" s="232"/>
      <c r="I1586" s="232"/>
      <c r="J1586" s="232"/>
      <c r="K1586" s="232"/>
      <c r="L1586" s="232"/>
      <c r="M1586" s="232"/>
      <c r="N1586" s="232"/>
      <c r="O1586" s="232"/>
      <c r="P1586" s="232"/>
    </row>
    <row r="1587" spans="1:16" x14ac:dyDescent="0.25">
      <c r="A1587" s="240"/>
      <c r="B1587" s="239"/>
      <c r="C1587" s="232"/>
      <c r="D1587" s="232"/>
      <c r="E1587" s="232"/>
      <c r="F1587" s="232"/>
      <c r="G1587" s="232"/>
      <c r="H1587" s="232"/>
      <c r="I1587" s="232"/>
      <c r="J1587" s="232"/>
      <c r="K1587" s="232"/>
      <c r="L1587" s="232"/>
      <c r="M1587" s="232"/>
      <c r="N1587" s="232"/>
      <c r="O1587" s="232"/>
      <c r="P1587" s="232"/>
    </row>
    <row r="1588" spans="1:16" x14ac:dyDescent="0.25">
      <c r="A1588" s="240"/>
      <c r="B1588" s="239"/>
      <c r="C1588" s="232"/>
      <c r="D1588" s="232"/>
      <c r="E1588" s="232"/>
      <c r="F1588" s="232"/>
      <c r="G1588" s="232"/>
      <c r="H1588" s="232"/>
      <c r="I1588" s="232"/>
      <c r="J1588" s="232"/>
      <c r="K1588" s="232"/>
      <c r="L1588" s="232"/>
      <c r="M1588" s="232"/>
      <c r="N1588" s="232"/>
      <c r="O1588" s="232"/>
      <c r="P1588" s="232"/>
    </row>
    <row r="1589" spans="1:16" x14ac:dyDescent="0.25">
      <c r="A1589" s="240"/>
      <c r="B1589" s="239"/>
      <c r="C1589" s="232"/>
      <c r="D1589" s="232"/>
      <c r="E1589" s="232"/>
      <c r="F1589" s="232"/>
      <c r="G1589" s="232"/>
      <c r="H1589" s="232"/>
      <c r="I1589" s="232"/>
      <c r="J1589" s="232"/>
      <c r="K1589" s="232"/>
      <c r="L1589" s="232"/>
      <c r="M1589" s="232"/>
      <c r="N1589" s="232"/>
      <c r="O1589" s="232"/>
      <c r="P1589" s="232"/>
    </row>
    <row r="1590" spans="1:16" x14ac:dyDescent="0.25">
      <c r="A1590" s="240"/>
      <c r="B1590" s="239"/>
      <c r="C1590" s="232"/>
      <c r="D1590" s="232"/>
      <c r="E1590" s="232"/>
      <c r="F1590" s="232"/>
      <c r="G1590" s="232"/>
      <c r="H1590" s="232"/>
      <c r="I1590" s="232"/>
      <c r="J1590" s="232"/>
      <c r="K1590" s="232"/>
      <c r="L1590" s="232"/>
      <c r="M1590" s="232"/>
      <c r="N1590" s="232"/>
      <c r="O1590" s="232"/>
      <c r="P1590" s="232"/>
    </row>
    <row r="1591" spans="1:16" x14ac:dyDescent="0.25">
      <c r="A1591" s="240"/>
      <c r="B1591" s="239"/>
      <c r="C1591" s="232"/>
      <c r="D1591" s="232"/>
      <c r="E1591" s="232"/>
      <c r="F1591" s="232"/>
      <c r="G1591" s="232"/>
      <c r="H1591" s="232"/>
      <c r="I1591" s="232"/>
      <c r="J1591" s="232"/>
      <c r="K1591" s="232"/>
      <c r="L1591" s="232"/>
      <c r="M1591" s="232"/>
      <c r="N1591" s="232"/>
      <c r="O1591" s="232"/>
      <c r="P1591" s="232"/>
    </row>
    <row r="1592" spans="1:16" x14ac:dyDescent="0.25">
      <c r="A1592" s="240"/>
      <c r="B1592" s="239"/>
      <c r="C1592" s="232"/>
      <c r="D1592" s="232"/>
      <c r="E1592" s="232"/>
      <c r="F1592" s="232"/>
      <c r="G1592" s="232"/>
      <c r="H1592" s="232"/>
      <c r="I1592" s="232"/>
      <c r="J1592" s="232"/>
      <c r="K1592" s="232"/>
      <c r="L1592" s="232"/>
      <c r="M1592" s="232"/>
      <c r="N1592" s="232"/>
      <c r="O1592" s="232"/>
      <c r="P1592" s="232"/>
    </row>
    <row r="1593" spans="1:16" x14ac:dyDescent="0.25">
      <c r="A1593" s="240"/>
      <c r="B1593" s="239"/>
      <c r="C1593" s="232"/>
      <c r="D1593" s="232"/>
      <c r="E1593" s="232"/>
      <c r="F1593" s="232"/>
      <c r="G1593" s="232"/>
      <c r="H1593" s="232"/>
      <c r="I1593" s="232"/>
      <c r="J1593" s="232"/>
      <c r="K1593" s="232"/>
      <c r="L1593" s="232"/>
      <c r="M1593" s="232"/>
      <c r="N1593" s="232"/>
      <c r="O1593" s="232"/>
      <c r="P1593" s="232"/>
    </row>
    <row r="1594" spans="1:16" x14ac:dyDescent="0.25">
      <c r="A1594" s="240"/>
      <c r="B1594" s="239"/>
      <c r="C1594" s="232"/>
      <c r="D1594" s="232"/>
      <c r="E1594" s="232"/>
      <c r="F1594" s="232"/>
      <c r="G1594" s="232"/>
      <c r="H1594" s="232"/>
      <c r="I1594" s="232"/>
      <c r="J1594" s="232"/>
      <c r="K1594" s="232"/>
      <c r="L1594" s="232"/>
      <c r="M1594" s="232"/>
      <c r="N1594" s="232"/>
      <c r="O1594" s="232"/>
      <c r="P1594" s="232"/>
    </row>
    <row r="1595" spans="1:16" x14ac:dyDescent="0.25">
      <c r="A1595" s="240"/>
      <c r="B1595" s="239"/>
      <c r="C1595" s="232"/>
      <c r="D1595" s="232"/>
      <c r="E1595" s="232"/>
      <c r="F1595" s="232"/>
      <c r="G1595" s="232"/>
      <c r="H1595" s="232"/>
      <c r="I1595" s="232"/>
      <c r="J1595" s="232"/>
      <c r="K1595" s="232"/>
      <c r="L1595" s="232"/>
      <c r="M1595" s="232"/>
      <c r="N1595" s="232"/>
      <c r="O1595" s="232"/>
      <c r="P1595" s="232"/>
    </row>
    <row r="1596" spans="1:16" x14ac:dyDescent="0.25">
      <c r="A1596" s="240"/>
      <c r="B1596" s="239"/>
      <c r="C1596" s="232"/>
      <c r="D1596" s="232"/>
      <c r="E1596" s="232"/>
      <c r="F1596" s="232"/>
      <c r="G1596" s="232"/>
      <c r="H1596" s="232"/>
      <c r="I1596" s="232"/>
      <c r="J1596" s="232"/>
      <c r="K1596" s="232"/>
      <c r="L1596" s="232"/>
      <c r="M1596" s="232"/>
      <c r="N1596" s="232"/>
      <c r="O1596" s="232"/>
      <c r="P1596" s="232"/>
    </row>
    <row r="1597" spans="1:16" x14ac:dyDescent="0.25">
      <c r="A1597" s="240"/>
      <c r="B1597" s="239"/>
      <c r="C1597" s="232"/>
      <c r="D1597" s="232"/>
      <c r="E1597" s="232"/>
      <c r="F1597" s="232"/>
      <c r="G1597" s="232"/>
      <c r="H1597" s="232"/>
      <c r="I1597" s="232"/>
      <c r="J1597" s="232"/>
      <c r="K1597" s="232"/>
      <c r="L1597" s="232"/>
      <c r="M1597" s="232"/>
      <c r="N1597" s="232"/>
      <c r="O1597" s="232"/>
      <c r="P1597" s="232"/>
    </row>
    <row r="1598" spans="1:16" x14ac:dyDescent="0.25">
      <c r="A1598" s="240"/>
      <c r="B1598" s="239"/>
      <c r="C1598" s="232"/>
      <c r="D1598" s="232"/>
      <c r="E1598" s="232"/>
      <c r="F1598" s="232"/>
      <c r="G1598" s="232"/>
      <c r="H1598" s="232"/>
      <c r="I1598" s="232"/>
      <c r="J1598" s="232"/>
      <c r="K1598" s="232"/>
      <c r="L1598" s="232"/>
      <c r="M1598" s="232"/>
      <c r="N1598" s="232"/>
      <c r="O1598" s="232"/>
      <c r="P1598" s="232"/>
    </row>
    <row r="1599" spans="1:16" x14ac:dyDescent="0.25">
      <c r="A1599" s="240"/>
      <c r="B1599" s="239"/>
      <c r="C1599" s="232"/>
      <c r="D1599" s="232"/>
      <c r="E1599" s="232"/>
      <c r="F1599" s="232"/>
      <c r="G1599" s="232"/>
      <c r="H1599" s="232"/>
      <c r="I1599" s="232"/>
      <c r="J1599" s="232"/>
      <c r="K1599" s="232"/>
      <c r="L1599" s="232"/>
      <c r="M1599" s="232"/>
      <c r="N1599" s="232"/>
      <c r="O1599" s="232"/>
      <c r="P1599" s="232"/>
    </row>
    <row r="1600" spans="1:16" x14ac:dyDescent="0.25">
      <c r="A1600" s="240"/>
      <c r="B1600" s="239"/>
      <c r="C1600" s="232"/>
      <c r="D1600" s="232"/>
      <c r="E1600" s="232"/>
      <c r="F1600" s="232"/>
      <c r="G1600" s="232"/>
      <c r="H1600" s="232"/>
      <c r="I1600" s="232"/>
      <c r="J1600" s="232"/>
      <c r="K1600" s="232"/>
      <c r="L1600" s="232"/>
      <c r="M1600" s="232"/>
      <c r="N1600" s="232"/>
      <c r="O1600" s="232"/>
      <c r="P1600" s="232"/>
    </row>
    <row r="1601" spans="1:16" x14ac:dyDescent="0.25">
      <c r="A1601" s="240"/>
      <c r="B1601" s="239"/>
      <c r="C1601" s="232"/>
      <c r="D1601" s="232"/>
      <c r="E1601" s="232"/>
      <c r="F1601" s="232"/>
      <c r="G1601" s="232"/>
      <c r="H1601" s="232"/>
      <c r="I1601" s="232"/>
      <c r="J1601" s="232"/>
      <c r="K1601" s="232"/>
      <c r="L1601" s="232"/>
      <c r="M1601" s="232"/>
      <c r="N1601" s="232"/>
      <c r="O1601" s="232"/>
      <c r="P1601" s="232"/>
    </row>
    <row r="1602" spans="1:16" x14ac:dyDescent="0.25">
      <c r="A1602" s="240"/>
      <c r="B1602" s="239"/>
      <c r="C1602" s="232"/>
      <c r="D1602" s="232"/>
      <c r="E1602" s="232"/>
      <c r="F1602" s="232"/>
      <c r="G1602" s="232"/>
      <c r="H1602" s="232"/>
      <c r="I1602" s="232"/>
      <c r="J1602" s="232"/>
      <c r="K1602" s="232"/>
      <c r="L1602" s="232"/>
      <c r="M1602" s="232"/>
      <c r="N1602" s="232"/>
      <c r="O1602" s="232"/>
      <c r="P1602" s="232"/>
    </row>
    <row r="1603" spans="1:16" x14ac:dyDescent="0.25">
      <c r="A1603" s="240"/>
      <c r="B1603" s="239"/>
      <c r="C1603" s="232"/>
      <c r="D1603" s="232"/>
      <c r="E1603" s="232"/>
      <c r="F1603" s="232"/>
      <c r="G1603" s="232"/>
      <c r="H1603" s="232"/>
      <c r="I1603" s="232"/>
      <c r="J1603" s="232"/>
      <c r="K1603" s="232"/>
      <c r="L1603" s="232"/>
      <c r="M1603" s="232"/>
      <c r="N1603" s="232"/>
      <c r="O1603" s="232"/>
      <c r="P1603" s="232"/>
    </row>
    <row r="1604" spans="1:16" x14ac:dyDescent="0.25">
      <c r="A1604" s="240"/>
      <c r="B1604" s="239"/>
      <c r="C1604" s="232"/>
      <c r="D1604" s="232"/>
      <c r="E1604" s="232"/>
      <c r="F1604" s="232"/>
      <c r="G1604" s="232"/>
      <c r="H1604" s="232"/>
      <c r="I1604" s="232"/>
      <c r="J1604" s="232"/>
      <c r="K1604" s="232"/>
      <c r="L1604" s="232"/>
      <c r="M1604" s="232"/>
      <c r="N1604" s="232"/>
      <c r="O1604" s="232"/>
      <c r="P1604" s="232"/>
    </row>
    <row r="1605" spans="1:16" x14ac:dyDescent="0.25">
      <c r="A1605" s="240"/>
      <c r="B1605" s="239"/>
      <c r="C1605" s="232"/>
      <c r="D1605" s="232"/>
      <c r="E1605" s="232"/>
      <c r="F1605" s="232"/>
      <c r="G1605" s="232"/>
      <c r="H1605" s="232"/>
      <c r="I1605" s="232"/>
      <c r="J1605" s="232"/>
      <c r="K1605" s="232"/>
      <c r="L1605" s="232"/>
      <c r="M1605" s="232"/>
      <c r="N1605" s="232"/>
      <c r="O1605" s="232"/>
      <c r="P1605" s="232"/>
    </row>
    <row r="1606" spans="1:16" x14ac:dyDescent="0.25">
      <c r="A1606" s="240"/>
      <c r="B1606" s="239"/>
      <c r="C1606" s="232"/>
      <c r="D1606" s="232"/>
      <c r="E1606" s="232"/>
      <c r="F1606" s="232"/>
      <c r="G1606" s="232"/>
      <c r="H1606" s="232"/>
      <c r="I1606" s="232"/>
      <c r="J1606" s="232"/>
      <c r="K1606" s="232"/>
      <c r="L1606" s="232"/>
      <c r="M1606" s="232"/>
      <c r="N1606" s="232"/>
      <c r="O1606" s="232"/>
      <c r="P1606" s="232"/>
    </row>
    <row r="1607" spans="1:16" x14ac:dyDescent="0.25">
      <c r="A1607" s="240"/>
      <c r="B1607" s="239"/>
      <c r="C1607" s="232"/>
      <c r="D1607" s="232"/>
      <c r="E1607" s="232"/>
      <c r="F1607" s="232"/>
      <c r="G1607" s="232"/>
      <c r="H1607" s="232"/>
      <c r="I1607" s="232"/>
      <c r="J1607" s="232"/>
      <c r="K1607" s="232"/>
      <c r="L1607" s="232"/>
      <c r="M1607" s="232"/>
      <c r="N1607" s="232"/>
      <c r="O1607" s="232"/>
      <c r="P1607" s="232"/>
    </row>
    <row r="1608" spans="1:16" x14ac:dyDescent="0.25">
      <c r="A1608" s="240"/>
      <c r="B1608" s="239"/>
      <c r="C1608" s="232"/>
      <c r="D1608" s="232"/>
      <c r="E1608" s="232"/>
      <c r="F1608" s="232"/>
      <c r="G1608" s="232"/>
      <c r="H1608" s="232"/>
      <c r="I1608" s="232"/>
      <c r="J1608" s="232"/>
      <c r="K1608" s="232"/>
      <c r="L1608" s="232"/>
      <c r="M1608" s="232"/>
      <c r="N1608" s="232"/>
      <c r="O1608" s="232"/>
      <c r="P1608" s="232"/>
    </row>
    <row r="1609" spans="1:16" x14ac:dyDescent="0.25">
      <c r="A1609" s="240"/>
      <c r="B1609" s="239"/>
      <c r="C1609" s="232"/>
      <c r="D1609" s="232"/>
      <c r="E1609" s="232"/>
      <c r="F1609" s="232"/>
      <c r="G1609" s="232"/>
      <c r="H1609" s="232"/>
      <c r="I1609" s="232"/>
      <c r="J1609" s="232"/>
      <c r="K1609" s="232"/>
      <c r="L1609" s="232"/>
      <c r="M1609" s="232"/>
      <c r="N1609" s="232"/>
      <c r="O1609" s="232"/>
      <c r="P1609" s="232"/>
    </row>
    <row r="1610" spans="1:16" x14ac:dyDescent="0.25">
      <c r="A1610" s="240"/>
      <c r="B1610" s="239"/>
      <c r="C1610" s="232"/>
      <c r="D1610" s="232"/>
      <c r="E1610" s="232"/>
      <c r="F1610" s="232"/>
      <c r="G1610" s="232"/>
      <c r="H1610" s="232"/>
      <c r="I1610" s="232"/>
      <c r="J1610" s="232"/>
      <c r="K1610" s="232"/>
      <c r="L1610" s="232"/>
      <c r="M1610" s="232"/>
      <c r="N1610" s="232"/>
      <c r="O1610" s="232"/>
      <c r="P1610" s="232"/>
    </row>
    <row r="1611" spans="1:16" x14ac:dyDescent="0.25">
      <c r="A1611" s="240"/>
      <c r="B1611" s="239"/>
      <c r="C1611" s="232"/>
      <c r="D1611" s="232"/>
      <c r="E1611" s="232"/>
      <c r="F1611" s="232"/>
      <c r="G1611" s="232"/>
      <c r="H1611" s="232"/>
      <c r="I1611" s="232"/>
      <c r="J1611" s="232"/>
      <c r="K1611" s="232"/>
      <c r="L1611" s="232"/>
      <c r="M1611" s="232"/>
      <c r="N1611" s="232"/>
      <c r="O1611" s="232"/>
      <c r="P1611" s="232"/>
    </row>
    <row r="1612" spans="1:16" x14ac:dyDescent="0.25">
      <c r="A1612" s="240"/>
      <c r="B1612" s="239"/>
      <c r="C1612" s="232"/>
      <c r="D1612" s="232"/>
      <c r="E1612" s="232"/>
      <c r="F1612" s="232"/>
      <c r="G1612" s="232"/>
      <c r="H1612" s="232"/>
      <c r="I1612" s="232"/>
      <c r="J1612" s="232"/>
      <c r="K1612" s="232"/>
      <c r="L1612" s="232"/>
      <c r="M1612" s="232"/>
      <c r="N1612" s="232"/>
      <c r="O1612" s="232"/>
      <c r="P1612" s="232"/>
    </row>
    <row r="1613" spans="1:16" x14ac:dyDescent="0.25">
      <c r="A1613" s="240"/>
      <c r="B1613" s="239"/>
      <c r="C1613" s="232"/>
      <c r="D1613" s="232"/>
      <c r="E1613" s="232"/>
      <c r="F1613" s="232"/>
      <c r="G1613" s="232"/>
      <c r="H1613" s="232"/>
      <c r="I1613" s="232"/>
      <c r="J1613" s="232"/>
      <c r="K1613" s="232"/>
      <c r="L1613" s="232"/>
      <c r="M1613" s="232"/>
      <c r="N1613" s="232"/>
      <c r="O1613" s="232"/>
      <c r="P1613" s="232"/>
    </row>
    <row r="1614" spans="1:16" x14ac:dyDescent="0.25">
      <c r="A1614" s="240"/>
      <c r="B1614" s="239"/>
      <c r="C1614" s="232"/>
      <c r="D1614" s="232"/>
      <c r="E1614" s="232"/>
      <c r="F1614" s="232"/>
      <c r="G1614" s="232"/>
      <c r="H1614" s="232"/>
      <c r="I1614" s="232"/>
      <c r="J1614" s="232"/>
      <c r="K1614" s="232"/>
      <c r="L1614" s="232"/>
      <c r="M1614" s="232"/>
      <c r="N1614" s="232"/>
      <c r="O1614" s="232"/>
      <c r="P1614" s="232"/>
    </row>
    <row r="1615" spans="1:16" x14ac:dyDescent="0.25">
      <c r="A1615" s="240"/>
      <c r="B1615" s="239"/>
      <c r="C1615" s="232"/>
      <c r="D1615" s="232"/>
      <c r="E1615" s="232"/>
      <c r="F1615" s="232"/>
      <c r="G1615" s="232"/>
      <c r="H1615" s="232"/>
      <c r="I1615" s="232"/>
      <c r="J1615" s="232"/>
      <c r="K1615" s="232"/>
      <c r="L1615" s="232"/>
      <c r="M1615" s="232"/>
      <c r="N1615" s="232"/>
      <c r="O1615" s="232"/>
      <c r="P1615" s="232"/>
    </row>
    <row r="1616" spans="1:16" x14ac:dyDescent="0.25">
      <c r="A1616" s="240"/>
      <c r="B1616" s="239"/>
      <c r="C1616" s="232"/>
      <c r="D1616" s="232"/>
      <c r="E1616" s="232"/>
      <c r="F1616" s="232"/>
      <c r="G1616" s="232"/>
      <c r="H1616" s="232"/>
      <c r="I1616" s="232"/>
      <c r="J1616" s="232"/>
      <c r="K1616" s="232"/>
      <c r="L1616" s="232"/>
      <c r="M1616" s="232"/>
      <c r="N1616" s="232"/>
      <c r="O1616" s="232"/>
      <c r="P1616" s="232"/>
    </row>
    <row r="1617" spans="1:16" x14ac:dyDescent="0.25">
      <c r="A1617" s="240"/>
      <c r="B1617" s="239"/>
      <c r="C1617" s="232"/>
      <c r="D1617" s="232"/>
      <c r="E1617" s="232"/>
      <c r="F1617" s="232"/>
      <c r="G1617" s="232"/>
      <c r="H1617" s="232"/>
      <c r="I1617" s="232"/>
      <c r="J1617" s="232"/>
      <c r="K1617" s="232"/>
      <c r="L1617" s="232"/>
      <c r="M1617" s="232"/>
      <c r="N1617" s="232"/>
      <c r="O1617" s="232"/>
      <c r="P1617" s="232"/>
    </row>
    <row r="1618" spans="1:16" x14ac:dyDescent="0.25">
      <c r="A1618" s="240"/>
      <c r="B1618" s="239"/>
      <c r="C1618" s="232"/>
      <c r="D1618" s="232"/>
      <c r="E1618" s="232"/>
      <c r="F1618" s="232"/>
      <c r="G1618" s="232"/>
      <c r="H1618" s="232"/>
      <c r="I1618" s="232"/>
      <c r="J1618" s="232"/>
      <c r="K1618" s="232"/>
      <c r="L1618" s="232"/>
      <c r="M1618" s="232"/>
      <c r="N1618" s="232"/>
      <c r="O1618" s="232"/>
      <c r="P1618" s="232"/>
    </row>
    <row r="1619" spans="1:16" x14ac:dyDescent="0.25">
      <c r="A1619" s="240"/>
      <c r="B1619" s="239"/>
      <c r="C1619" s="232"/>
      <c r="D1619" s="232"/>
      <c r="E1619" s="232"/>
      <c r="F1619" s="232"/>
      <c r="G1619" s="232"/>
      <c r="H1619" s="232"/>
      <c r="I1619" s="232"/>
      <c r="J1619" s="232"/>
      <c r="K1619" s="232"/>
      <c r="L1619" s="232"/>
      <c r="M1619" s="232"/>
      <c r="N1619" s="232"/>
      <c r="O1619" s="232"/>
      <c r="P1619" s="232"/>
    </row>
    <row r="1620" spans="1:16" x14ac:dyDescent="0.25">
      <c r="A1620" s="240"/>
      <c r="B1620" s="239"/>
      <c r="C1620" s="232"/>
      <c r="D1620" s="232"/>
      <c r="E1620" s="232"/>
      <c r="F1620" s="232"/>
      <c r="G1620" s="232"/>
      <c r="H1620" s="232"/>
      <c r="I1620" s="232"/>
      <c r="J1620" s="232"/>
      <c r="K1620" s="232"/>
      <c r="L1620" s="232"/>
      <c r="M1620" s="232"/>
      <c r="N1620" s="232"/>
      <c r="O1620" s="232"/>
      <c r="P1620" s="232"/>
    </row>
    <row r="1621" spans="1:16" x14ac:dyDescent="0.25">
      <c r="A1621" s="240"/>
      <c r="B1621" s="239"/>
      <c r="C1621" s="232"/>
      <c r="D1621" s="232"/>
      <c r="E1621" s="232"/>
      <c r="F1621" s="232"/>
      <c r="G1621" s="232"/>
      <c r="H1621" s="232"/>
      <c r="I1621" s="232"/>
      <c r="J1621" s="232"/>
      <c r="K1621" s="232"/>
      <c r="L1621" s="232"/>
      <c r="M1621" s="232"/>
      <c r="N1621" s="232"/>
      <c r="O1621" s="232"/>
      <c r="P1621" s="232"/>
    </row>
    <row r="1622" spans="1:16" x14ac:dyDescent="0.25">
      <c r="A1622" s="240"/>
      <c r="B1622" s="239"/>
      <c r="C1622" s="232"/>
      <c r="D1622" s="232"/>
      <c r="E1622" s="232"/>
      <c r="F1622" s="232"/>
      <c r="G1622" s="232"/>
      <c r="H1622" s="232"/>
      <c r="I1622" s="232"/>
      <c r="J1622" s="232"/>
      <c r="K1622" s="232"/>
      <c r="L1622" s="232"/>
      <c r="M1622" s="232"/>
      <c r="N1622" s="232"/>
      <c r="O1622" s="232"/>
      <c r="P1622" s="232"/>
    </row>
    <row r="1623" spans="1:16" x14ac:dyDescent="0.25">
      <c r="A1623" s="240"/>
      <c r="B1623" s="239"/>
      <c r="C1623" s="232"/>
      <c r="D1623" s="232"/>
      <c r="E1623" s="232"/>
      <c r="F1623" s="232"/>
      <c r="G1623" s="232"/>
      <c r="H1623" s="232"/>
      <c r="I1623" s="232"/>
      <c r="J1623" s="232"/>
      <c r="K1623" s="232"/>
      <c r="L1623" s="232"/>
      <c r="M1623" s="232"/>
      <c r="N1623" s="232"/>
      <c r="O1623" s="232"/>
      <c r="P1623" s="232"/>
    </row>
    <row r="1624" spans="1:16" x14ac:dyDescent="0.25">
      <c r="A1624" s="240"/>
      <c r="B1624" s="239"/>
      <c r="C1624" s="232"/>
      <c r="D1624" s="232"/>
      <c r="E1624" s="232"/>
      <c r="F1624" s="232"/>
      <c r="G1624" s="232"/>
      <c r="H1624" s="232"/>
      <c r="I1624" s="232"/>
      <c r="J1624" s="232"/>
      <c r="K1624" s="232"/>
      <c r="L1624" s="232"/>
      <c r="M1624" s="232"/>
      <c r="N1624" s="232"/>
      <c r="O1624" s="232"/>
      <c r="P1624" s="232"/>
    </row>
    <row r="1625" spans="1:16" x14ac:dyDescent="0.25">
      <c r="A1625" s="240"/>
      <c r="B1625" s="239"/>
      <c r="C1625" s="232"/>
      <c r="D1625" s="232"/>
      <c r="E1625" s="232"/>
      <c r="F1625" s="232"/>
      <c r="G1625" s="232"/>
      <c r="H1625" s="232"/>
      <c r="I1625" s="232"/>
      <c r="J1625" s="232"/>
      <c r="K1625" s="232"/>
      <c r="L1625" s="232"/>
      <c r="M1625" s="232"/>
      <c r="N1625" s="232"/>
      <c r="O1625" s="232"/>
      <c r="P1625" s="232"/>
    </row>
    <row r="1626" spans="1:16" x14ac:dyDescent="0.25">
      <c r="A1626" s="240"/>
      <c r="B1626" s="239"/>
      <c r="C1626" s="232"/>
      <c r="D1626" s="232"/>
      <c r="E1626" s="232"/>
      <c r="F1626" s="232"/>
      <c r="G1626" s="232"/>
      <c r="H1626" s="232"/>
      <c r="I1626" s="232"/>
      <c r="J1626" s="232"/>
      <c r="K1626" s="232"/>
      <c r="L1626" s="232"/>
      <c r="M1626" s="232"/>
      <c r="N1626" s="232"/>
      <c r="O1626" s="232"/>
      <c r="P1626" s="232"/>
    </row>
    <row r="1627" spans="1:16" x14ac:dyDescent="0.25">
      <c r="A1627" s="240"/>
      <c r="B1627" s="239"/>
      <c r="C1627" s="232"/>
      <c r="D1627" s="232"/>
      <c r="E1627" s="232"/>
      <c r="F1627" s="232"/>
      <c r="G1627" s="232"/>
      <c r="H1627" s="232"/>
      <c r="I1627" s="232"/>
      <c r="J1627" s="232"/>
      <c r="K1627" s="232"/>
      <c r="L1627" s="232"/>
      <c r="M1627" s="232"/>
      <c r="N1627" s="232"/>
      <c r="O1627" s="232"/>
      <c r="P1627" s="232"/>
    </row>
    <row r="1628" spans="1:16" x14ac:dyDescent="0.25">
      <c r="A1628" s="240"/>
      <c r="B1628" s="239"/>
      <c r="C1628" s="232"/>
      <c r="D1628" s="232"/>
      <c r="E1628" s="232"/>
      <c r="F1628" s="232"/>
      <c r="G1628" s="232"/>
      <c r="H1628" s="232"/>
      <c r="I1628" s="232"/>
      <c r="J1628" s="232"/>
      <c r="K1628" s="232"/>
      <c r="L1628" s="232"/>
      <c r="M1628" s="232"/>
      <c r="N1628" s="232"/>
      <c r="O1628" s="232"/>
      <c r="P1628" s="232"/>
    </row>
    <row r="1629" spans="1:16" x14ac:dyDescent="0.25">
      <c r="A1629" s="240"/>
      <c r="B1629" s="239"/>
      <c r="C1629" s="232"/>
      <c r="D1629" s="232"/>
      <c r="E1629" s="232"/>
      <c r="F1629" s="232"/>
      <c r="G1629" s="232"/>
      <c r="H1629" s="232"/>
      <c r="I1629" s="232"/>
      <c r="J1629" s="232"/>
      <c r="K1629" s="232"/>
      <c r="L1629" s="232"/>
      <c r="M1629" s="232"/>
      <c r="N1629" s="232"/>
      <c r="O1629" s="232"/>
      <c r="P1629" s="232"/>
    </row>
    <row r="1630" spans="1:16" x14ac:dyDescent="0.25">
      <c r="A1630" s="240"/>
      <c r="B1630" s="239"/>
      <c r="C1630" s="232"/>
      <c r="D1630" s="232"/>
      <c r="E1630" s="232"/>
      <c r="F1630" s="232"/>
      <c r="G1630" s="232"/>
      <c r="H1630" s="232"/>
      <c r="I1630" s="232"/>
      <c r="J1630" s="232"/>
      <c r="K1630" s="232"/>
      <c r="L1630" s="232"/>
      <c r="M1630" s="232"/>
      <c r="N1630" s="232"/>
      <c r="O1630" s="232"/>
      <c r="P1630" s="232"/>
    </row>
    <row r="1631" spans="1:16" x14ac:dyDescent="0.25">
      <c r="A1631" s="240"/>
      <c r="B1631" s="239"/>
      <c r="C1631" s="232"/>
      <c r="D1631" s="232"/>
      <c r="E1631" s="232"/>
      <c r="F1631" s="232"/>
      <c r="G1631" s="232"/>
      <c r="H1631" s="232"/>
      <c r="I1631" s="232"/>
      <c r="J1631" s="232"/>
      <c r="K1631" s="232"/>
      <c r="L1631" s="232"/>
      <c r="M1631" s="232"/>
      <c r="N1631" s="232"/>
      <c r="O1631" s="232"/>
      <c r="P1631" s="232"/>
    </row>
    <row r="1632" spans="1:16" x14ac:dyDescent="0.25">
      <c r="A1632" s="240"/>
      <c r="B1632" s="239"/>
      <c r="C1632" s="232"/>
      <c r="D1632" s="232"/>
      <c r="E1632" s="232"/>
      <c r="F1632" s="232"/>
      <c r="G1632" s="232"/>
      <c r="H1632" s="232"/>
      <c r="I1632" s="232"/>
      <c r="J1632" s="232"/>
      <c r="K1632" s="232"/>
      <c r="L1632" s="232"/>
      <c r="M1632" s="232"/>
      <c r="N1632" s="232"/>
      <c r="O1632" s="232"/>
      <c r="P1632" s="232"/>
    </row>
    <row r="1633" spans="1:16" x14ac:dyDescent="0.25">
      <c r="A1633" s="240"/>
      <c r="B1633" s="239"/>
      <c r="C1633" s="232"/>
      <c r="D1633" s="232"/>
      <c r="E1633" s="232"/>
      <c r="F1633" s="232"/>
      <c r="G1633" s="232"/>
      <c r="H1633" s="232"/>
      <c r="I1633" s="232"/>
      <c r="J1633" s="232"/>
      <c r="K1633" s="232"/>
      <c r="L1633" s="232"/>
      <c r="M1633" s="232"/>
      <c r="N1633" s="232"/>
      <c r="O1633" s="232"/>
      <c r="P1633" s="232"/>
    </row>
    <row r="1634" spans="1:16" x14ac:dyDescent="0.25">
      <c r="A1634" s="240"/>
      <c r="B1634" s="239"/>
      <c r="C1634" s="232"/>
      <c r="D1634" s="232"/>
      <c r="E1634" s="232"/>
      <c r="F1634" s="232"/>
      <c r="G1634" s="232"/>
      <c r="H1634" s="232"/>
      <c r="I1634" s="232"/>
      <c r="J1634" s="232"/>
      <c r="K1634" s="232"/>
      <c r="L1634" s="232"/>
      <c r="M1634" s="232"/>
      <c r="N1634" s="232"/>
      <c r="O1634" s="232"/>
      <c r="P1634" s="232"/>
    </row>
    <row r="1635" spans="1:16" x14ac:dyDescent="0.25">
      <c r="A1635" s="240"/>
      <c r="B1635" s="239"/>
      <c r="C1635" s="232"/>
      <c r="D1635" s="232"/>
      <c r="E1635" s="232"/>
      <c r="F1635" s="232"/>
      <c r="G1635" s="232"/>
      <c r="H1635" s="232"/>
      <c r="I1635" s="232"/>
      <c r="J1635" s="232"/>
      <c r="K1635" s="232"/>
      <c r="L1635" s="232"/>
      <c r="M1635" s="232"/>
      <c r="N1635" s="232"/>
      <c r="O1635" s="232"/>
      <c r="P1635" s="232"/>
    </row>
    <row r="1636" spans="1:16" x14ac:dyDescent="0.25">
      <c r="A1636" s="240"/>
      <c r="B1636" s="239"/>
      <c r="C1636" s="232"/>
      <c r="D1636" s="232"/>
      <c r="E1636" s="232"/>
      <c r="F1636" s="232"/>
      <c r="G1636" s="232"/>
      <c r="H1636" s="232"/>
      <c r="I1636" s="232"/>
      <c r="J1636" s="232"/>
      <c r="K1636" s="232"/>
      <c r="L1636" s="232"/>
      <c r="M1636" s="232"/>
      <c r="N1636" s="232"/>
      <c r="O1636" s="232"/>
      <c r="P1636" s="232"/>
    </row>
    <row r="1637" spans="1:16" x14ac:dyDescent="0.25">
      <c r="A1637" s="240"/>
      <c r="B1637" s="239"/>
      <c r="C1637" s="232"/>
      <c r="D1637" s="232"/>
      <c r="E1637" s="232"/>
      <c r="F1637" s="232"/>
      <c r="G1637" s="232"/>
      <c r="H1637" s="232"/>
      <c r="I1637" s="232"/>
      <c r="J1637" s="232"/>
      <c r="K1637" s="232"/>
      <c r="L1637" s="232"/>
      <c r="M1637" s="232"/>
      <c r="N1637" s="232"/>
      <c r="O1637" s="232"/>
      <c r="P1637" s="232"/>
    </row>
    <row r="1638" spans="1:16" x14ac:dyDescent="0.25">
      <c r="A1638" s="240"/>
      <c r="B1638" s="239"/>
      <c r="C1638" s="232"/>
      <c r="D1638" s="232"/>
      <c r="E1638" s="232"/>
      <c r="F1638" s="232"/>
      <c r="G1638" s="232"/>
      <c r="H1638" s="232"/>
      <c r="I1638" s="232"/>
      <c r="J1638" s="232"/>
      <c r="K1638" s="232"/>
      <c r="L1638" s="232"/>
      <c r="M1638" s="232"/>
      <c r="N1638" s="232"/>
      <c r="O1638" s="232"/>
      <c r="P1638" s="232"/>
    </row>
    <row r="1639" spans="1:16" x14ac:dyDescent="0.25">
      <c r="A1639" s="240"/>
      <c r="B1639" s="239"/>
      <c r="C1639" s="232"/>
      <c r="D1639" s="232"/>
      <c r="E1639" s="232"/>
      <c r="F1639" s="232"/>
      <c r="G1639" s="232"/>
      <c r="H1639" s="232"/>
      <c r="I1639" s="232"/>
      <c r="J1639" s="232"/>
      <c r="K1639" s="232"/>
      <c r="L1639" s="232"/>
      <c r="M1639" s="232"/>
      <c r="N1639" s="232"/>
      <c r="O1639" s="232"/>
      <c r="P1639" s="232"/>
    </row>
    <row r="1640" spans="1:16" x14ac:dyDescent="0.25">
      <c r="A1640" s="240"/>
      <c r="B1640" s="239"/>
      <c r="C1640" s="232"/>
      <c r="D1640" s="232"/>
      <c r="E1640" s="232"/>
      <c r="F1640" s="232"/>
      <c r="G1640" s="232"/>
      <c r="H1640" s="232"/>
      <c r="I1640" s="232"/>
      <c r="J1640" s="232"/>
      <c r="K1640" s="232"/>
      <c r="L1640" s="232"/>
      <c r="M1640" s="232"/>
      <c r="N1640" s="232"/>
      <c r="O1640" s="232"/>
      <c r="P1640" s="232"/>
    </row>
    <row r="1641" spans="1:16" x14ac:dyDescent="0.25">
      <c r="A1641" s="240"/>
      <c r="B1641" s="239"/>
      <c r="C1641" s="232"/>
      <c r="D1641" s="232"/>
      <c r="E1641" s="232"/>
      <c r="F1641" s="232"/>
      <c r="G1641" s="232"/>
      <c r="H1641" s="232"/>
      <c r="I1641" s="232"/>
      <c r="J1641" s="232"/>
      <c r="K1641" s="232"/>
      <c r="L1641" s="232"/>
      <c r="M1641" s="232"/>
      <c r="N1641" s="232"/>
      <c r="O1641" s="232"/>
      <c r="P1641" s="232"/>
    </row>
    <row r="1642" spans="1:16" x14ac:dyDescent="0.25">
      <c r="A1642" s="240"/>
      <c r="B1642" s="239"/>
      <c r="C1642" s="232"/>
      <c r="D1642" s="232"/>
      <c r="E1642" s="232"/>
      <c r="F1642" s="232"/>
      <c r="G1642" s="232"/>
      <c r="H1642" s="232"/>
      <c r="I1642" s="232"/>
      <c r="J1642" s="232"/>
      <c r="K1642" s="232"/>
      <c r="L1642" s="232"/>
      <c r="M1642" s="232"/>
      <c r="N1642" s="232"/>
      <c r="O1642" s="232"/>
      <c r="P1642" s="232"/>
    </row>
    <row r="1643" spans="1:16" x14ac:dyDescent="0.25">
      <c r="A1643" s="240"/>
      <c r="B1643" s="239"/>
      <c r="C1643" s="232"/>
      <c r="D1643" s="232"/>
      <c r="E1643" s="232"/>
      <c r="F1643" s="232"/>
      <c r="G1643" s="232"/>
      <c r="H1643" s="232"/>
      <c r="I1643" s="232"/>
      <c r="J1643" s="232"/>
      <c r="K1643" s="232"/>
      <c r="L1643" s="232"/>
      <c r="M1643" s="232"/>
      <c r="N1643" s="232"/>
      <c r="O1643" s="232"/>
      <c r="P1643" s="232"/>
    </row>
    <row r="1644" spans="1:16" x14ac:dyDescent="0.25">
      <c r="A1644" s="240"/>
      <c r="B1644" s="239"/>
      <c r="C1644" s="232"/>
      <c r="D1644" s="232"/>
      <c r="E1644" s="232"/>
      <c r="F1644" s="232"/>
      <c r="G1644" s="232"/>
      <c r="H1644" s="232"/>
      <c r="I1644" s="232"/>
      <c r="J1644" s="232"/>
      <c r="K1644" s="232"/>
      <c r="L1644" s="232"/>
      <c r="M1644" s="232"/>
      <c r="N1644" s="232"/>
      <c r="O1644" s="232"/>
      <c r="P1644" s="232"/>
    </row>
    <row r="1645" spans="1:16" x14ac:dyDescent="0.25">
      <c r="A1645" s="240"/>
      <c r="B1645" s="239"/>
      <c r="C1645" s="232"/>
      <c r="D1645" s="232"/>
      <c r="E1645" s="232"/>
      <c r="F1645" s="232"/>
      <c r="G1645" s="232"/>
      <c r="H1645" s="232"/>
      <c r="I1645" s="232"/>
      <c r="J1645" s="232"/>
      <c r="K1645" s="232"/>
      <c r="L1645" s="232"/>
      <c r="M1645" s="232"/>
      <c r="N1645" s="232"/>
      <c r="O1645" s="232"/>
      <c r="P1645" s="232"/>
    </row>
    <row r="1646" spans="1:16" x14ac:dyDescent="0.25">
      <c r="A1646" s="240"/>
      <c r="B1646" s="239"/>
      <c r="C1646" s="232"/>
      <c r="D1646" s="232"/>
      <c r="E1646" s="232"/>
      <c r="F1646" s="232"/>
      <c r="G1646" s="232"/>
      <c r="H1646" s="232"/>
      <c r="I1646" s="232"/>
      <c r="J1646" s="232"/>
      <c r="K1646" s="232"/>
      <c r="L1646" s="232"/>
      <c r="M1646" s="232"/>
      <c r="N1646" s="232"/>
      <c r="O1646" s="232"/>
      <c r="P1646" s="232"/>
    </row>
    <row r="1647" spans="1:16" x14ac:dyDescent="0.25">
      <c r="A1647" s="240"/>
      <c r="B1647" s="239"/>
      <c r="C1647" s="232"/>
      <c r="D1647" s="232"/>
      <c r="E1647" s="232"/>
      <c r="F1647" s="232"/>
      <c r="G1647" s="232"/>
      <c r="H1647" s="232"/>
      <c r="I1647" s="232"/>
      <c r="J1647" s="232"/>
      <c r="K1647" s="232"/>
      <c r="L1647" s="232"/>
      <c r="M1647" s="232"/>
      <c r="N1647" s="232"/>
      <c r="O1647" s="232"/>
      <c r="P1647" s="232"/>
    </row>
    <row r="1648" spans="1:16" x14ac:dyDescent="0.25">
      <c r="A1648" s="240"/>
      <c r="B1648" s="239"/>
      <c r="C1648" s="232"/>
      <c r="D1648" s="232"/>
      <c r="E1648" s="232"/>
      <c r="F1648" s="232"/>
      <c r="G1648" s="232"/>
      <c r="H1648" s="232"/>
      <c r="I1648" s="232"/>
      <c r="J1648" s="232"/>
      <c r="K1648" s="232"/>
      <c r="L1648" s="232"/>
      <c r="M1648" s="232"/>
      <c r="N1648" s="232"/>
      <c r="O1648" s="232"/>
      <c r="P1648" s="232"/>
    </row>
    <row r="1649" spans="1:16" x14ac:dyDescent="0.25">
      <c r="A1649" s="240"/>
      <c r="B1649" s="239"/>
      <c r="C1649" s="232"/>
      <c r="D1649" s="232"/>
      <c r="E1649" s="232"/>
      <c r="F1649" s="232"/>
      <c r="G1649" s="232"/>
      <c r="H1649" s="232"/>
      <c r="I1649" s="232"/>
      <c r="J1649" s="232"/>
      <c r="K1649" s="232"/>
      <c r="L1649" s="232"/>
      <c r="M1649" s="232"/>
      <c r="N1649" s="232"/>
      <c r="O1649" s="232"/>
      <c r="P1649" s="232"/>
    </row>
    <row r="1650" spans="1:16" x14ac:dyDescent="0.25">
      <c r="A1650" s="240"/>
      <c r="B1650" s="239"/>
      <c r="C1650" s="232"/>
      <c r="D1650" s="232"/>
      <c r="E1650" s="232"/>
      <c r="F1650" s="232"/>
      <c r="G1650" s="232"/>
      <c r="H1650" s="232"/>
      <c r="I1650" s="232"/>
      <c r="J1650" s="232"/>
      <c r="K1650" s="232"/>
      <c r="L1650" s="232"/>
      <c r="M1650" s="232"/>
      <c r="N1650" s="232"/>
      <c r="O1650" s="232"/>
      <c r="P1650" s="232"/>
    </row>
    <row r="1651" spans="1:16" x14ac:dyDescent="0.25">
      <c r="A1651" s="240"/>
      <c r="B1651" s="239"/>
      <c r="C1651" s="232"/>
      <c r="D1651" s="232"/>
      <c r="E1651" s="232"/>
      <c r="F1651" s="232"/>
      <c r="G1651" s="232"/>
      <c r="H1651" s="232"/>
      <c r="I1651" s="232"/>
      <c r="J1651" s="232"/>
      <c r="K1651" s="232"/>
      <c r="L1651" s="232"/>
      <c r="M1651" s="232"/>
      <c r="N1651" s="232"/>
      <c r="O1651" s="232"/>
      <c r="P1651" s="232"/>
    </row>
    <row r="1652" spans="1:16" x14ac:dyDescent="0.25">
      <c r="A1652" s="240"/>
      <c r="B1652" s="239"/>
      <c r="C1652" s="232"/>
      <c r="D1652" s="232"/>
      <c r="E1652" s="232"/>
      <c r="F1652" s="232"/>
      <c r="G1652" s="232"/>
      <c r="H1652" s="232"/>
      <c r="I1652" s="232"/>
      <c r="J1652" s="232"/>
      <c r="K1652" s="232"/>
      <c r="L1652" s="232"/>
      <c r="M1652" s="232"/>
      <c r="N1652" s="232"/>
      <c r="O1652" s="232"/>
      <c r="P1652" s="232"/>
    </row>
    <row r="1653" spans="1:16" x14ac:dyDescent="0.25">
      <c r="A1653" s="240"/>
      <c r="B1653" s="239"/>
      <c r="C1653" s="232"/>
      <c r="D1653" s="232"/>
      <c r="E1653" s="232"/>
      <c r="F1653" s="232"/>
      <c r="G1653" s="232"/>
      <c r="H1653" s="232"/>
      <c r="I1653" s="232"/>
      <c r="J1653" s="232"/>
      <c r="K1653" s="232"/>
      <c r="L1653" s="232"/>
      <c r="M1653" s="232"/>
      <c r="N1653" s="232"/>
      <c r="O1653" s="232"/>
      <c r="P1653" s="232"/>
    </row>
    <row r="1654" spans="1:16" x14ac:dyDescent="0.25">
      <c r="A1654" s="240"/>
      <c r="B1654" s="239"/>
      <c r="C1654" s="232"/>
      <c r="D1654" s="232"/>
      <c r="E1654" s="232"/>
      <c r="F1654" s="232"/>
      <c r="G1654" s="232"/>
      <c r="H1654" s="232"/>
      <c r="I1654" s="232"/>
      <c r="J1654" s="232"/>
      <c r="K1654" s="232"/>
      <c r="L1654" s="232"/>
      <c r="M1654" s="232"/>
      <c r="N1654" s="232"/>
      <c r="O1654" s="232"/>
      <c r="P1654" s="232"/>
    </row>
    <row r="1655" spans="1:16" x14ac:dyDescent="0.25">
      <c r="A1655" s="240"/>
      <c r="B1655" s="239"/>
      <c r="C1655" s="232"/>
      <c r="D1655" s="232"/>
      <c r="E1655" s="232"/>
      <c r="F1655" s="232"/>
      <c r="G1655" s="232"/>
      <c r="H1655" s="232"/>
      <c r="I1655" s="232"/>
      <c r="J1655" s="232"/>
      <c r="K1655" s="232"/>
      <c r="L1655" s="232"/>
      <c r="M1655" s="232"/>
      <c r="N1655" s="232"/>
      <c r="O1655" s="232"/>
      <c r="P1655" s="232"/>
    </row>
    <row r="1656" spans="1:16" x14ac:dyDescent="0.25">
      <c r="A1656" s="240"/>
      <c r="B1656" s="239"/>
      <c r="C1656" s="232"/>
      <c r="D1656" s="232"/>
      <c r="E1656" s="232"/>
      <c r="F1656" s="232"/>
      <c r="G1656" s="232"/>
      <c r="H1656" s="232"/>
      <c r="I1656" s="232"/>
      <c r="J1656" s="232"/>
      <c r="K1656" s="232"/>
      <c r="L1656" s="232"/>
      <c r="M1656" s="232"/>
      <c r="N1656" s="232"/>
      <c r="O1656" s="232"/>
      <c r="P1656" s="232"/>
    </row>
    <row r="1657" spans="1:16" x14ac:dyDescent="0.25">
      <c r="A1657" s="240"/>
      <c r="B1657" s="239"/>
      <c r="C1657" s="232"/>
      <c r="D1657" s="232"/>
      <c r="E1657" s="232"/>
      <c r="F1657" s="232"/>
      <c r="G1657" s="232"/>
      <c r="H1657" s="232"/>
      <c r="I1657" s="232"/>
      <c r="J1657" s="232"/>
      <c r="K1657" s="232"/>
      <c r="L1657" s="232"/>
      <c r="M1657" s="232"/>
      <c r="N1657" s="232"/>
      <c r="O1657" s="232"/>
      <c r="P1657" s="232"/>
    </row>
    <row r="1658" spans="1:16" x14ac:dyDescent="0.25">
      <c r="A1658" s="240"/>
      <c r="B1658" s="239"/>
      <c r="C1658" s="232"/>
      <c r="D1658" s="232"/>
      <c r="E1658" s="232"/>
      <c r="F1658" s="232"/>
      <c r="G1658" s="232"/>
      <c r="H1658" s="232"/>
      <c r="I1658" s="232"/>
      <c r="J1658" s="232"/>
      <c r="K1658" s="232"/>
      <c r="L1658" s="232"/>
      <c r="M1658" s="232"/>
      <c r="N1658" s="232"/>
      <c r="O1658" s="232"/>
      <c r="P1658" s="232"/>
    </row>
    <row r="1659" spans="1:16" x14ac:dyDescent="0.25">
      <c r="A1659" s="240"/>
      <c r="B1659" s="239"/>
      <c r="C1659" s="232"/>
      <c r="D1659" s="232"/>
      <c r="E1659" s="232"/>
      <c r="F1659" s="232"/>
      <c r="G1659" s="232"/>
      <c r="H1659" s="232"/>
      <c r="I1659" s="232"/>
      <c r="J1659" s="232"/>
      <c r="K1659" s="232"/>
      <c r="L1659" s="232"/>
      <c r="M1659" s="232"/>
      <c r="N1659" s="232"/>
      <c r="O1659" s="232"/>
      <c r="P1659" s="232"/>
    </row>
    <row r="1660" spans="1:16" x14ac:dyDescent="0.25">
      <c r="A1660" s="240"/>
      <c r="B1660" s="239"/>
      <c r="C1660" s="232"/>
      <c r="D1660" s="232"/>
      <c r="E1660" s="232"/>
      <c r="F1660" s="232"/>
      <c r="G1660" s="232"/>
      <c r="H1660" s="232"/>
      <c r="I1660" s="232"/>
      <c r="J1660" s="232"/>
      <c r="K1660" s="232"/>
      <c r="L1660" s="232"/>
      <c r="M1660" s="232"/>
      <c r="N1660" s="232"/>
      <c r="O1660" s="232"/>
      <c r="P1660" s="232"/>
    </row>
    <row r="1661" spans="1:16" x14ac:dyDescent="0.25">
      <c r="A1661" s="240"/>
      <c r="B1661" s="239"/>
      <c r="C1661" s="232"/>
      <c r="D1661" s="232"/>
      <c r="E1661" s="232"/>
      <c r="F1661" s="232"/>
      <c r="G1661" s="232"/>
      <c r="H1661" s="232"/>
      <c r="I1661" s="232"/>
      <c r="J1661" s="232"/>
      <c r="K1661" s="232"/>
      <c r="L1661" s="232"/>
      <c r="M1661" s="232"/>
      <c r="N1661" s="232"/>
      <c r="O1661" s="232"/>
      <c r="P1661" s="232"/>
    </row>
    <row r="1662" spans="1:16" x14ac:dyDescent="0.25">
      <c r="A1662" s="240"/>
      <c r="B1662" s="239"/>
      <c r="C1662" s="232"/>
      <c r="D1662" s="232"/>
      <c r="E1662" s="232"/>
      <c r="F1662" s="232"/>
      <c r="G1662" s="232"/>
      <c r="H1662" s="232"/>
      <c r="I1662" s="232"/>
      <c r="J1662" s="232"/>
      <c r="K1662" s="232"/>
      <c r="L1662" s="232"/>
      <c r="M1662" s="232"/>
      <c r="N1662" s="232"/>
      <c r="O1662" s="232"/>
      <c r="P1662" s="232"/>
    </row>
    <row r="1663" spans="1:16" x14ac:dyDescent="0.25">
      <c r="A1663" s="240"/>
      <c r="B1663" s="239"/>
      <c r="C1663" s="232"/>
      <c r="D1663" s="232"/>
      <c r="E1663" s="232"/>
      <c r="F1663" s="232"/>
      <c r="G1663" s="232"/>
      <c r="H1663" s="232"/>
      <c r="I1663" s="232"/>
      <c r="J1663" s="232"/>
      <c r="K1663" s="232"/>
      <c r="L1663" s="232"/>
      <c r="M1663" s="232"/>
      <c r="N1663" s="232"/>
      <c r="O1663" s="232"/>
      <c r="P1663" s="232"/>
    </row>
    <row r="1664" spans="1:16" x14ac:dyDescent="0.25">
      <c r="A1664" s="240"/>
      <c r="B1664" s="239"/>
      <c r="C1664" s="232"/>
      <c r="D1664" s="232"/>
      <c r="E1664" s="232"/>
      <c r="F1664" s="232"/>
      <c r="G1664" s="232"/>
      <c r="H1664" s="232"/>
      <c r="I1664" s="232"/>
      <c r="J1664" s="232"/>
      <c r="K1664" s="232"/>
      <c r="L1664" s="232"/>
      <c r="M1664" s="232"/>
      <c r="N1664" s="232"/>
      <c r="O1664" s="232"/>
      <c r="P1664" s="232"/>
    </row>
    <row r="1665" spans="1:16" x14ac:dyDescent="0.25">
      <c r="A1665" s="240"/>
      <c r="B1665" s="239"/>
      <c r="C1665" s="232"/>
      <c r="D1665" s="232"/>
      <c r="E1665" s="232"/>
      <c r="F1665" s="232"/>
      <c r="G1665" s="232"/>
      <c r="H1665" s="232"/>
      <c r="I1665" s="232"/>
      <c r="J1665" s="232"/>
      <c r="K1665" s="232"/>
      <c r="L1665" s="232"/>
      <c r="M1665" s="232"/>
      <c r="N1665" s="232"/>
      <c r="O1665" s="232"/>
      <c r="P1665" s="232"/>
    </row>
    <row r="1666" spans="1:16" x14ac:dyDescent="0.25">
      <c r="A1666" s="240"/>
      <c r="B1666" s="239"/>
      <c r="C1666" s="232"/>
      <c r="D1666" s="232"/>
      <c r="E1666" s="232"/>
      <c r="F1666" s="232"/>
      <c r="G1666" s="232"/>
      <c r="H1666" s="232"/>
      <c r="I1666" s="232"/>
      <c r="J1666" s="232"/>
      <c r="K1666" s="232"/>
      <c r="L1666" s="232"/>
      <c r="M1666" s="232"/>
      <c r="N1666" s="232"/>
      <c r="O1666" s="232"/>
      <c r="P1666" s="232"/>
    </row>
    <row r="1667" spans="1:16" x14ac:dyDescent="0.25">
      <c r="A1667" s="240"/>
      <c r="B1667" s="239"/>
      <c r="C1667" s="232"/>
      <c r="D1667" s="232"/>
      <c r="E1667" s="232"/>
      <c r="F1667" s="232"/>
      <c r="G1667" s="232"/>
      <c r="H1667" s="232"/>
      <c r="I1667" s="232"/>
      <c r="J1667" s="232"/>
      <c r="K1667" s="232"/>
      <c r="L1667" s="232"/>
      <c r="M1667" s="232"/>
      <c r="N1667" s="232"/>
      <c r="O1667" s="232"/>
      <c r="P1667" s="232"/>
    </row>
    <row r="1668" spans="1:16" x14ac:dyDescent="0.25">
      <c r="A1668" s="240"/>
      <c r="B1668" s="239"/>
      <c r="C1668" s="232"/>
      <c r="D1668" s="232"/>
      <c r="E1668" s="232"/>
      <c r="F1668" s="232"/>
      <c r="G1668" s="232"/>
      <c r="H1668" s="232"/>
      <c r="I1668" s="232"/>
      <c r="J1668" s="232"/>
      <c r="K1668" s="232"/>
      <c r="L1668" s="232"/>
      <c r="M1668" s="232"/>
      <c r="N1668" s="232"/>
      <c r="O1668" s="232"/>
      <c r="P1668" s="232"/>
    </row>
    <row r="1669" spans="1:16" x14ac:dyDescent="0.25">
      <c r="A1669" s="240"/>
      <c r="B1669" s="239"/>
      <c r="C1669" s="232"/>
      <c r="D1669" s="232"/>
      <c r="E1669" s="232"/>
      <c r="F1669" s="232"/>
      <c r="G1669" s="232"/>
      <c r="H1669" s="232"/>
      <c r="I1669" s="232"/>
      <c r="J1669" s="232"/>
      <c r="K1669" s="232"/>
      <c r="L1669" s="232"/>
      <c r="M1669" s="232"/>
      <c r="N1669" s="232"/>
      <c r="O1669" s="232"/>
      <c r="P1669" s="232"/>
    </row>
    <row r="1670" spans="1:16" x14ac:dyDescent="0.25">
      <c r="A1670" s="240"/>
      <c r="B1670" s="239"/>
      <c r="C1670" s="232"/>
      <c r="D1670" s="232"/>
      <c r="E1670" s="232"/>
      <c r="F1670" s="232"/>
      <c r="G1670" s="232"/>
      <c r="H1670" s="232"/>
      <c r="I1670" s="232"/>
      <c r="J1670" s="232"/>
      <c r="K1670" s="232"/>
      <c r="L1670" s="232"/>
      <c r="M1670" s="232"/>
      <c r="N1670" s="232"/>
      <c r="O1670" s="232"/>
      <c r="P1670" s="232"/>
    </row>
    <row r="1671" spans="1:16" x14ac:dyDescent="0.25">
      <c r="A1671" s="240"/>
      <c r="B1671" s="239"/>
      <c r="C1671" s="232"/>
      <c r="D1671" s="232"/>
      <c r="E1671" s="232"/>
      <c r="F1671" s="232"/>
      <c r="G1671" s="232"/>
      <c r="H1671" s="232"/>
      <c r="I1671" s="232"/>
      <c r="J1671" s="232"/>
      <c r="K1671" s="232"/>
      <c r="L1671" s="232"/>
      <c r="M1671" s="232"/>
      <c r="N1671" s="232"/>
      <c r="O1671" s="232"/>
      <c r="P1671" s="232"/>
    </row>
    <row r="1672" spans="1:16" x14ac:dyDescent="0.25">
      <c r="A1672" s="240"/>
      <c r="B1672" s="239"/>
      <c r="C1672" s="232"/>
      <c r="D1672" s="232"/>
      <c r="E1672" s="232"/>
      <c r="F1672" s="232"/>
      <c r="G1672" s="232"/>
      <c r="H1672" s="232"/>
      <c r="I1672" s="232"/>
      <c r="J1672" s="232"/>
      <c r="K1672" s="232"/>
      <c r="L1672" s="232"/>
      <c r="M1672" s="232"/>
      <c r="N1672" s="232"/>
      <c r="O1672" s="232"/>
      <c r="P1672" s="232"/>
    </row>
    <row r="1673" spans="1:16" x14ac:dyDescent="0.25">
      <c r="A1673" s="240"/>
      <c r="B1673" s="239"/>
      <c r="C1673" s="232"/>
      <c r="D1673" s="232"/>
      <c r="E1673" s="232"/>
      <c r="F1673" s="232"/>
      <c r="G1673" s="232"/>
      <c r="H1673" s="232"/>
      <c r="I1673" s="232"/>
      <c r="J1673" s="232"/>
      <c r="K1673" s="232"/>
      <c r="L1673" s="232"/>
      <c r="M1673" s="232"/>
      <c r="N1673" s="232"/>
      <c r="O1673" s="232"/>
      <c r="P1673" s="232"/>
    </row>
    <row r="1674" spans="1:16" x14ac:dyDescent="0.25">
      <c r="A1674" s="240"/>
      <c r="B1674" s="239"/>
      <c r="C1674" s="232"/>
      <c r="D1674" s="232"/>
      <c r="E1674" s="232"/>
      <c r="F1674" s="232"/>
      <c r="G1674" s="232"/>
      <c r="H1674" s="232"/>
      <c r="I1674" s="232"/>
      <c r="J1674" s="232"/>
      <c r="K1674" s="232"/>
      <c r="L1674" s="232"/>
      <c r="M1674" s="232"/>
      <c r="N1674" s="232"/>
      <c r="O1674" s="232"/>
      <c r="P1674" s="232"/>
    </row>
    <row r="1675" spans="1:16" x14ac:dyDescent="0.25">
      <c r="A1675" s="240"/>
      <c r="B1675" s="239"/>
      <c r="C1675" s="232"/>
      <c r="D1675" s="232"/>
      <c r="E1675" s="232"/>
      <c r="F1675" s="232"/>
      <c r="G1675" s="232"/>
      <c r="H1675" s="232"/>
      <c r="I1675" s="232"/>
      <c r="J1675" s="232"/>
      <c r="K1675" s="232"/>
      <c r="L1675" s="232"/>
      <c r="M1675" s="232"/>
      <c r="N1675" s="232"/>
      <c r="O1675" s="232"/>
      <c r="P1675" s="232"/>
    </row>
    <row r="1676" spans="1:16" x14ac:dyDescent="0.25">
      <c r="A1676" s="240"/>
      <c r="B1676" s="239"/>
      <c r="C1676" s="232"/>
      <c r="D1676" s="232"/>
      <c r="E1676" s="232"/>
      <c r="F1676" s="232"/>
      <c r="G1676" s="232"/>
      <c r="H1676" s="232"/>
      <c r="I1676" s="232"/>
      <c r="J1676" s="232"/>
      <c r="K1676" s="232"/>
      <c r="L1676" s="232"/>
      <c r="M1676" s="232"/>
      <c r="N1676" s="232"/>
      <c r="O1676" s="232"/>
      <c r="P1676" s="232"/>
    </row>
    <row r="1677" spans="1:16" x14ac:dyDescent="0.25">
      <c r="A1677" s="240"/>
      <c r="B1677" s="239"/>
      <c r="C1677" s="232"/>
      <c r="D1677" s="232"/>
      <c r="E1677" s="232"/>
      <c r="F1677" s="232"/>
      <c r="G1677" s="232"/>
      <c r="H1677" s="232"/>
      <c r="I1677" s="232"/>
      <c r="J1677" s="232"/>
      <c r="K1677" s="232"/>
      <c r="L1677" s="232"/>
      <c r="M1677" s="232"/>
      <c r="N1677" s="232"/>
      <c r="O1677" s="232"/>
      <c r="P1677" s="232"/>
    </row>
    <row r="1678" spans="1:16" x14ac:dyDescent="0.25">
      <c r="A1678" s="240"/>
      <c r="B1678" s="239"/>
      <c r="C1678" s="232"/>
      <c r="D1678" s="232"/>
      <c r="E1678" s="232"/>
      <c r="F1678" s="232"/>
      <c r="G1678" s="232"/>
      <c r="H1678" s="232"/>
      <c r="I1678" s="232"/>
      <c r="J1678" s="232"/>
      <c r="K1678" s="232"/>
      <c r="L1678" s="232"/>
      <c r="M1678" s="232"/>
      <c r="N1678" s="232"/>
      <c r="O1678" s="232"/>
      <c r="P1678" s="232"/>
    </row>
    <row r="1679" spans="1:16" x14ac:dyDescent="0.25">
      <c r="A1679" s="240"/>
      <c r="B1679" s="239"/>
      <c r="C1679" s="232"/>
      <c r="D1679" s="232"/>
      <c r="E1679" s="232"/>
      <c r="F1679" s="232"/>
      <c r="G1679" s="232"/>
      <c r="H1679" s="232"/>
      <c r="I1679" s="232"/>
      <c r="J1679" s="232"/>
      <c r="K1679" s="232"/>
      <c r="L1679" s="232"/>
      <c r="M1679" s="232"/>
      <c r="N1679" s="232"/>
      <c r="O1679" s="232"/>
      <c r="P1679" s="232"/>
    </row>
    <row r="1680" spans="1:16" x14ac:dyDescent="0.25">
      <c r="A1680" s="240"/>
      <c r="B1680" s="239"/>
      <c r="C1680" s="232"/>
      <c r="D1680" s="232"/>
      <c r="E1680" s="232"/>
      <c r="F1680" s="232"/>
      <c r="G1680" s="232"/>
      <c r="H1680" s="232"/>
      <c r="I1680" s="232"/>
      <c r="J1680" s="232"/>
      <c r="K1680" s="232"/>
      <c r="L1680" s="232"/>
      <c r="M1680" s="232"/>
      <c r="N1680" s="232"/>
      <c r="O1680" s="232"/>
      <c r="P1680" s="232"/>
    </row>
    <row r="1681" spans="1:16" x14ac:dyDescent="0.25">
      <c r="A1681" s="240"/>
      <c r="B1681" s="239"/>
      <c r="C1681" s="232"/>
      <c r="D1681" s="232"/>
      <c r="E1681" s="232"/>
      <c r="F1681" s="232"/>
      <c r="G1681" s="232"/>
      <c r="H1681" s="232"/>
      <c r="I1681" s="232"/>
      <c r="J1681" s="232"/>
      <c r="K1681" s="232"/>
      <c r="L1681" s="232"/>
      <c r="M1681" s="232"/>
      <c r="N1681" s="232"/>
      <c r="O1681" s="232"/>
      <c r="P1681" s="232"/>
    </row>
    <row r="1682" spans="1:16" x14ac:dyDescent="0.25">
      <c r="A1682" s="240"/>
      <c r="B1682" s="239"/>
      <c r="C1682" s="232"/>
      <c r="D1682" s="232"/>
      <c r="E1682" s="232"/>
      <c r="F1682" s="232"/>
      <c r="G1682" s="232"/>
      <c r="H1682" s="232"/>
      <c r="I1682" s="232"/>
      <c r="J1682" s="232"/>
      <c r="K1682" s="232"/>
      <c r="L1682" s="232"/>
      <c r="M1682" s="232"/>
      <c r="N1682" s="232"/>
      <c r="O1682" s="232"/>
      <c r="P1682" s="232"/>
    </row>
    <row r="1683" spans="1:16" x14ac:dyDescent="0.25">
      <c r="A1683" s="240"/>
      <c r="B1683" s="239"/>
      <c r="C1683" s="232"/>
      <c r="D1683" s="232"/>
      <c r="E1683" s="232"/>
      <c r="F1683" s="232"/>
      <c r="G1683" s="232"/>
      <c r="H1683" s="232"/>
      <c r="I1683" s="232"/>
      <c r="J1683" s="232"/>
      <c r="K1683" s="232"/>
      <c r="L1683" s="232"/>
      <c r="M1683" s="232"/>
      <c r="N1683" s="232"/>
      <c r="O1683" s="232"/>
      <c r="P1683" s="232"/>
    </row>
    <row r="1684" spans="1:16" x14ac:dyDescent="0.25">
      <c r="A1684" s="240"/>
      <c r="B1684" s="239"/>
      <c r="C1684" s="232"/>
      <c r="D1684" s="232"/>
      <c r="E1684" s="232"/>
      <c r="F1684" s="232"/>
      <c r="G1684" s="232"/>
      <c r="H1684" s="232"/>
      <c r="I1684" s="232"/>
      <c r="J1684" s="232"/>
      <c r="K1684" s="232"/>
      <c r="L1684" s="232"/>
      <c r="M1684" s="232"/>
      <c r="N1684" s="232"/>
      <c r="O1684" s="232"/>
      <c r="P1684" s="232"/>
    </row>
    <row r="1685" spans="1:16" x14ac:dyDescent="0.25">
      <c r="A1685" s="240"/>
      <c r="B1685" s="239"/>
      <c r="C1685" s="232"/>
      <c r="D1685" s="232"/>
      <c r="E1685" s="232"/>
      <c r="F1685" s="232"/>
      <c r="G1685" s="232"/>
      <c r="H1685" s="232"/>
      <c r="I1685" s="232"/>
      <c r="J1685" s="232"/>
      <c r="K1685" s="232"/>
      <c r="L1685" s="232"/>
      <c r="M1685" s="232"/>
      <c r="N1685" s="232"/>
      <c r="O1685" s="232"/>
      <c r="P1685" s="232"/>
    </row>
    <row r="1686" spans="1:16" x14ac:dyDescent="0.25">
      <c r="A1686" s="240"/>
      <c r="B1686" s="239"/>
      <c r="C1686" s="232"/>
      <c r="D1686" s="232"/>
      <c r="E1686" s="232"/>
      <c r="F1686" s="232"/>
      <c r="G1686" s="232"/>
      <c r="H1686" s="232"/>
      <c r="I1686" s="232"/>
      <c r="J1686" s="232"/>
      <c r="K1686" s="232"/>
      <c r="L1686" s="232"/>
      <c r="M1686" s="232"/>
      <c r="N1686" s="232"/>
      <c r="O1686" s="232"/>
      <c r="P1686" s="232"/>
    </row>
    <row r="1687" spans="1:16" x14ac:dyDescent="0.25">
      <c r="A1687" s="240"/>
      <c r="B1687" s="239"/>
      <c r="C1687" s="232"/>
      <c r="D1687" s="232"/>
      <c r="E1687" s="232"/>
      <c r="F1687" s="232"/>
      <c r="G1687" s="232"/>
      <c r="H1687" s="232"/>
      <c r="I1687" s="232"/>
      <c r="J1687" s="232"/>
      <c r="K1687" s="232"/>
      <c r="L1687" s="232"/>
      <c r="M1687" s="232"/>
      <c r="N1687" s="232"/>
      <c r="O1687" s="232"/>
      <c r="P1687" s="232"/>
    </row>
    <row r="1688" spans="1:16" x14ac:dyDescent="0.25">
      <c r="A1688" s="240"/>
      <c r="B1688" s="239"/>
      <c r="C1688" s="232"/>
      <c r="D1688" s="232"/>
      <c r="E1688" s="232"/>
      <c r="F1688" s="232"/>
      <c r="G1688" s="232"/>
      <c r="H1688" s="232"/>
      <c r="I1688" s="232"/>
      <c r="J1688" s="232"/>
      <c r="K1688" s="232"/>
      <c r="L1688" s="232"/>
      <c r="M1688" s="232"/>
      <c r="N1688" s="232"/>
      <c r="O1688" s="232"/>
      <c r="P1688" s="232"/>
    </row>
    <row r="1689" spans="1:16" x14ac:dyDescent="0.25">
      <c r="A1689" s="240"/>
      <c r="B1689" s="239"/>
      <c r="C1689" s="232"/>
      <c r="D1689" s="232"/>
      <c r="E1689" s="232"/>
      <c r="F1689" s="232"/>
      <c r="G1689" s="232"/>
      <c r="H1689" s="232"/>
      <c r="I1689" s="232"/>
      <c r="J1689" s="232"/>
      <c r="K1689" s="232"/>
      <c r="L1689" s="232"/>
      <c r="M1689" s="232"/>
      <c r="N1689" s="232"/>
      <c r="O1689" s="232"/>
      <c r="P1689" s="232"/>
    </row>
    <row r="1690" spans="1:16" x14ac:dyDescent="0.25">
      <c r="A1690" s="240"/>
      <c r="B1690" s="239"/>
      <c r="C1690" s="232"/>
      <c r="D1690" s="232"/>
      <c r="E1690" s="232"/>
      <c r="F1690" s="232"/>
      <c r="G1690" s="232"/>
      <c r="H1690" s="232"/>
      <c r="I1690" s="232"/>
      <c r="J1690" s="232"/>
      <c r="K1690" s="232"/>
      <c r="L1690" s="232"/>
      <c r="M1690" s="232"/>
      <c r="N1690" s="232"/>
      <c r="O1690" s="232"/>
      <c r="P1690" s="232"/>
    </row>
    <row r="1691" spans="1:16" x14ac:dyDescent="0.25">
      <c r="A1691" s="240"/>
      <c r="B1691" s="239"/>
      <c r="C1691" s="232"/>
      <c r="D1691" s="232"/>
      <c r="E1691" s="232"/>
      <c r="F1691" s="232"/>
      <c r="G1691" s="232"/>
      <c r="H1691" s="232"/>
      <c r="I1691" s="232"/>
      <c r="J1691" s="232"/>
      <c r="K1691" s="232"/>
      <c r="L1691" s="232"/>
      <c r="M1691" s="232"/>
      <c r="N1691" s="232"/>
      <c r="O1691" s="232"/>
      <c r="P1691" s="232"/>
    </row>
    <row r="1692" spans="1:16" x14ac:dyDescent="0.25">
      <c r="A1692" s="240"/>
      <c r="B1692" s="239"/>
      <c r="C1692" s="232"/>
      <c r="D1692" s="232"/>
      <c r="E1692" s="232"/>
      <c r="F1692" s="232"/>
      <c r="G1692" s="232"/>
      <c r="H1692" s="232"/>
      <c r="I1692" s="232"/>
      <c r="J1692" s="232"/>
      <c r="K1692" s="232"/>
      <c r="L1692" s="232"/>
      <c r="M1692" s="232"/>
      <c r="N1692" s="232"/>
      <c r="O1692" s="232"/>
      <c r="P1692" s="232"/>
    </row>
    <row r="1693" spans="1:16" x14ac:dyDescent="0.25">
      <c r="A1693" s="240"/>
      <c r="B1693" s="239"/>
      <c r="C1693" s="232"/>
      <c r="D1693" s="232"/>
      <c r="E1693" s="232"/>
      <c r="F1693" s="232"/>
      <c r="G1693" s="232"/>
      <c r="H1693" s="232"/>
      <c r="I1693" s="232"/>
      <c r="J1693" s="232"/>
      <c r="K1693" s="232"/>
      <c r="L1693" s="232"/>
      <c r="M1693" s="232"/>
      <c r="N1693" s="232"/>
      <c r="O1693" s="232"/>
      <c r="P1693" s="232"/>
    </row>
    <row r="1694" spans="1:16" x14ac:dyDescent="0.25">
      <c r="A1694" s="240"/>
      <c r="B1694" s="239"/>
      <c r="C1694" s="232"/>
      <c r="D1694" s="232"/>
      <c r="E1694" s="232"/>
      <c r="F1694" s="232"/>
      <c r="G1694" s="232"/>
      <c r="H1694" s="232"/>
      <c r="I1694" s="232"/>
      <c r="J1694" s="232"/>
      <c r="K1694" s="232"/>
      <c r="L1694" s="232"/>
      <c r="M1694" s="232"/>
      <c r="N1694" s="232"/>
      <c r="O1694" s="232"/>
      <c r="P1694" s="232"/>
    </row>
    <row r="1695" spans="1:16" x14ac:dyDescent="0.25">
      <c r="A1695" s="240"/>
      <c r="B1695" s="239"/>
      <c r="C1695" s="232"/>
      <c r="D1695" s="232"/>
      <c r="E1695" s="232"/>
      <c r="F1695" s="232"/>
      <c r="G1695" s="232"/>
      <c r="H1695" s="232"/>
      <c r="I1695" s="232"/>
      <c r="J1695" s="232"/>
      <c r="K1695" s="232"/>
      <c r="L1695" s="232"/>
      <c r="M1695" s="232"/>
      <c r="N1695" s="232"/>
      <c r="O1695" s="232"/>
      <c r="P1695" s="232"/>
    </row>
    <row r="1696" spans="1:16" x14ac:dyDescent="0.25">
      <c r="A1696" s="240"/>
      <c r="B1696" s="239"/>
      <c r="C1696" s="232"/>
      <c r="D1696" s="232"/>
      <c r="E1696" s="232"/>
      <c r="F1696" s="232"/>
      <c r="G1696" s="232"/>
      <c r="H1696" s="232"/>
      <c r="I1696" s="232"/>
      <c r="J1696" s="232"/>
      <c r="K1696" s="232"/>
      <c r="L1696" s="232"/>
      <c r="M1696" s="232"/>
      <c r="N1696" s="232"/>
      <c r="O1696" s="232"/>
      <c r="P1696" s="232"/>
    </row>
    <row r="1697" spans="1:16" x14ac:dyDescent="0.25">
      <c r="A1697" s="240"/>
      <c r="B1697" s="239"/>
      <c r="C1697" s="232"/>
      <c r="D1697" s="232"/>
      <c r="E1697" s="232"/>
      <c r="F1697" s="232"/>
      <c r="G1697" s="232"/>
      <c r="H1697" s="232"/>
      <c r="I1697" s="232"/>
      <c r="J1697" s="232"/>
      <c r="K1697" s="232"/>
      <c r="L1697" s="232"/>
      <c r="M1697" s="232"/>
      <c r="N1697" s="232"/>
      <c r="O1697" s="232"/>
      <c r="P1697" s="232"/>
    </row>
    <row r="1698" spans="1:16" x14ac:dyDescent="0.25">
      <c r="A1698" s="240"/>
      <c r="B1698" s="239"/>
      <c r="C1698" s="232"/>
      <c r="D1698" s="232"/>
      <c r="E1698" s="232"/>
      <c r="F1698" s="232"/>
      <c r="G1698" s="232"/>
      <c r="H1698" s="232"/>
      <c r="I1698" s="232"/>
      <c r="J1698" s="232"/>
      <c r="K1698" s="232"/>
      <c r="L1698" s="232"/>
      <c r="M1698" s="232"/>
      <c r="N1698" s="232"/>
      <c r="O1698" s="232"/>
      <c r="P1698" s="232"/>
    </row>
    <row r="1699" spans="1:16" x14ac:dyDescent="0.25">
      <c r="A1699" s="240"/>
      <c r="B1699" s="239"/>
      <c r="C1699" s="232"/>
      <c r="D1699" s="232"/>
      <c r="E1699" s="232"/>
      <c r="F1699" s="232"/>
      <c r="G1699" s="232"/>
      <c r="H1699" s="232"/>
      <c r="I1699" s="232"/>
      <c r="J1699" s="232"/>
      <c r="K1699" s="232"/>
      <c r="L1699" s="232"/>
      <c r="M1699" s="232"/>
      <c r="N1699" s="232"/>
      <c r="O1699" s="232"/>
      <c r="P1699" s="232"/>
    </row>
    <row r="1700" spans="1:16" x14ac:dyDescent="0.25">
      <c r="A1700" s="240"/>
      <c r="B1700" s="239"/>
      <c r="C1700" s="232"/>
      <c r="D1700" s="232"/>
      <c r="E1700" s="232"/>
      <c r="F1700" s="232"/>
      <c r="G1700" s="232"/>
      <c r="H1700" s="232"/>
      <c r="I1700" s="232"/>
      <c r="J1700" s="232"/>
      <c r="K1700" s="232"/>
      <c r="L1700" s="232"/>
      <c r="M1700" s="232"/>
      <c r="N1700" s="232"/>
      <c r="O1700" s="232"/>
      <c r="P1700" s="232"/>
    </row>
    <row r="1701" spans="1:16" x14ac:dyDescent="0.25">
      <c r="A1701" s="240"/>
      <c r="B1701" s="239"/>
      <c r="C1701" s="232"/>
      <c r="D1701" s="232"/>
      <c r="E1701" s="232"/>
      <c r="F1701" s="232"/>
      <c r="G1701" s="232"/>
      <c r="H1701" s="232"/>
      <c r="I1701" s="232"/>
      <c r="J1701" s="232"/>
      <c r="K1701" s="232"/>
      <c r="L1701" s="232"/>
      <c r="M1701" s="232"/>
      <c r="N1701" s="232"/>
      <c r="O1701" s="232"/>
      <c r="P1701" s="232"/>
    </row>
    <row r="1702" spans="1:16" x14ac:dyDescent="0.25">
      <c r="A1702" s="240"/>
      <c r="B1702" s="239"/>
      <c r="C1702" s="232"/>
      <c r="D1702" s="232"/>
      <c r="E1702" s="232"/>
      <c r="F1702" s="232"/>
      <c r="G1702" s="232"/>
      <c r="H1702" s="232"/>
      <c r="I1702" s="232"/>
      <c r="J1702" s="232"/>
      <c r="K1702" s="232"/>
      <c r="L1702" s="232"/>
      <c r="M1702" s="232"/>
      <c r="N1702" s="232"/>
      <c r="O1702" s="232"/>
      <c r="P1702" s="232"/>
    </row>
    <row r="1703" spans="1:16" x14ac:dyDescent="0.25">
      <c r="A1703" s="240"/>
      <c r="B1703" s="239"/>
      <c r="C1703" s="232"/>
      <c r="D1703" s="232"/>
      <c r="E1703" s="232"/>
      <c r="F1703" s="232"/>
      <c r="G1703" s="232"/>
      <c r="H1703" s="232"/>
      <c r="I1703" s="232"/>
      <c r="J1703" s="232"/>
      <c r="K1703" s="232"/>
      <c r="L1703" s="232"/>
      <c r="M1703" s="232"/>
      <c r="N1703" s="232"/>
      <c r="O1703" s="232"/>
      <c r="P1703" s="232"/>
    </row>
    <row r="1704" spans="1:16" x14ac:dyDescent="0.25">
      <c r="A1704" s="240"/>
      <c r="B1704" s="239"/>
      <c r="C1704" s="232"/>
      <c r="D1704" s="232"/>
      <c r="E1704" s="232"/>
      <c r="F1704" s="232"/>
      <c r="G1704" s="232"/>
      <c r="H1704" s="232"/>
      <c r="I1704" s="232"/>
      <c r="J1704" s="232"/>
      <c r="K1704" s="232"/>
      <c r="L1704" s="232"/>
      <c r="M1704" s="232"/>
      <c r="N1704" s="232"/>
      <c r="O1704" s="232"/>
      <c r="P1704" s="232"/>
    </row>
    <row r="1705" spans="1:16" x14ac:dyDescent="0.25">
      <c r="A1705" s="240"/>
      <c r="B1705" s="239"/>
      <c r="C1705" s="232"/>
      <c r="D1705" s="232"/>
      <c r="E1705" s="232"/>
      <c r="F1705" s="232"/>
      <c r="G1705" s="232"/>
      <c r="H1705" s="232"/>
      <c r="I1705" s="232"/>
      <c r="J1705" s="232"/>
      <c r="K1705" s="232"/>
      <c r="L1705" s="232"/>
      <c r="M1705" s="232"/>
      <c r="N1705" s="232"/>
      <c r="O1705" s="232"/>
      <c r="P1705" s="232"/>
    </row>
    <row r="1706" spans="1:16" x14ac:dyDescent="0.25">
      <c r="A1706" s="240"/>
      <c r="B1706" s="239"/>
      <c r="C1706" s="232"/>
      <c r="D1706" s="232"/>
      <c r="E1706" s="232"/>
      <c r="F1706" s="232"/>
      <c r="G1706" s="232"/>
      <c r="H1706" s="232"/>
      <c r="I1706" s="232"/>
      <c r="J1706" s="232"/>
      <c r="K1706" s="232"/>
      <c r="L1706" s="232"/>
      <c r="M1706" s="232"/>
      <c r="N1706" s="232"/>
      <c r="O1706" s="232"/>
      <c r="P1706" s="232"/>
    </row>
    <row r="1707" spans="1:16" x14ac:dyDescent="0.25">
      <c r="A1707" s="240"/>
      <c r="B1707" s="239"/>
      <c r="C1707" s="232"/>
      <c r="D1707" s="232"/>
      <c r="E1707" s="232"/>
      <c r="F1707" s="232"/>
      <c r="G1707" s="232"/>
      <c r="H1707" s="232"/>
      <c r="I1707" s="232"/>
      <c r="J1707" s="232"/>
      <c r="K1707" s="232"/>
      <c r="L1707" s="232"/>
      <c r="M1707" s="232"/>
      <c r="N1707" s="232"/>
      <c r="O1707" s="232"/>
      <c r="P1707" s="232"/>
    </row>
    <row r="1708" spans="1:16" x14ac:dyDescent="0.25">
      <c r="A1708" s="240"/>
      <c r="B1708" s="239"/>
      <c r="C1708" s="232"/>
      <c r="D1708" s="232"/>
      <c r="E1708" s="232"/>
      <c r="F1708" s="232"/>
      <c r="G1708" s="232"/>
      <c r="H1708" s="232"/>
      <c r="I1708" s="232"/>
      <c r="J1708" s="232"/>
      <c r="K1708" s="232"/>
      <c r="L1708" s="232"/>
      <c r="M1708" s="232"/>
      <c r="N1708" s="232"/>
      <c r="O1708" s="232"/>
      <c r="P1708" s="232"/>
    </row>
    <row r="1709" spans="1:16" x14ac:dyDescent="0.25">
      <c r="A1709" s="240"/>
      <c r="B1709" s="239"/>
      <c r="C1709" s="232"/>
      <c r="D1709" s="232"/>
      <c r="E1709" s="232"/>
      <c r="F1709" s="232"/>
      <c r="G1709" s="232"/>
      <c r="H1709" s="232"/>
      <c r="I1709" s="232"/>
      <c r="J1709" s="232"/>
      <c r="K1709" s="232"/>
      <c r="L1709" s="232"/>
      <c r="M1709" s="232"/>
      <c r="N1709" s="232"/>
      <c r="O1709" s="232"/>
      <c r="P1709" s="232"/>
    </row>
    <row r="1710" spans="1:16" x14ac:dyDescent="0.25">
      <c r="A1710" s="240"/>
      <c r="B1710" s="239"/>
      <c r="C1710" s="232"/>
      <c r="D1710" s="232"/>
      <c r="E1710" s="232"/>
      <c r="F1710" s="232"/>
      <c r="G1710" s="232"/>
      <c r="H1710" s="232"/>
      <c r="I1710" s="232"/>
      <c r="J1710" s="232"/>
      <c r="K1710" s="232"/>
      <c r="L1710" s="232"/>
      <c r="M1710" s="232"/>
      <c r="N1710" s="232"/>
      <c r="O1710" s="232"/>
      <c r="P1710" s="232"/>
    </row>
    <row r="1711" spans="1:16" x14ac:dyDescent="0.25">
      <c r="A1711" s="240"/>
      <c r="B1711" s="239"/>
      <c r="C1711" s="232"/>
      <c r="D1711" s="232"/>
      <c r="E1711" s="232"/>
      <c r="F1711" s="232"/>
      <c r="G1711" s="232"/>
      <c r="H1711" s="232"/>
      <c r="I1711" s="232"/>
      <c r="J1711" s="232"/>
      <c r="K1711" s="232"/>
      <c r="L1711" s="232"/>
      <c r="M1711" s="232"/>
      <c r="N1711" s="232"/>
      <c r="O1711" s="232"/>
      <c r="P1711" s="232"/>
    </row>
    <row r="1712" spans="1:16" x14ac:dyDescent="0.25">
      <c r="A1712" s="240"/>
      <c r="B1712" s="239"/>
      <c r="C1712" s="232"/>
      <c r="D1712" s="232"/>
      <c r="E1712" s="232"/>
      <c r="F1712" s="232"/>
      <c r="G1712" s="232"/>
      <c r="H1712" s="232"/>
      <c r="I1712" s="232"/>
      <c r="J1712" s="232"/>
      <c r="K1712" s="232"/>
      <c r="L1712" s="232"/>
      <c r="M1712" s="232"/>
      <c r="N1712" s="232"/>
      <c r="O1712" s="232"/>
      <c r="P1712" s="232"/>
    </row>
    <row r="1713" spans="1:16" x14ac:dyDescent="0.25">
      <c r="A1713" s="240"/>
      <c r="B1713" s="239"/>
      <c r="C1713" s="232"/>
      <c r="D1713" s="232"/>
      <c r="E1713" s="232"/>
      <c r="F1713" s="232"/>
      <c r="G1713" s="232"/>
      <c r="H1713" s="232"/>
      <c r="I1713" s="232"/>
      <c r="J1713" s="232"/>
      <c r="K1713" s="232"/>
      <c r="L1713" s="232"/>
      <c r="M1713" s="232"/>
      <c r="N1713" s="232"/>
      <c r="O1713" s="232"/>
      <c r="P1713" s="232"/>
    </row>
    <row r="1714" spans="1:16" x14ac:dyDescent="0.25">
      <c r="A1714" s="240"/>
      <c r="B1714" s="239"/>
      <c r="C1714" s="232"/>
      <c r="D1714" s="232"/>
      <c r="E1714" s="232"/>
      <c r="F1714" s="232"/>
      <c r="G1714" s="232"/>
      <c r="H1714" s="232"/>
      <c r="I1714" s="232"/>
      <c r="J1714" s="232"/>
      <c r="K1714" s="232"/>
      <c r="L1714" s="232"/>
      <c r="M1714" s="232"/>
      <c r="N1714" s="232"/>
      <c r="O1714" s="232"/>
      <c r="P1714" s="232"/>
    </row>
    <row r="1715" spans="1:16" x14ac:dyDescent="0.25">
      <c r="A1715" s="240"/>
      <c r="B1715" s="239"/>
      <c r="C1715" s="232"/>
      <c r="D1715" s="232"/>
      <c r="E1715" s="232"/>
      <c r="F1715" s="232"/>
      <c r="G1715" s="232"/>
      <c r="H1715" s="232"/>
      <c r="I1715" s="232"/>
      <c r="J1715" s="232"/>
      <c r="K1715" s="232"/>
      <c r="L1715" s="232"/>
      <c r="M1715" s="232"/>
      <c r="N1715" s="232"/>
      <c r="O1715" s="232"/>
      <c r="P1715" s="232"/>
    </row>
    <row r="1716" spans="1:16" x14ac:dyDescent="0.25">
      <c r="A1716" s="240"/>
      <c r="B1716" s="239"/>
      <c r="C1716" s="232"/>
      <c r="D1716" s="232"/>
      <c r="E1716" s="232"/>
      <c r="F1716" s="232"/>
      <c r="G1716" s="232"/>
      <c r="H1716" s="232"/>
      <c r="I1716" s="232"/>
      <c r="J1716" s="232"/>
      <c r="K1716" s="232"/>
      <c r="L1716" s="232"/>
      <c r="M1716" s="232"/>
      <c r="N1716" s="232"/>
      <c r="O1716" s="232"/>
      <c r="P1716" s="232"/>
    </row>
    <row r="1717" spans="1:16" x14ac:dyDescent="0.25">
      <c r="A1717" s="240"/>
      <c r="B1717" s="239"/>
      <c r="C1717" s="232"/>
      <c r="D1717" s="232"/>
      <c r="E1717" s="232"/>
      <c r="F1717" s="232"/>
      <c r="G1717" s="232"/>
      <c r="H1717" s="232"/>
      <c r="I1717" s="232"/>
      <c r="J1717" s="232"/>
      <c r="K1717" s="232"/>
      <c r="L1717" s="232"/>
      <c r="M1717" s="232"/>
      <c r="N1717" s="232"/>
      <c r="O1717" s="232"/>
      <c r="P1717" s="232"/>
    </row>
    <row r="1718" spans="1:16" x14ac:dyDescent="0.25">
      <c r="A1718" s="240"/>
      <c r="B1718" s="239"/>
      <c r="C1718" s="232"/>
      <c r="D1718" s="232"/>
      <c r="E1718" s="232"/>
      <c r="F1718" s="232"/>
      <c r="G1718" s="232"/>
      <c r="H1718" s="232"/>
      <c r="I1718" s="232"/>
      <c r="J1718" s="232"/>
      <c r="K1718" s="232"/>
      <c r="L1718" s="232"/>
      <c r="M1718" s="232"/>
      <c r="N1718" s="232"/>
      <c r="O1718" s="232"/>
      <c r="P1718" s="232"/>
    </row>
    <row r="1719" spans="1:16" x14ac:dyDescent="0.25">
      <c r="A1719" s="240"/>
      <c r="B1719" s="239"/>
      <c r="C1719" s="232"/>
      <c r="D1719" s="232"/>
      <c r="E1719" s="232"/>
      <c r="F1719" s="232"/>
      <c r="G1719" s="232"/>
      <c r="H1719" s="232"/>
      <c r="I1719" s="232"/>
      <c r="J1719" s="232"/>
      <c r="K1719" s="232"/>
      <c r="L1719" s="232"/>
      <c r="M1719" s="232"/>
      <c r="N1719" s="232"/>
      <c r="O1719" s="232"/>
      <c r="P1719" s="232"/>
    </row>
    <row r="1720" spans="1:16" x14ac:dyDescent="0.25">
      <c r="A1720" s="240"/>
      <c r="B1720" s="239"/>
      <c r="C1720" s="232"/>
      <c r="D1720" s="232"/>
      <c r="E1720" s="232"/>
      <c r="F1720" s="232"/>
      <c r="G1720" s="232"/>
      <c r="H1720" s="232"/>
      <c r="I1720" s="232"/>
      <c r="J1720" s="232"/>
      <c r="K1720" s="232"/>
      <c r="L1720" s="232"/>
      <c r="M1720" s="232"/>
      <c r="N1720" s="232"/>
      <c r="O1720" s="232"/>
      <c r="P1720" s="232"/>
    </row>
    <row r="1721" spans="1:16" x14ac:dyDescent="0.25">
      <c r="A1721" s="240"/>
      <c r="B1721" s="239"/>
      <c r="C1721" s="232"/>
      <c r="D1721" s="232"/>
      <c r="E1721" s="232"/>
      <c r="F1721" s="232"/>
      <c r="G1721" s="232"/>
      <c r="H1721" s="232"/>
      <c r="I1721" s="232"/>
      <c r="J1721" s="232"/>
      <c r="K1721" s="232"/>
      <c r="L1721" s="232"/>
      <c r="M1721" s="232"/>
      <c r="N1721" s="232"/>
      <c r="O1721" s="232"/>
      <c r="P1721" s="232"/>
    </row>
    <row r="1722" spans="1:16" x14ac:dyDescent="0.25">
      <c r="A1722" s="240"/>
      <c r="B1722" s="239"/>
      <c r="C1722" s="232"/>
      <c r="D1722" s="232"/>
      <c r="E1722" s="232"/>
      <c r="F1722" s="232"/>
      <c r="G1722" s="232"/>
      <c r="H1722" s="232"/>
      <c r="I1722" s="232"/>
      <c r="J1722" s="232"/>
      <c r="K1722" s="232"/>
      <c r="L1722" s="232"/>
      <c r="M1722" s="232"/>
      <c r="N1722" s="232"/>
      <c r="O1722" s="232"/>
      <c r="P1722" s="232"/>
    </row>
    <row r="1723" spans="1:16" x14ac:dyDescent="0.25">
      <c r="A1723" s="240"/>
      <c r="B1723" s="239"/>
      <c r="C1723" s="232"/>
      <c r="D1723" s="232"/>
      <c r="E1723" s="232"/>
      <c r="F1723" s="232"/>
      <c r="G1723" s="232"/>
      <c r="H1723" s="232"/>
      <c r="I1723" s="232"/>
      <c r="J1723" s="232"/>
      <c r="K1723" s="232"/>
      <c r="L1723" s="232"/>
      <c r="M1723" s="232"/>
      <c r="N1723" s="232"/>
      <c r="O1723" s="232"/>
      <c r="P1723" s="232"/>
    </row>
    <row r="1724" spans="1:16" x14ac:dyDescent="0.25">
      <c r="A1724" s="240"/>
      <c r="B1724" s="239"/>
      <c r="C1724" s="232"/>
      <c r="D1724" s="232"/>
      <c r="E1724" s="232"/>
      <c r="F1724" s="232"/>
      <c r="G1724" s="232"/>
      <c r="H1724" s="232"/>
      <c r="I1724" s="232"/>
      <c r="J1724" s="232"/>
      <c r="K1724" s="232"/>
      <c r="L1724" s="232"/>
      <c r="M1724" s="232"/>
      <c r="N1724" s="232"/>
      <c r="O1724" s="232"/>
      <c r="P1724" s="232"/>
    </row>
    <row r="1725" spans="1:16" x14ac:dyDescent="0.25">
      <c r="A1725" s="240"/>
      <c r="B1725" s="239"/>
      <c r="C1725" s="232"/>
      <c r="D1725" s="232"/>
      <c r="E1725" s="232"/>
      <c r="F1725" s="232"/>
      <c r="G1725" s="232"/>
      <c r="H1725" s="232"/>
      <c r="I1725" s="232"/>
      <c r="J1725" s="232"/>
      <c r="K1725" s="232"/>
      <c r="L1725" s="232"/>
      <c r="M1725" s="232"/>
      <c r="N1725" s="232"/>
      <c r="O1725" s="232"/>
      <c r="P1725" s="232"/>
    </row>
    <row r="1726" spans="1:16" x14ac:dyDescent="0.25">
      <c r="A1726" s="240"/>
      <c r="B1726" s="239"/>
      <c r="C1726" s="232"/>
      <c r="D1726" s="232"/>
      <c r="E1726" s="232"/>
      <c r="F1726" s="232"/>
      <c r="G1726" s="232"/>
      <c r="H1726" s="232"/>
      <c r="I1726" s="232"/>
      <c r="J1726" s="232"/>
      <c r="K1726" s="232"/>
      <c r="L1726" s="232"/>
      <c r="M1726" s="232"/>
      <c r="N1726" s="232"/>
      <c r="O1726" s="232"/>
      <c r="P1726" s="232"/>
    </row>
    <row r="1727" spans="1:16" x14ac:dyDescent="0.25">
      <c r="A1727" s="240"/>
      <c r="B1727" s="239"/>
      <c r="C1727" s="232"/>
      <c r="D1727" s="232"/>
      <c r="E1727" s="232"/>
      <c r="F1727" s="232"/>
      <c r="G1727" s="232"/>
      <c r="H1727" s="232"/>
      <c r="I1727" s="232"/>
      <c r="J1727" s="232"/>
      <c r="K1727" s="232"/>
      <c r="L1727" s="232"/>
      <c r="M1727" s="232"/>
      <c r="N1727" s="232"/>
      <c r="O1727" s="232"/>
      <c r="P1727" s="232"/>
    </row>
    <row r="1728" spans="1:16" x14ac:dyDescent="0.25">
      <c r="A1728" s="240"/>
      <c r="B1728" s="239"/>
      <c r="C1728" s="232"/>
      <c r="D1728" s="232"/>
      <c r="E1728" s="232"/>
      <c r="F1728" s="232"/>
      <c r="G1728" s="232"/>
      <c r="H1728" s="232"/>
      <c r="I1728" s="232"/>
      <c r="J1728" s="232"/>
      <c r="K1728" s="232"/>
      <c r="L1728" s="232"/>
      <c r="M1728" s="232"/>
      <c r="N1728" s="232"/>
      <c r="O1728" s="232"/>
      <c r="P1728" s="232"/>
    </row>
    <row r="1729" spans="1:16" x14ac:dyDescent="0.25">
      <c r="A1729" s="240"/>
      <c r="B1729" s="239"/>
      <c r="C1729" s="232"/>
      <c r="D1729" s="232"/>
      <c r="E1729" s="232"/>
      <c r="F1729" s="232"/>
      <c r="G1729" s="232"/>
      <c r="H1729" s="232"/>
      <c r="I1729" s="232"/>
      <c r="J1729" s="232"/>
      <c r="K1729" s="232"/>
      <c r="L1729" s="232"/>
      <c r="M1729" s="232"/>
      <c r="N1729" s="232"/>
      <c r="O1729" s="232"/>
      <c r="P1729" s="232"/>
    </row>
    <row r="1730" spans="1:16" x14ac:dyDescent="0.25">
      <c r="A1730" s="240"/>
      <c r="B1730" s="239"/>
      <c r="C1730" s="232"/>
      <c r="D1730" s="232"/>
      <c r="E1730" s="232"/>
      <c r="F1730" s="232"/>
      <c r="G1730" s="232"/>
      <c r="H1730" s="232"/>
      <c r="I1730" s="232"/>
      <c r="J1730" s="232"/>
      <c r="K1730" s="232"/>
      <c r="L1730" s="232"/>
      <c r="M1730" s="232"/>
      <c r="N1730" s="232"/>
      <c r="O1730" s="232"/>
      <c r="P1730" s="232"/>
    </row>
    <row r="1731" spans="1:16" x14ac:dyDescent="0.25">
      <c r="A1731" s="240"/>
      <c r="B1731" s="239"/>
      <c r="C1731" s="232"/>
      <c r="D1731" s="232"/>
      <c r="E1731" s="232"/>
      <c r="F1731" s="232"/>
      <c r="G1731" s="232"/>
      <c r="H1731" s="232"/>
      <c r="I1731" s="232"/>
      <c r="J1731" s="232"/>
      <c r="K1731" s="232"/>
      <c r="L1731" s="232"/>
      <c r="M1731" s="232"/>
      <c r="N1731" s="232"/>
      <c r="O1731" s="232"/>
      <c r="P1731" s="232"/>
    </row>
    <row r="1732" spans="1:16" x14ac:dyDescent="0.25">
      <c r="A1732" s="240"/>
      <c r="B1732" s="239"/>
      <c r="C1732" s="232"/>
      <c r="D1732" s="232"/>
      <c r="E1732" s="232"/>
      <c r="F1732" s="232"/>
      <c r="G1732" s="232"/>
      <c r="H1732" s="232"/>
      <c r="I1732" s="232"/>
      <c r="J1732" s="232"/>
      <c r="K1732" s="232"/>
      <c r="L1732" s="232"/>
      <c r="M1732" s="232"/>
      <c r="N1732" s="232"/>
      <c r="O1732" s="232"/>
      <c r="P1732" s="232"/>
    </row>
    <row r="1733" spans="1:16" x14ac:dyDescent="0.25">
      <c r="A1733" s="240"/>
      <c r="B1733" s="239"/>
      <c r="C1733" s="232"/>
      <c r="D1733" s="232"/>
      <c r="E1733" s="232"/>
      <c r="F1733" s="232"/>
      <c r="G1733" s="232"/>
      <c r="H1733" s="232"/>
      <c r="I1733" s="232"/>
      <c r="J1733" s="232"/>
      <c r="K1733" s="232"/>
      <c r="L1733" s="232"/>
      <c r="M1733" s="232"/>
      <c r="N1733" s="232"/>
      <c r="O1733" s="232"/>
      <c r="P1733" s="232"/>
    </row>
    <row r="1734" spans="1:16" x14ac:dyDescent="0.25">
      <c r="A1734" s="240"/>
      <c r="B1734" s="239"/>
      <c r="C1734" s="232"/>
      <c r="D1734" s="232"/>
      <c r="E1734" s="232"/>
      <c r="F1734" s="232"/>
      <c r="G1734" s="232"/>
      <c r="H1734" s="232"/>
      <c r="I1734" s="232"/>
      <c r="J1734" s="232"/>
      <c r="K1734" s="232"/>
      <c r="L1734" s="232"/>
      <c r="M1734" s="232"/>
      <c r="N1734" s="232"/>
      <c r="O1734" s="232"/>
      <c r="P1734" s="232"/>
    </row>
    <row r="1735" spans="1:16" x14ac:dyDescent="0.25">
      <c r="A1735" s="240"/>
      <c r="B1735" s="239"/>
      <c r="C1735" s="232"/>
      <c r="D1735" s="232"/>
      <c r="E1735" s="232"/>
      <c r="F1735" s="232"/>
      <c r="G1735" s="232"/>
      <c r="H1735" s="232"/>
      <c r="I1735" s="232"/>
      <c r="J1735" s="232"/>
      <c r="K1735" s="232"/>
      <c r="L1735" s="232"/>
      <c r="M1735" s="232"/>
      <c r="N1735" s="232"/>
      <c r="O1735" s="232"/>
      <c r="P1735" s="232"/>
    </row>
    <row r="1736" spans="1:16" x14ac:dyDescent="0.25">
      <c r="A1736" s="240"/>
      <c r="B1736" s="239"/>
      <c r="C1736" s="232"/>
      <c r="D1736" s="232"/>
      <c r="E1736" s="232"/>
      <c r="F1736" s="232"/>
      <c r="G1736" s="232"/>
      <c r="H1736" s="232"/>
      <c r="I1736" s="232"/>
      <c r="J1736" s="232"/>
      <c r="K1736" s="232"/>
      <c r="L1736" s="232"/>
      <c r="M1736" s="232"/>
      <c r="N1736" s="232"/>
      <c r="O1736" s="232"/>
      <c r="P1736" s="232"/>
    </row>
    <row r="1737" spans="1:16" x14ac:dyDescent="0.25">
      <c r="A1737" s="240"/>
      <c r="B1737" s="239"/>
      <c r="C1737" s="232"/>
      <c r="D1737" s="232"/>
      <c r="E1737" s="232"/>
      <c r="F1737" s="232"/>
      <c r="G1737" s="232"/>
      <c r="H1737" s="232"/>
      <c r="I1737" s="232"/>
      <c r="J1737" s="232"/>
      <c r="K1737" s="232"/>
      <c r="L1737" s="232"/>
      <c r="M1737" s="232"/>
      <c r="N1737" s="232"/>
      <c r="O1737" s="232"/>
      <c r="P1737" s="232"/>
    </row>
    <row r="1738" spans="1:16" x14ac:dyDescent="0.25">
      <c r="A1738" s="240"/>
      <c r="B1738" s="239"/>
      <c r="C1738" s="232"/>
      <c r="D1738" s="232"/>
      <c r="E1738" s="232"/>
      <c r="F1738" s="232"/>
      <c r="G1738" s="232"/>
      <c r="H1738" s="232"/>
      <c r="I1738" s="232"/>
      <c r="J1738" s="232"/>
      <c r="K1738" s="232"/>
      <c r="L1738" s="232"/>
      <c r="M1738" s="232"/>
      <c r="N1738" s="232"/>
      <c r="O1738" s="232"/>
      <c r="P1738" s="232"/>
    </row>
    <row r="1739" spans="1:16" x14ac:dyDescent="0.25">
      <c r="A1739" s="240"/>
      <c r="B1739" s="239"/>
      <c r="C1739" s="232"/>
      <c r="D1739" s="232"/>
      <c r="E1739" s="232"/>
      <c r="F1739" s="232"/>
      <c r="G1739" s="232"/>
      <c r="H1739" s="232"/>
      <c r="I1739" s="232"/>
      <c r="J1739" s="232"/>
      <c r="K1739" s="232"/>
      <c r="L1739" s="232"/>
      <c r="M1739" s="232"/>
      <c r="N1739" s="232"/>
      <c r="O1739" s="232"/>
      <c r="P1739" s="232"/>
    </row>
    <row r="1740" spans="1:16" x14ac:dyDescent="0.25">
      <c r="A1740" s="240"/>
      <c r="B1740" s="239"/>
      <c r="C1740" s="232"/>
      <c r="D1740" s="232"/>
      <c r="E1740" s="232"/>
      <c r="F1740" s="232"/>
      <c r="G1740" s="232"/>
      <c r="H1740" s="232"/>
      <c r="I1740" s="232"/>
      <c r="J1740" s="232"/>
      <c r="K1740" s="232"/>
      <c r="L1740" s="232"/>
      <c r="M1740" s="232"/>
      <c r="N1740" s="232"/>
      <c r="O1740" s="232"/>
      <c r="P1740" s="232"/>
    </row>
    <row r="1741" spans="1:16" x14ac:dyDescent="0.25">
      <c r="A1741" s="240"/>
      <c r="B1741" s="239"/>
      <c r="C1741" s="232"/>
      <c r="D1741" s="232"/>
      <c r="E1741" s="232"/>
      <c r="F1741" s="232"/>
      <c r="G1741" s="232"/>
      <c r="H1741" s="232"/>
      <c r="I1741" s="232"/>
      <c r="J1741" s="232"/>
      <c r="K1741" s="232"/>
      <c r="L1741" s="232"/>
      <c r="M1741" s="232"/>
      <c r="N1741" s="232"/>
      <c r="O1741" s="232"/>
      <c r="P1741" s="232"/>
    </row>
    <row r="1742" spans="1:16" x14ac:dyDescent="0.25">
      <c r="A1742" s="240"/>
      <c r="B1742" s="239"/>
      <c r="C1742" s="232"/>
      <c r="D1742" s="232"/>
      <c r="E1742" s="232"/>
      <c r="F1742" s="232"/>
      <c r="G1742" s="232"/>
      <c r="H1742" s="232"/>
      <c r="I1742" s="232"/>
      <c r="J1742" s="232"/>
      <c r="K1742" s="232"/>
      <c r="L1742" s="232"/>
      <c r="M1742" s="232"/>
      <c r="N1742" s="232"/>
      <c r="O1742" s="232"/>
      <c r="P1742" s="232"/>
    </row>
    <row r="1743" spans="1:16" x14ac:dyDescent="0.25">
      <c r="A1743" s="240"/>
      <c r="B1743" s="239"/>
      <c r="C1743" s="232"/>
      <c r="D1743" s="232"/>
      <c r="E1743" s="232"/>
      <c r="F1743" s="232"/>
      <c r="G1743" s="232"/>
      <c r="H1743" s="232"/>
      <c r="I1743" s="232"/>
      <c r="J1743" s="232"/>
      <c r="K1743" s="232"/>
      <c r="L1743" s="232"/>
      <c r="M1743" s="232"/>
      <c r="N1743" s="232"/>
      <c r="O1743" s="232"/>
      <c r="P1743" s="232"/>
    </row>
    <row r="1744" spans="1:16" x14ac:dyDescent="0.25">
      <c r="A1744" s="240"/>
      <c r="B1744" s="239"/>
      <c r="C1744" s="232"/>
      <c r="D1744" s="232"/>
      <c r="E1744" s="232"/>
      <c r="F1744" s="232"/>
      <c r="G1744" s="232"/>
      <c r="H1744" s="232"/>
      <c r="I1744" s="232"/>
      <c r="J1744" s="232"/>
      <c r="K1744" s="232"/>
      <c r="L1744" s="232"/>
      <c r="M1744" s="232"/>
      <c r="N1744" s="232"/>
      <c r="O1744" s="232"/>
      <c r="P1744" s="232"/>
    </row>
    <row r="1745" spans="1:16" x14ac:dyDescent="0.25">
      <c r="A1745" s="240"/>
      <c r="B1745" s="239"/>
      <c r="C1745" s="232"/>
      <c r="D1745" s="232"/>
      <c r="E1745" s="232"/>
      <c r="F1745" s="232"/>
      <c r="G1745" s="232"/>
      <c r="H1745" s="232"/>
      <c r="I1745" s="232"/>
      <c r="J1745" s="232"/>
      <c r="K1745" s="232"/>
      <c r="L1745" s="232"/>
      <c r="M1745" s="232"/>
      <c r="N1745" s="232"/>
      <c r="O1745" s="232"/>
      <c r="P1745" s="232"/>
    </row>
    <row r="1746" spans="1:16" x14ac:dyDescent="0.25">
      <c r="A1746" s="240"/>
      <c r="B1746" s="239"/>
      <c r="C1746" s="232"/>
      <c r="D1746" s="232"/>
      <c r="E1746" s="232"/>
      <c r="F1746" s="232"/>
      <c r="G1746" s="232"/>
      <c r="H1746" s="232"/>
      <c r="I1746" s="232"/>
      <c r="J1746" s="232"/>
      <c r="K1746" s="232"/>
      <c r="L1746" s="232"/>
      <c r="M1746" s="232"/>
      <c r="N1746" s="232"/>
      <c r="O1746" s="232"/>
      <c r="P1746" s="232"/>
    </row>
    <row r="1747" spans="1:16" x14ac:dyDescent="0.25">
      <c r="A1747" s="240"/>
      <c r="B1747" s="239"/>
      <c r="C1747" s="232"/>
      <c r="D1747" s="232"/>
      <c r="E1747" s="232"/>
      <c r="F1747" s="232"/>
      <c r="G1747" s="232"/>
      <c r="H1747" s="232"/>
      <c r="I1747" s="232"/>
      <c r="J1747" s="232"/>
      <c r="K1747" s="232"/>
      <c r="L1747" s="232"/>
      <c r="M1747" s="232"/>
      <c r="N1747" s="232"/>
      <c r="O1747" s="232"/>
      <c r="P1747" s="232"/>
    </row>
    <row r="1748" spans="1:16" x14ac:dyDescent="0.25">
      <c r="A1748" s="240"/>
      <c r="B1748" s="239"/>
      <c r="C1748" s="232"/>
      <c r="D1748" s="232"/>
      <c r="E1748" s="232"/>
      <c r="F1748" s="232"/>
      <c r="G1748" s="232"/>
      <c r="H1748" s="232"/>
      <c r="I1748" s="232"/>
      <c r="J1748" s="232"/>
      <c r="K1748" s="232"/>
      <c r="L1748" s="232"/>
      <c r="M1748" s="232"/>
      <c r="N1748" s="232"/>
      <c r="O1748" s="232"/>
      <c r="P1748" s="232"/>
    </row>
    <row r="1749" spans="1:16" x14ac:dyDescent="0.25">
      <c r="A1749" s="240"/>
      <c r="B1749" s="239"/>
      <c r="C1749" s="232"/>
      <c r="D1749" s="232"/>
      <c r="E1749" s="232"/>
      <c r="F1749" s="232"/>
      <c r="G1749" s="232"/>
      <c r="H1749" s="232"/>
      <c r="I1749" s="232"/>
      <c r="J1749" s="232"/>
      <c r="K1749" s="232"/>
      <c r="L1749" s="232"/>
      <c r="M1749" s="232"/>
      <c r="N1749" s="232"/>
      <c r="O1749" s="232"/>
      <c r="P1749" s="232"/>
    </row>
    <row r="1750" spans="1:16" x14ac:dyDescent="0.25">
      <c r="A1750" s="240"/>
      <c r="B1750" s="239"/>
      <c r="C1750" s="232"/>
      <c r="D1750" s="232"/>
      <c r="E1750" s="232"/>
      <c r="F1750" s="232"/>
      <c r="G1750" s="232"/>
      <c r="H1750" s="232"/>
      <c r="I1750" s="232"/>
      <c r="J1750" s="232"/>
      <c r="K1750" s="232"/>
      <c r="L1750" s="232"/>
      <c r="M1750" s="232"/>
      <c r="N1750" s="232"/>
      <c r="O1750" s="232"/>
      <c r="P1750" s="232"/>
    </row>
    <row r="1751" spans="1:16" x14ac:dyDescent="0.25">
      <c r="A1751" s="240"/>
      <c r="B1751" s="239"/>
      <c r="C1751" s="232"/>
      <c r="D1751" s="232"/>
      <c r="E1751" s="232"/>
      <c r="F1751" s="232"/>
      <c r="G1751" s="232"/>
      <c r="H1751" s="232"/>
      <c r="I1751" s="232"/>
      <c r="J1751" s="232"/>
      <c r="K1751" s="232"/>
      <c r="L1751" s="232"/>
      <c r="M1751" s="232"/>
      <c r="N1751" s="232"/>
      <c r="O1751" s="232"/>
      <c r="P1751" s="232"/>
    </row>
    <row r="1752" spans="1:16" x14ac:dyDescent="0.25">
      <c r="A1752" s="240"/>
      <c r="B1752" s="239"/>
      <c r="C1752" s="232"/>
      <c r="D1752" s="232"/>
      <c r="E1752" s="232"/>
      <c r="F1752" s="232"/>
      <c r="G1752" s="232"/>
      <c r="H1752" s="232"/>
      <c r="I1752" s="232"/>
      <c r="J1752" s="232"/>
      <c r="K1752" s="232"/>
      <c r="L1752" s="232"/>
      <c r="M1752" s="232"/>
      <c r="N1752" s="232"/>
      <c r="O1752" s="232"/>
      <c r="P1752" s="232"/>
    </row>
    <row r="1753" spans="1:16" x14ac:dyDescent="0.25">
      <c r="A1753" s="240"/>
      <c r="B1753" s="239"/>
      <c r="C1753" s="232"/>
      <c r="D1753" s="232"/>
      <c r="E1753" s="232"/>
      <c r="F1753" s="232"/>
      <c r="G1753" s="232"/>
      <c r="H1753" s="232"/>
      <c r="I1753" s="232"/>
      <c r="J1753" s="232"/>
      <c r="K1753" s="232"/>
      <c r="L1753" s="232"/>
      <c r="M1753" s="232"/>
      <c r="N1753" s="232"/>
      <c r="O1753" s="232"/>
      <c r="P1753" s="232"/>
    </row>
    <row r="1754" spans="1:16" x14ac:dyDescent="0.25">
      <c r="A1754" s="240"/>
      <c r="B1754" s="239"/>
      <c r="C1754" s="232"/>
      <c r="D1754" s="232"/>
      <c r="E1754" s="232"/>
      <c r="F1754" s="232"/>
      <c r="G1754" s="232"/>
      <c r="H1754" s="232"/>
      <c r="I1754" s="232"/>
      <c r="J1754" s="232"/>
      <c r="K1754" s="232"/>
      <c r="L1754" s="232"/>
      <c r="M1754" s="232"/>
      <c r="N1754" s="232"/>
      <c r="O1754" s="232"/>
      <c r="P1754" s="232"/>
    </row>
    <row r="1755" spans="1:16" x14ac:dyDescent="0.25">
      <c r="A1755" s="240"/>
      <c r="B1755" s="239"/>
      <c r="C1755" s="232"/>
      <c r="D1755" s="232"/>
      <c r="E1755" s="232"/>
      <c r="F1755" s="232"/>
      <c r="G1755" s="232"/>
      <c r="H1755" s="232"/>
      <c r="I1755" s="232"/>
      <c r="J1755" s="232"/>
      <c r="K1755" s="232"/>
      <c r="L1755" s="232"/>
      <c r="M1755" s="232"/>
      <c r="N1755" s="232"/>
      <c r="O1755" s="232"/>
      <c r="P1755" s="232"/>
    </row>
    <row r="1756" spans="1:16" x14ac:dyDescent="0.25">
      <c r="A1756" s="240"/>
      <c r="B1756" s="239"/>
      <c r="C1756" s="232"/>
      <c r="D1756" s="232"/>
      <c r="E1756" s="232"/>
      <c r="F1756" s="232"/>
      <c r="G1756" s="232"/>
      <c r="H1756" s="232"/>
      <c r="I1756" s="232"/>
      <c r="J1756" s="232"/>
      <c r="K1756" s="232"/>
      <c r="L1756" s="232"/>
      <c r="M1756" s="232"/>
      <c r="N1756" s="232"/>
      <c r="O1756" s="232"/>
      <c r="P1756" s="232"/>
    </row>
    <row r="1757" spans="1:16" x14ac:dyDescent="0.25">
      <c r="A1757" s="240"/>
      <c r="B1757" s="239"/>
      <c r="C1757" s="232"/>
      <c r="D1757" s="232"/>
      <c r="E1757" s="232"/>
      <c r="F1757" s="232"/>
      <c r="G1757" s="232"/>
      <c r="H1757" s="232"/>
      <c r="I1757" s="232"/>
      <c r="J1757" s="232"/>
      <c r="K1757" s="232"/>
      <c r="L1757" s="232"/>
      <c r="M1757" s="232"/>
      <c r="N1757" s="232"/>
      <c r="O1757" s="232"/>
      <c r="P1757" s="232"/>
    </row>
    <row r="1758" spans="1:16" x14ac:dyDescent="0.25">
      <c r="A1758" s="240"/>
      <c r="B1758" s="239"/>
      <c r="C1758" s="232"/>
      <c r="D1758" s="232"/>
      <c r="E1758" s="232"/>
      <c r="F1758" s="232"/>
      <c r="G1758" s="232"/>
      <c r="H1758" s="232"/>
      <c r="I1758" s="232"/>
      <c r="J1758" s="232"/>
      <c r="K1758" s="232"/>
      <c r="L1758" s="232"/>
      <c r="M1758" s="232"/>
      <c r="N1758" s="232"/>
      <c r="O1758" s="232"/>
      <c r="P1758" s="232"/>
    </row>
    <row r="1759" spans="1:16" x14ac:dyDescent="0.25">
      <c r="A1759" s="240"/>
      <c r="B1759" s="239"/>
      <c r="C1759" s="232"/>
      <c r="D1759" s="232"/>
      <c r="E1759" s="232"/>
      <c r="F1759" s="232"/>
      <c r="G1759" s="232"/>
      <c r="H1759" s="232"/>
      <c r="I1759" s="232"/>
      <c r="J1759" s="232"/>
      <c r="K1759" s="232"/>
      <c r="L1759" s="232"/>
      <c r="M1759" s="232"/>
      <c r="N1759" s="232"/>
      <c r="O1759" s="232"/>
      <c r="P1759" s="232"/>
    </row>
    <row r="1760" spans="1:16" x14ac:dyDescent="0.25">
      <c r="A1760" s="240"/>
      <c r="B1760" s="239"/>
      <c r="C1760" s="232"/>
      <c r="D1760" s="232"/>
      <c r="E1760" s="232"/>
      <c r="F1760" s="232"/>
      <c r="G1760" s="232"/>
      <c r="H1760" s="232"/>
      <c r="I1760" s="232"/>
      <c r="J1760" s="232"/>
      <c r="K1760" s="232"/>
      <c r="L1760" s="232"/>
      <c r="M1760" s="232"/>
      <c r="N1760" s="232"/>
      <c r="O1760" s="232"/>
      <c r="P1760" s="232"/>
    </row>
    <row r="1761" spans="1:16" x14ac:dyDescent="0.25">
      <c r="A1761" s="240"/>
      <c r="B1761" s="239"/>
      <c r="C1761" s="232"/>
      <c r="D1761" s="232"/>
      <c r="E1761" s="232"/>
      <c r="F1761" s="232"/>
      <c r="G1761" s="232"/>
      <c r="H1761" s="232"/>
      <c r="I1761" s="232"/>
      <c r="J1761" s="232"/>
      <c r="K1761" s="232"/>
      <c r="L1761" s="232"/>
      <c r="M1761" s="232"/>
      <c r="N1761" s="232"/>
      <c r="O1761" s="232"/>
      <c r="P1761" s="232"/>
    </row>
    <row r="1762" spans="1:16" x14ac:dyDescent="0.25">
      <c r="A1762" s="240"/>
      <c r="B1762" s="239"/>
      <c r="C1762" s="232"/>
      <c r="D1762" s="232"/>
      <c r="E1762" s="232"/>
      <c r="F1762" s="232"/>
      <c r="G1762" s="232"/>
      <c r="H1762" s="232"/>
      <c r="I1762" s="232"/>
      <c r="J1762" s="232"/>
      <c r="K1762" s="232"/>
      <c r="L1762" s="232"/>
      <c r="M1762" s="232"/>
      <c r="N1762" s="232"/>
      <c r="O1762" s="232"/>
      <c r="P1762" s="232"/>
    </row>
    <row r="1763" spans="1:16" x14ac:dyDescent="0.25">
      <c r="A1763" s="240"/>
      <c r="B1763" s="239"/>
      <c r="C1763" s="232"/>
      <c r="D1763" s="232"/>
      <c r="E1763" s="232"/>
      <c r="F1763" s="232"/>
      <c r="G1763" s="232"/>
      <c r="H1763" s="232"/>
      <c r="I1763" s="232"/>
      <c r="J1763" s="232"/>
      <c r="K1763" s="232"/>
      <c r="L1763" s="232"/>
      <c r="M1763" s="232"/>
      <c r="N1763" s="232"/>
      <c r="O1763" s="232"/>
      <c r="P1763" s="232"/>
    </row>
    <row r="1764" spans="1:16" x14ac:dyDescent="0.25">
      <c r="A1764" s="240"/>
      <c r="B1764" s="239"/>
      <c r="C1764" s="232"/>
      <c r="D1764" s="232"/>
      <c r="E1764" s="232"/>
      <c r="F1764" s="232"/>
      <c r="G1764" s="232"/>
      <c r="H1764" s="232"/>
      <c r="I1764" s="232"/>
      <c r="J1764" s="232"/>
      <c r="K1764" s="232"/>
      <c r="L1764" s="232"/>
      <c r="M1764" s="232"/>
      <c r="N1764" s="232"/>
      <c r="O1764" s="232"/>
      <c r="P1764" s="232"/>
    </row>
    <row r="1765" spans="1:16" x14ac:dyDescent="0.25">
      <c r="A1765" s="240"/>
      <c r="B1765" s="239"/>
      <c r="C1765" s="232"/>
      <c r="D1765" s="232"/>
      <c r="E1765" s="232"/>
      <c r="F1765" s="232"/>
      <c r="G1765" s="232"/>
      <c r="H1765" s="232"/>
      <c r="I1765" s="232"/>
      <c r="J1765" s="232"/>
      <c r="K1765" s="232"/>
      <c r="L1765" s="232"/>
      <c r="M1765" s="232"/>
      <c r="N1765" s="232"/>
      <c r="O1765" s="232"/>
      <c r="P1765" s="232"/>
    </row>
    <row r="1766" spans="1:16" x14ac:dyDescent="0.25">
      <c r="A1766" s="240"/>
      <c r="B1766" s="239"/>
      <c r="C1766" s="232"/>
      <c r="D1766" s="232"/>
      <c r="E1766" s="232"/>
      <c r="F1766" s="232"/>
      <c r="G1766" s="232"/>
      <c r="H1766" s="232"/>
      <c r="I1766" s="232"/>
      <c r="J1766" s="232"/>
      <c r="K1766" s="232"/>
      <c r="L1766" s="232"/>
      <c r="M1766" s="232"/>
      <c r="N1766" s="232"/>
      <c r="O1766" s="232"/>
      <c r="P1766" s="232"/>
    </row>
    <row r="1767" spans="1:16" x14ac:dyDescent="0.25">
      <c r="A1767" s="240"/>
      <c r="B1767" s="239"/>
      <c r="C1767" s="232"/>
      <c r="D1767" s="232"/>
      <c r="E1767" s="232"/>
      <c r="F1767" s="232"/>
      <c r="G1767" s="232"/>
      <c r="H1767" s="232"/>
      <c r="I1767" s="232"/>
      <c r="J1767" s="232"/>
      <c r="K1767" s="232"/>
      <c r="L1767" s="232"/>
      <c r="M1767" s="232"/>
      <c r="N1767" s="232"/>
      <c r="O1767" s="232"/>
      <c r="P1767" s="232"/>
    </row>
    <row r="1768" spans="1:16" x14ac:dyDescent="0.25">
      <c r="A1768" s="240"/>
      <c r="B1768" s="239"/>
      <c r="C1768" s="232"/>
      <c r="D1768" s="232"/>
      <c r="E1768" s="232"/>
      <c r="F1768" s="232"/>
      <c r="G1768" s="232"/>
      <c r="H1768" s="232"/>
      <c r="I1768" s="232"/>
      <c r="J1768" s="232"/>
      <c r="K1768" s="232"/>
      <c r="L1768" s="232"/>
      <c r="M1768" s="232"/>
      <c r="N1768" s="232"/>
      <c r="O1768" s="232"/>
      <c r="P1768" s="232"/>
    </row>
    <row r="1769" spans="1:16" x14ac:dyDescent="0.25">
      <c r="A1769" s="240"/>
      <c r="B1769" s="239"/>
      <c r="C1769" s="232"/>
      <c r="D1769" s="232"/>
      <c r="E1769" s="232"/>
      <c r="F1769" s="232"/>
      <c r="G1769" s="232"/>
      <c r="H1769" s="232"/>
      <c r="I1769" s="232"/>
      <c r="J1769" s="232"/>
      <c r="K1769" s="232"/>
      <c r="L1769" s="232"/>
      <c r="M1769" s="232"/>
      <c r="N1769" s="232"/>
      <c r="O1769" s="232"/>
      <c r="P1769" s="232"/>
    </row>
    <row r="1770" spans="1:16" x14ac:dyDescent="0.25">
      <c r="A1770" s="240"/>
      <c r="B1770" s="239"/>
      <c r="C1770" s="232"/>
      <c r="D1770" s="232"/>
      <c r="E1770" s="232"/>
      <c r="F1770" s="232"/>
      <c r="G1770" s="232"/>
      <c r="H1770" s="232"/>
      <c r="I1770" s="232"/>
      <c r="J1770" s="232"/>
      <c r="K1770" s="232"/>
      <c r="L1770" s="232"/>
      <c r="M1770" s="232"/>
      <c r="N1770" s="232"/>
      <c r="O1770" s="232"/>
      <c r="P1770" s="232"/>
    </row>
    <row r="1771" spans="1:16" x14ac:dyDescent="0.25">
      <c r="A1771" s="240"/>
      <c r="B1771" s="239"/>
      <c r="C1771" s="232"/>
      <c r="D1771" s="232"/>
      <c r="E1771" s="232"/>
      <c r="F1771" s="232"/>
      <c r="G1771" s="232"/>
      <c r="H1771" s="232"/>
      <c r="I1771" s="232"/>
      <c r="J1771" s="232"/>
      <c r="K1771" s="232"/>
      <c r="L1771" s="232"/>
      <c r="M1771" s="232"/>
      <c r="N1771" s="232"/>
      <c r="O1771" s="232"/>
      <c r="P1771" s="232"/>
    </row>
    <row r="1772" spans="1:16" x14ac:dyDescent="0.25">
      <c r="A1772" s="240"/>
      <c r="B1772" s="239"/>
      <c r="C1772" s="232"/>
      <c r="D1772" s="232"/>
      <c r="E1772" s="232"/>
      <c r="F1772" s="232"/>
      <c r="G1772" s="232"/>
      <c r="H1772" s="232"/>
      <c r="I1772" s="232"/>
      <c r="J1772" s="232"/>
      <c r="K1772" s="232"/>
      <c r="L1772" s="232"/>
      <c r="M1772" s="232"/>
      <c r="N1772" s="232"/>
      <c r="O1772" s="232"/>
      <c r="P1772" s="232"/>
    </row>
    <row r="1773" spans="1:16" x14ac:dyDescent="0.25">
      <c r="A1773" s="240"/>
      <c r="B1773" s="239"/>
      <c r="C1773" s="232"/>
      <c r="D1773" s="232"/>
      <c r="E1773" s="232"/>
      <c r="F1773" s="232"/>
      <c r="G1773" s="232"/>
      <c r="H1773" s="232"/>
      <c r="I1773" s="232"/>
      <c r="J1773" s="232"/>
      <c r="K1773" s="232"/>
      <c r="L1773" s="232"/>
      <c r="M1773" s="232"/>
      <c r="N1773" s="232"/>
      <c r="O1773" s="232"/>
      <c r="P1773" s="232"/>
    </row>
    <row r="1774" spans="1:16" x14ac:dyDescent="0.25">
      <c r="A1774" s="240"/>
      <c r="B1774" s="239"/>
      <c r="C1774" s="232"/>
      <c r="D1774" s="232"/>
      <c r="E1774" s="232"/>
      <c r="F1774" s="232"/>
      <c r="G1774" s="232"/>
      <c r="H1774" s="232"/>
      <c r="I1774" s="232"/>
      <c r="J1774" s="232"/>
      <c r="K1774" s="232"/>
      <c r="L1774" s="232"/>
      <c r="M1774" s="232"/>
      <c r="N1774" s="232"/>
      <c r="O1774" s="232"/>
      <c r="P1774" s="232"/>
    </row>
    <row r="1775" spans="1:16" x14ac:dyDescent="0.25">
      <c r="A1775" s="240"/>
      <c r="B1775" s="239"/>
      <c r="C1775" s="232"/>
      <c r="D1775" s="232"/>
      <c r="E1775" s="232"/>
      <c r="F1775" s="232"/>
      <c r="G1775" s="232"/>
      <c r="H1775" s="232"/>
      <c r="I1775" s="232"/>
      <c r="J1775" s="232"/>
      <c r="K1775" s="232"/>
      <c r="L1775" s="232"/>
      <c r="M1775" s="232"/>
      <c r="N1775" s="232"/>
      <c r="O1775" s="232"/>
      <c r="P1775" s="232"/>
    </row>
    <row r="1776" spans="1:16" x14ac:dyDescent="0.25">
      <c r="A1776" s="240"/>
      <c r="B1776" s="239"/>
      <c r="C1776" s="232"/>
      <c r="D1776" s="232"/>
      <c r="E1776" s="232"/>
      <c r="F1776" s="232"/>
      <c r="G1776" s="232"/>
      <c r="H1776" s="232"/>
      <c r="I1776" s="232"/>
      <c r="J1776" s="232"/>
      <c r="K1776" s="232"/>
      <c r="L1776" s="232"/>
      <c r="M1776" s="232"/>
      <c r="N1776" s="232"/>
      <c r="O1776" s="232"/>
      <c r="P1776" s="232"/>
    </row>
    <row r="1777" spans="1:16" x14ac:dyDescent="0.25">
      <c r="A1777" s="240"/>
      <c r="B1777" s="239"/>
      <c r="C1777" s="232"/>
      <c r="D1777" s="232"/>
      <c r="E1777" s="232"/>
      <c r="F1777" s="232"/>
      <c r="G1777" s="232"/>
      <c r="H1777" s="232"/>
      <c r="I1777" s="232"/>
      <c r="J1777" s="232"/>
      <c r="K1777" s="232"/>
      <c r="L1777" s="232"/>
      <c r="M1777" s="232"/>
      <c r="N1777" s="232"/>
      <c r="O1777" s="232"/>
      <c r="P1777" s="232"/>
    </row>
    <row r="1778" spans="1:16" x14ac:dyDescent="0.25">
      <c r="A1778" s="240"/>
      <c r="B1778" s="239"/>
      <c r="C1778" s="232"/>
      <c r="D1778" s="232"/>
      <c r="E1778" s="232"/>
      <c r="F1778" s="232"/>
      <c r="G1778" s="232"/>
      <c r="H1778" s="232"/>
      <c r="I1778" s="232"/>
      <c r="J1778" s="232"/>
      <c r="K1778" s="232"/>
      <c r="L1778" s="232"/>
      <c r="M1778" s="232"/>
      <c r="N1778" s="232"/>
      <c r="O1778" s="232"/>
      <c r="P1778" s="232"/>
    </row>
    <row r="1779" spans="1:16" x14ac:dyDescent="0.25">
      <c r="A1779" s="240"/>
      <c r="B1779" s="239"/>
      <c r="C1779" s="232"/>
      <c r="D1779" s="232"/>
      <c r="E1779" s="232"/>
      <c r="F1779" s="232"/>
      <c r="G1779" s="232"/>
      <c r="H1779" s="232"/>
      <c r="I1779" s="232"/>
      <c r="J1779" s="232"/>
      <c r="K1779" s="232"/>
      <c r="L1779" s="232"/>
      <c r="M1779" s="232"/>
      <c r="N1779" s="232"/>
      <c r="O1779" s="232"/>
      <c r="P1779" s="232"/>
    </row>
    <row r="1780" spans="1:16" x14ac:dyDescent="0.25">
      <c r="A1780" s="240"/>
      <c r="B1780" s="239"/>
      <c r="C1780" s="232"/>
      <c r="D1780" s="232"/>
      <c r="E1780" s="232"/>
      <c r="F1780" s="232"/>
      <c r="G1780" s="232"/>
      <c r="H1780" s="232"/>
      <c r="I1780" s="232"/>
      <c r="J1780" s="232"/>
      <c r="K1780" s="232"/>
      <c r="L1780" s="232"/>
      <c r="M1780" s="232"/>
      <c r="N1780" s="232"/>
      <c r="O1780" s="232"/>
      <c r="P1780" s="232"/>
    </row>
    <row r="1781" spans="1:16" x14ac:dyDescent="0.25">
      <c r="A1781" s="240"/>
      <c r="B1781" s="239"/>
      <c r="C1781" s="232"/>
      <c r="D1781" s="232"/>
      <c r="E1781" s="232"/>
      <c r="F1781" s="232"/>
      <c r="G1781" s="232"/>
      <c r="H1781" s="232"/>
      <c r="I1781" s="232"/>
      <c r="J1781" s="232"/>
      <c r="K1781" s="232"/>
      <c r="L1781" s="232"/>
      <c r="M1781" s="232"/>
      <c r="N1781" s="232"/>
      <c r="O1781" s="232"/>
      <c r="P1781" s="232"/>
    </row>
    <row r="1782" spans="1:16" x14ac:dyDescent="0.25">
      <c r="A1782" s="240"/>
      <c r="B1782" s="239"/>
      <c r="C1782" s="232"/>
      <c r="D1782" s="232"/>
      <c r="E1782" s="232"/>
      <c r="F1782" s="232"/>
      <c r="G1782" s="232"/>
      <c r="H1782" s="232"/>
      <c r="I1782" s="232"/>
      <c r="J1782" s="232"/>
      <c r="K1782" s="232"/>
      <c r="L1782" s="232"/>
      <c r="M1782" s="232"/>
      <c r="N1782" s="232"/>
      <c r="O1782" s="232"/>
      <c r="P1782" s="232"/>
    </row>
    <row r="1783" spans="1:16" x14ac:dyDescent="0.25">
      <c r="A1783" s="240"/>
      <c r="B1783" s="239"/>
      <c r="C1783" s="232"/>
      <c r="D1783" s="232"/>
      <c r="E1783" s="232"/>
      <c r="F1783" s="232"/>
      <c r="G1783" s="232"/>
      <c r="H1783" s="232"/>
      <c r="I1783" s="232"/>
      <c r="J1783" s="232"/>
      <c r="K1783" s="232"/>
      <c r="L1783" s="232"/>
      <c r="M1783" s="232"/>
      <c r="N1783" s="232"/>
      <c r="O1783" s="232"/>
      <c r="P1783" s="232"/>
    </row>
    <row r="1784" spans="1:16" x14ac:dyDescent="0.25">
      <c r="A1784" s="240"/>
      <c r="B1784" s="239"/>
      <c r="C1784" s="232"/>
      <c r="D1784" s="232"/>
      <c r="E1784" s="232"/>
      <c r="F1784" s="232"/>
      <c r="G1784" s="232"/>
      <c r="H1784" s="232"/>
      <c r="I1784" s="232"/>
      <c r="J1784" s="232"/>
      <c r="K1784" s="232"/>
      <c r="L1784" s="232"/>
      <c r="M1784" s="232"/>
      <c r="N1784" s="232"/>
      <c r="O1784" s="232"/>
      <c r="P1784" s="232"/>
    </row>
    <row r="1785" spans="1:16" x14ac:dyDescent="0.25">
      <c r="A1785" s="240"/>
      <c r="B1785" s="239"/>
      <c r="C1785" s="232"/>
      <c r="D1785" s="232"/>
      <c r="E1785" s="232"/>
      <c r="F1785" s="232"/>
      <c r="G1785" s="232"/>
      <c r="H1785" s="232"/>
      <c r="I1785" s="232"/>
      <c r="J1785" s="232"/>
      <c r="K1785" s="232"/>
      <c r="L1785" s="232"/>
      <c r="M1785" s="232"/>
      <c r="N1785" s="232"/>
      <c r="O1785" s="232"/>
      <c r="P1785" s="232"/>
    </row>
    <row r="1786" spans="1:16" x14ac:dyDescent="0.25">
      <c r="A1786" s="240"/>
      <c r="B1786" s="239"/>
      <c r="C1786" s="232"/>
      <c r="D1786" s="232"/>
      <c r="E1786" s="232"/>
      <c r="F1786" s="232"/>
      <c r="G1786" s="232"/>
      <c r="H1786" s="232"/>
      <c r="I1786" s="232"/>
      <c r="J1786" s="232"/>
      <c r="K1786" s="232"/>
      <c r="L1786" s="232"/>
      <c r="M1786" s="232"/>
      <c r="N1786" s="232"/>
      <c r="O1786" s="232"/>
      <c r="P1786" s="232"/>
    </row>
    <row r="1787" spans="1:16" x14ac:dyDescent="0.25">
      <c r="A1787" s="240"/>
      <c r="B1787" s="239"/>
      <c r="C1787" s="232"/>
      <c r="D1787" s="232"/>
      <c r="E1787" s="232"/>
      <c r="F1787" s="232"/>
      <c r="G1787" s="232"/>
      <c r="H1787" s="232"/>
      <c r="I1787" s="232"/>
      <c r="J1787" s="232"/>
      <c r="K1787" s="232"/>
      <c r="L1787" s="232"/>
      <c r="M1787" s="232"/>
      <c r="N1787" s="232"/>
      <c r="O1787" s="232"/>
      <c r="P1787" s="232"/>
    </row>
    <row r="1788" spans="1:16" x14ac:dyDescent="0.25">
      <c r="A1788" s="240"/>
      <c r="B1788" s="239"/>
      <c r="C1788" s="232"/>
      <c r="D1788" s="232"/>
      <c r="E1788" s="232"/>
      <c r="F1788" s="232"/>
      <c r="G1788" s="232"/>
      <c r="H1788" s="232"/>
      <c r="I1788" s="232"/>
      <c r="J1788" s="232"/>
      <c r="K1788" s="232"/>
      <c r="L1788" s="232"/>
      <c r="M1788" s="232"/>
      <c r="N1788" s="232"/>
      <c r="O1788" s="232"/>
      <c r="P1788" s="232"/>
    </row>
    <row r="1789" spans="1:16" x14ac:dyDescent="0.25">
      <c r="A1789" s="240"/>
      <c r="B1789" s="239"/>
      <c r="C1789" s="232"/>
      <c r="D1789" s="232"/>
      <c r="E1789" s="232"/>
      <c r="F1789" s="232"/>
      <c r="G1789" s="232"/>
      <c r="H1789" s="232"/>
      <c r="I1789" s="232"/>
      <c r="J1789" s="232"/>
      <c r="K1789" s="232"/>
      <c r="L1789" s="232"/>
      <c r="M1789" s="232"/>
      <c r="N1789" s="232"/>
      <c r="O1789" s="232"/>
      <c r="P1789" s="232"/>
    </row>
    <row r="1790" spans="1:16" x14ac:dyDescent="0.25">
      <c r="A1790" s="240"/>
      <c r="B1790" s="239"/>
      <c r="C1790" s="232"/>
      <c r="D1790" s="232"/>
      <c r="E1790" s="232"/>
      <c r="F1790" s="232"/>
      <c r="G1790" s="232"/>
      <c r="H1790" s="232"/>
      <c r="I1790" s="232"/>
      <c r="J1790" s="232"/>
      <c r="K1790" s="232"/>
      <c r="L1790" s="232"/>
      <c r="M1790" s="232"/>
      <c r="N1790" s="232"/>
      <c r="O1790" s="232"/>
      <c r="P1790" s="232"/>
    </row>
    <row r="1791" spans="1:16" x14ac:dyDescent="0.25">
      <c r="A1791" s="240"/>
      <c r="B1791" s="239"/>
      <c r="C1791" s="232"/>
      <c r="D1791" s="232"/>
      <c r="E1791" s="232"/>
      <c r="F1791" s="232"/>
      <c r="G1791" s="232"/>
      <c r="H1791" s="232"/>
      <c r="I1791" s="232"/>
      <c r="J1791" s="232"/>
      <c r="K1791" s="232"/>
      <c r="L1791" s="232"/>
      <c r="M1791" s="232"/>
      <c r="N1791" s="232"/>
      <c r="O1791" s="232"/>
      <c r="P1791" s="232"/>
    </row>
    <row r="1792" spans="1:16" x14ac:dyDescent="0.25">
      <c r="A1792" s="240"/>
      <c r="B1792" s="239"/>
      <c r="C1792" s="232"/>
      <c r="D1792" s="232"/>
      <c r="E1792" s="232"/>
      <c r="F1792" s="232"/>
      <c r="G1792" s="232"/>
      <c r="H1792" s="232"/>
      <c r="I1792" s="232"/>
      <c r="J1792" s="232"/>
      <c r="K1792" s="232"/>
      <c r="L1792" s="232"/>
      <c r="M1792" s="232"/>
      <c r="N1792" s="232"/>
      <c r="O1792" s="232"/>
      <c r="P1792" s="232"/>
    </row>
    <row r="1793" spans="1:16" x14ac:dyDescent="0.25">
      <c r="A1793" s="240"/>
      <c r="B1793" s="239"/>
      <c r="C1793" s="232"/>
      <c r="D1793" s="232"/>
      <c r="E1793" s="232"/>
      <c r="F1793" s="232"/>
      <c r="G1793" s="232"/>
      <c r="H1793" s="232"/>
      <c r="I1793" s="232"/>
      <c r="J1793" s="232"/>
      <c r="K1793" s="232"/>
      <c r="L1793" s="232"/>
      <c r="M1793" s="232"/>
      <c r="N1793" s="232"/>
      <c r="O1793" s="232"/>
      <c r="P1793" s="232"/>
    </row>
    <row r="1794" spans="1:16" x14ac:dyDescent="0.25">
      <c r="A1794" s="240"/>
      <c r="B1794" s="239"/>
      <c r="C1794" s="232"/>
      <c r="D1794" s="232"/>
      <c r="E1794" s="232"/>
      <c r="F1794" s="232"/>
      <c r="G1794" s="232"/>
      <c r="H1794" s="232"/>
      <c r="I1794" s="232"/>
      <c r="J1794" s="232"/>
      <c r="K1794" s="232"/>
      <c r="L1794" s="232"/>
      <c r="M1794" s="232"/>
      <c r="N1794" s="232"/>
      <c r="O1794" s="232"/>
      <c r="P1794" s="232"/>
    </row>
    <row r="1795" spans="1:16" x14ac:dyDescent="0.25">
      <c r="A1795" s="240"/>
      <c r="B1795" s="239"/>
      <c r="C1795" s="232"/>
      <c r="D1795" s="232"/>
      <c r="E1795" s="232"/>
      <c r="F1795" s="232"/>
      <c r="G1795" s="232"/>
      <c r="H1795" s="232"/>
      <c r="I1795" s="232"/>
      <c r="J1795" s="232"/>
      <c r="K1795" s="232"/>
      <c r="L1795" s="232"/>
      <c r="M1795" s="232"/>
      <c r="N1795" s="232"/>
      <c r="O1795" s="232"/>
      <c r="P1795" s="232"/>
    </row>
    <row r="1796" spans="1:16" x14ac:dyDescent="0.25">
      <c r="A1796" s="240"/>
      <c r="B1796" s="239"/>
      <c r="C1796" s="232"/>
      <c r="D1796" s="232"/>
      <c r="E1796" s="232"/>
      <c r="F1796" s="232"/>
      <c r="G1796" s="232"/>
      <c r="H1796" s="232"/>
      <c r="I1796" s="232"/>
      <c r="J1796" s="232"/>
      <c r="K1796" s="232"/>
      <c r="L1796" s="232"/>
      <c r="M1796" s="232"/>
      <c r="N1796" s="232"/>
      <c r="O1796" s="232"/>
      <c r="P1796" s="232"/>
    </row>
    <row r="1797" spans="1:16" x14ac:dyDescent="0.25">
      <c r="A1797" s="240"/>
      <c r="B1797" s="239"/>
      <c r="C1797" s="232"/>
      <c r="D1797" s="232"/>
      <c r="E1797" s="232"/>
      <c r="F1797" s="232"/>
      <c r="G1797" s="232"/>
      <c r="H1797" s="232"/>
      <c r="I1797" s="232"/>
      <c r="J1797" s="232"/>
      <c r="K1797" s="232"/>
      <c r="L1797" s="232"/>
      <c r="M1797" s="232"/>
      <c r="N1797" s="232"/>
      <c r="O1797" s="232"/>
      <c r="P1797" s="232"/>
    </row>
    <row r="1798" spans="1:16" x14ac:dyDescent="0.25">
      <c r="A1798" s="240"/>
      <c r="B1798" s="239"/>
      <c r="C1798" s="232"/>
      <c r="D1798" s="232"/>
      <c r="E1798" s="232"/>
      <c r="F1798" s="232"/>
      <c r="G1798" s="232"/>
      <c r="H1798" s="232"/>
      <c r="I1798" s="232"/>
      <c r="J1798" s="232"/>
      <c r="K1798" s="232"/>
      <c r="L1798" s="232"/>
      <c r="M1798" s="232"/>
      <c r="N1798" s="232"/>
      <c r="O1798" s="232"/>
      <c r="P1798" s="232"/>
    </row>
    <row r="1799" spans="1:16" x14ac:dyDescent="0.25">
      <c r="A1799" s="240"/>
      <c r="B1799" s="239"/>
      <c r="C1799" s="232"/>
      <c r="D1799" s="232"/>
      <c r="E1799" s="232"/>
      <c r="F1799" s="232"/>
      <c r="G1799" s="232"/>
      <c r="H1799" s="232"/>
      <c r="I1799" s="232"/>
      <c r="J1799" s="232"/>
      <c r="K1799" s="232"/>
      <c r="L1799" s="232"/>
      <c r="M1799" s="232"/>
      <c r="N1799" s="232"/>
      <c r="O1799" s="232"/>
      <c r="P1799" s="232"/>
    </row>
    <row r="1800" spans="1:16" x14ac:dyDescent="0.25">
      <c r="A1800" s="240"/>
      <c r="B1800" s="239"/>
      <c r="C1800" s="232"/>
      <c r="D1800" s="232"/>
      <c r="E1800" s="232"/>
      <c r="F1800" s="232"/>
      <c r="G1800" s="232"/>
      <c r="H1800" s="232"/>
      <c r="I1800" s="232"/>
      <c r="J1800" s="232"/>
      <c r="K1800" s="232"/>
      <c r="L1800" s="232"/>
      <c r="M1800" s="232"/>
      <c r="N1800" s="232"/>
      <c r="O1800" s="232"/>
      <c r="P1800" s="232"/>
    </row>
    <row r="1801" spans="1:16" x14ac:dyDescent="0.25">
      <c r="A1801" s="240"/>
      <c r="B1801" s="239"/>
      <c r="C1801" s="232"/>
      <c r="D1801" s="232"/>
      <c r="E1801" s="232"/>
      <c r="F1801" s="232"/>
      <c r="G1801" s="232"/>
      <c r="H1801" s="232"/>
      <c r="I1801" s="232"/>
      <c r="J1801" s="232"/>
      <c r="K1801" s="232"/>
      <c r="L1801" s="232"/>
      <c r="M1801" s="232"/>
      <c r="N1801" s="232"/>
      <c r="O1801" s="232"/>
      <c r="P1801" s="232"/>
    </row>
    <row r="1802" spans="1:16" x14ac:dyDescent="0.25">
      <c r="A1802" s="240"/>
      <c r="B1802" s="239"/>
      <c r="C1802" s="232"/>
      <c r="D1802" s="232"/>
      <c r="E1802" s="232"/>
      <c r="F1802" s="232"/>
      <c r="G1802" s="232"/>
      <c r="H1802" s="232"/>
      <c r="I1802" s="232"/>
      <c r="J1802" s="232"/>
      <c r="K1802" s="232"/>
      <c r="L1802" s="232"/>
      <c r="M1802" s="232"/>
      <c r="N1802" s="232"/>
      <c r="O1802" s="232"/>
      <c r="P1802" s="232"/>
    </row>
    <row r="1803" spans="1:16" x14ac:dyDescent="0.25">
      <c r="A1803" s="240"/>
      <c r="B1803" s="239"/>
      <c r="C1803" s="232"/>
      <c r="D1803" s="232"/>
      <c r="E1803" s="232"/>
      <c r="F1803" s="232"/>
      <c r="G1803" s="232"/>
      <c r="H1803" s="232"/>
      <c r="I1803" s="232"/>
      <c r="J1803" s="232"/>
      <c r="K1803" s="232"/>
      <c r="L1803" s="232"/>
      <c r="M1803" s="232"/>
      <c r="N1803" s="232"/>
      <c r="O1803" s="232"/>
      <c r="P1803" s="232"/>
    </row>
    <row r="1804" spans="1:16" x14ac:dyDescent="0.25">
      <c r="A1804" s="240"/>
      <c r="B1804" s="239"/>
      <c r="C1804" s="232"/>
      <c r="D1804" s="232"/>
      <c r="E1804" s="232"/>
      <c r="F1804" s="232"/>
      <c r="G1804" s="232"/>
      <c r="H1804" s="232"/>
      <c r="I1804" s="232"/>
      <c r="J1804" s="232"/>
      <c r="K1804" s="232"/>
      <c r="L1804" s="232"/>
      <c r="M1804" s="232"/>
      <c r="N1804" s="232"/>
      <c r="O1804" s="232"/>
      <c r="P1804" s="232"/>
    </row>
    <row r="1805" spans="1:16" x14ac:dyDescent="0.25">
      <c r="A1805" s="240"/>
      <c r="B1805" s="239"/>
      <c r="C1805" s="232"/>
      <c r="D1805" s="232"/>
      <c r="E1805" s="232"/>
      <c r="F1805" s="232"/>
      <c r="G1805" s="232"/>
      <c r="H1805" s="232"/>
      <c r="I1805" s="232"/>
      <c r="J1805" s="232"/>
      <c r="K1805" s="232"/>
      <c r="L1805" s="232"/>
      <c r="M1805" s="232"/>
      <c r="N1805" s="232"/>
      <c r="O1805" s="232"/>
      <c r="P1805" s="232"/>
    </row>
    <row r="1806" spans="1:16" x14ac:dyDescent="0.25">
      <c r="A1806" s="240"/>
      <c r="B1806" s="239"/>
      <c r="C1806" s="232"/>
      <c r="D1806" s="232"/>
      <c r="E1806" s="232"/>
      <c r="F1806" s="232"/>
      <c r="G1806" s="232"/>
      <c r="H1806" s="232"/>
      <c r="I1806" s="232"/>
      <c r="J1806" s="232"/>
      <c r="K1806" s="232"/>
      <c r="L1806" s="232"/>
      <c r="M1806" s="232"/>
      <c r="N1806" s="232"/>
      <c r="O1806" s="232"/>
      <c r="P1806" s="232"/>
    </row>
    <row r="1807" spans="1:16" x14ac:dyDescent="0.25">
      <c r="A1807" s="240"/>
      <c r="B1807" s="239"/>
      <c r="C1807" s="232"/>
      <c r="D1807" s="232"/>
      <c r="E1807" s="232"/>
      <c r="F1807" s="232"/>
      <c r="G1807" s="232"/>
      <c r="H1807" s="232"/>
      <c r="I1807" s="232"/>
      <c r="J1807" s="232"/>
      <c r="K1807" s="232"/>
      <c r="L1807" s="232"/>
      <c r="M1807" s="232"/>
      <c r="N1807" s="232"/>
      <c r="O1807" s="232"/>
      <c r="P1807" s="232"/>
    </row>
    <row r="1808" spans="1:16" x14ac:dyDescent="0.25">
      <c r="A1808" s="240"/>
      <c r="B1808" s="239"/>
      <c r="C1808" s="232"/>
      <c r="D1808" s="232"/>
      <c r="E1808" s="232"/>
      <c r="F1808" s="232"/>
      <c r="G1808" s="232"/>
      <c r="H1808" s="232"/>
      <c r="I1808" s="232"/>
      <c r="J1808" s="232"/>
      <c r="K1808" s="232"/>
      <c r="L1808" s="232"/>
      <c r="M1808" s="232"/>
      <c r="N1808" s="232"/>
      <c r="O1808" s="232"/>
      <c r="P1808" s="232"/>
    </row>
    <row r="1809" spans="1:16" x14ac:dyDescent="0.25">
      <c r="A1809" s="240"/>
      <c r="B1809" s="239"/>
      <c r="C1809" s="232"/>
      <c r="D1809" s="232"/>
      <c r="E1809" s="232"/>
      <c r="F1809" s="232"/>
      <c r="G1809" s="232"/>
      <c r="H1809" s="232"/>
      <c r="I1809" s="232"/>
      <c r="J1809" s="232"/>
      <c r="K1809" s="232"/>
      <c r="L1809" s="232"/>
      <c r="M1809" s="232"/>
      <c r="N1809" s="232"/>
      <c r="O1809" s="232"/>
      <c r="P1809" s="232"/>
    </row>
    <row r="1810" spans="1:16" x14ac:dyDescent="0.25">
      <c r="A1810" s="240"/>
      <c r="B1810" s="239"/>
      <c r="C1810" s="232"/>
      <c r="D1810" s="232"/>
      <c r="E1810" s="232"/>
      <c r="F1810" s="232"/>
      <c r="G1810" s="232"/>
      <c r="H1810" s="232"/>
      <c r="I1810" s="232"/>
      <c r="J1810" s="232"/>
      <c r="K1810" s="232"/>
      <c r="L1810" s="232"/>
      <c r="M1810" s="232"/>
      <c r="N1810" s="232"/>
      <c r="O1810" s="232"/>
      <c r="P1810" s="232"/>
    </row>
    <row r="1811" spans="1:16" x14ac:dyDescent="0.25">
      <c r="A1811" s="240"/>
      <c r="B1811" s="239"/>
      <c r="C1811" s="232"/>
      <c r="D1811" s="232"/>
      <c r="E1811" s="232"/>
      <c r="F1811" s="232"/>
      <c r="G1811" s="232"/>
      <c r="H1811" s="232"/>
      <c r="I1811" s="232"/>
      <c r="J1811" s="232"/>
      <c r="K1811" s="232"/>
      <c r="L1811" s="232"/>
      <c r="M1811" s="232"/>
      <c r="N1811" s="232"/>
      <c r="O1811" s="232"/>
      <c r="P1811" s="232"/>
    </row>
    <row r="1812" spans="1:16" x14ac:dyDescent="0.25">
      <c r="A1812" s="240"/>
      <c r="B1812" s="239"/>
      <c r="C1812" s="232"/>
      <c r="D1812" s="232"/>
      <c r="E1812" s="232"/>
      <c r="F1812" s="232"/>
      <c r="G1812" s="232"/>
      <c r="H1812" s="232"/>
      <c r="I1812" s="232"/>
      <c r="J1812" s="232"/>
      <c r="K1812" s="232"/>
      <c r="L1812" s="232"/>
      <c r="M1812" s="232"/>
      <c r="N1812" s="232"/>
      <c r="O1812" s="232"/>
      <c r="P1812" s="232"/>
    </row>
    <row r="1813" spans="1:16" x14ac:dyDescent="0.25">
      <c r="A1813" s="240"/>
      <c r="B1813" s="239"/>
      <c r="C1813" s="232"/>
      <c r="D1813" s="232"/>
      <c r="E1813" s="232"/>
      <c r="F1813" s="232"/>
      <c r="G1813" s="232"/>
      <c r="H1813" s="232"/>
      <c r="I1813" s="232"/>
      <c r="J1813" s="232"/>
      <c r="K1813" s="232"/>
      <c r="L1813" s="232"/>
      <c r="M1813" s="232"/>
      <c r="N1813" s="232"/>
      <c r="O1813" s="232"/>
      <c r="P1813" s="232"/>
    </row>
    <row r="1814" spans="1:16" x14ac:dyDescent="0.25">
      <c r="A1814" s="240"/>
      <c r="B1814" s="239"/>
      <c r="C1814" s="232"/>
      <c r="D1814" s="232"/>
      <c r="E1814" s="232"/>
      <c r="F1814" s="232"/>
      <c r="G1814" s="232"/>
      <c r="H1814" s="232"/>
      <c r="I1814" s="232"/>
      <c r="J1814" s="232"/>
      <c r="K1814" s="232"/>
      <c r="L1814" s="232"/>
      <c r="M1814" s="232"/>
      <c r="N1814" s="232"/>
      <c r="O1814" s="232"/>
      <c r="P1814" s="232"/>
    </row>
    <row r="1815" spans="1:16" x14ac:dyDescent="0.25">
      <c r="A1815" s="240"/>
      <c r="B1815" s="239"/>
      <c r="C1815" s="232"/>
      <c r="D1815" s="232"/>
      <c r="E1815" s="232"/>
      <c r="F1815" s="232"/>
      <c r="G1815" s="232"/>
      <c r="H1815" s="232"/>
      <c r="I1815" s="232"/>
      <c r="J1815" s="232"/>
      <c r="K1815" s="232"/>
      <c r="L1815" s="232"/>
      <c r="M1815" s="232"/>
      <c r="N1815" s="232"/>
      <c r="O1815" s="232"/>
      <c r="P1815" s="232"/>
    </row>
    <row r="1816" spans="1:16" x14ac:dyDescent="0.25">
      <c r="A1816" s="240"/>
      <c r="B1816" s="239"/>
      <c r="C1816" s="232"/>
      <c r="D1816" s="232"/>
      <c r="E1816" s="232"/>
      <c r="F1816" s="232"/>
      <c r="G1816" s="232"/>
      <c r="H1816" s="232"/>
      <c r="I1816" s="232"/>
      <c r="J1816" s="232"/>
      <c r="K1816" s="232"/>
      <c r="L1816" s="232"/>
      <c r="M1816" s="232"/>
      <c r="N1816" s="232"/>
      <c r="O1816" s="232"/>
      <c r="P1816" s="232"/>
    </row>
    <row r="1817" spans="1:16" x14ac:dyDescent="0.25">
      <c r="A1817" s="240"/>
      <c r="B1817" s="239"/>
      <c r="C1817" s="232"/>
      <c r="D1817" s="232"/>
      <c r="E1817" s="232"/>
      <c r="F1817" s="232"/>
      <c r="G1817" s="232"/>
      <c r="H1817" s="232"/>
      <c r="I1817" s="232"/>
      <c r="J1817" s="232"/>
      <c r="K1817" s="232"/>
      <c r="L1817" s="232"/>
      <c r="M1817" s="232"/>
      <c r="N1817" s="232"/>
      <c r="O1817" s="232"/>
      <c r="P1817" s="232"/>
    </row>
    <row r="1818" spans="1:16" x14ac:dyDescent="0.25">
      <c r="A1818" s="240"/>
      <c r="B1818" s="239"/>
      <c r="C1818" s="232"/>
      <c r="D1818" s="232"/>
      <c r="E1818" s="232"/>
      <c r="F1818" s="232"/>
      <c r="G1818" s="232"/>
      <c r="H1818" s="232"/>
      <c r="I1818" s="232"/>
      <c r="J1818" s="232"/>
      <c r="K1818" s="232"/>
      <c r="L1818" s="232"/>
      <c r="M1818" s="232"/>
      <c r="N1818" s="232"/>
      <c r="O1818" s="232"/>
      <c r="P1818" s="232"/>
    </row>
    <row r="1819" spans="1:16" x14ac:dyDescent="0.25">
      <c r="A1819" s="240"/>
      <c r="B1819" s="239"/>
      <c r="C1819" s="232"/>
      <c r="D1819" s="232"/>
      <c r="E1819" s="232"/>
      <c r="F1819" s="232"/>
      <c r="G1819" s="232"/>
      <c r="H1819" s="232"/>
      <c r="I1819" s="232"/>
      <c r="J1819" s="232"/>
      <c r="K1819" s="232"/>
      <c r="L1819" s="232"/>
      <c r="M1819" s="232"/>
      <c r="N1819" s="232"/>
      <c r="O1819" s="232"/>
      <c r="P1819" s="232"/>
    </row>
    <row r="1820" spans="1:16" x14ac:dyDescent="0.25">
      <c r="A1820" s="240"/>
      <c r="B1820" s="239"/>
      <c r="C1820" s="232"/>
      <c r="D1820" s="232"/>
      <c r="E1820" s="232"/>
      <c r="F1820" s="232"/>
      <c r="G1820" s="232"/>
      <c r="H1820" s="232"/>
      <c r="I1820" s="232"/>
      <c r="J1820" s="232"/>
      <c r="K1820" s="232"/>
      <c r="L1820" s="232"/>
      <c r="M1820" s="232"/>
      <c r="N1820" s="232"/>
      <c r="O1820" s="232"/>
      <c r="P1820" s="232"/>
    </row>
    <row r="1821" spans="1:16" x14ac:dyDescent="0.25">
      <c r="A1821" s="240"/>
      <c r="B1821" s="239"/>
      <c r="C1821" s="232"/>
      <c r="D1821" s="232"/>
      <c r="E1821" s="232"/>
      <c r="F1821" s="232"/>
      <c r="G1821" s="232"/>
      <c r="H1821" s="232"/>
      <c r="I1821" s="232"/>
      <c r="J1821" s="232"/>
      <c r="K1821" s="232"/>
      <c r="L1821" s="232"/>
      <c r="M1821" s="232"/>
      <c r="N1821" s="232"/>
      <c r="O1821" s="232"/>
      <c r="P1821" s="232"/>
    </row>
    <row r="1822" spans="1:16" x14ac:dyDescent="0.25">
      <c r="A1822" s="240"/>
      <c r="B1822" s="239"/>
      <c r="C1822" s="232"/>
      <c r="D1822" s="232"/>
      <c r="E1822" s="232"/>
      <c r="F1822" s="232"/>
      <c r="G1822" s="232"/>
      <c r="H1822" s="232"/>
      <c r="I1822" s="232"/>
      <c r="J1822" s="232"/>
      <c r="K1822" s="232"/>
      <c r="L1822" s="232"/>
      <c r="M1822" s="232"/>
      <c r="N1822" s="232"/>
      <c r="O1822" s="232"/>
      <c r="P1822" s="232"/>
    </row>
    <row r="1823" spans="1:16" x14ac:dyDescent="0.25">
      <c r="A1823" s="240"/>
      <c r="B1823" s="239"/>
      <c r="C1823" s="232"/>
      <c r="D1823" s="232"/>
      <c r="E1823" s="232"/>
      <c r="F1823" s="232"/>
      <c r="G1823" s="232"/>
      <c r="H1823" s="232"/>
      <c r="I1823" s="232"/>
      <c r="J1823" s="232"/>
      <c r="K1823" s="232"/>
      <c r="L1823" s="232"/>
      <c r="M1823" s="232"/>
      <c r="N1823" s="232"/>
      <c r="O1823" s="232"/>
      <c r="P1823" s="232"/>
    </row>
    <row r="1824" spans="1:16" x14ac:dyDescent="0.25">
      <c r="A1824" s="240"/>
      <c r="B1824" s="239"/>
      <c r="C1824" s="232"/>
      <c r="D1824" s="232"/>
      <c r="E1824" s="232"/>
      <c r="F1824" s="232"/>
      <c r="G1824" s="232"/>
      <c r="H1824" s="232"/>
      <c r="I1824" s="232"/>
      <c r="J1824" s="232"/>
      <c r="K1824" s="232"/>
      <c r="L1824" s="232"/>
      <c r="M1824" s="232"/>
      <c r="N1824" s="232"/>
      <c r="O1824" s="232"/>
      <c r="P1824" s="232"/>
    </row>
    <row r="1825" spans="1:16" x14ac:dyDescent="0.25">
      <c r="A1825" s="240"/>
      <c r="B1825" s="239"/>
      <c r="C1825" s="232"/>
      <c r="D1825" s="232"/>
      <c r="E1825" s="232"/>
      <c r="F1825" s="232"/>
      <c r="G1825" s="232"/>
      <c r="H1825" s="232"/>
      <c r="I1825" s="232"/>
      <c r="J1825" s="232"/>
      <c r="K1825" s="232"/>
      <c r="L1825" s="232"/>
      <c r="M1825" s="232"/>
      <c r="N1825" s="232"/>
      <c r="O1825" s="232"/>
      <c r="P1825" s="232"/>
    </row>
    <row r="1826" spans="1:16" x14ac:dyDescent="0.25">
      <c r="A1826" s="240"/>
      <c r="B1826" s="239"/>
      <c r="C1826" s="232"/>
      <c r="D1826" s="232"/>
      <c r="E1826" s="232"/>
      <c r="F1826" s="232"/>
      <c r="G1826" s="232"/>
      <c r="H1826" s="232"/>
      <c r="I1826" s="232"/>
      <c r="J1826" s="232"/>
      <c r="K1826" s="232"/>
      <c r="L1826" s="232"/>
      <c r="M1826" s="232"/>
      <c r="N1826" s="232"/>
      <c r="O1826" s="232"/>
      <c r="P1826" s="232"/>
    </row>
    <row r="1827" spans="1:16" x14ac:dyDescent="0.25">
      <c r="A1827" s="240"/>
      <c r="B1827" s="239"/>
      <c r="C1827" s="232"/>
      <c r="D1827" s="232"/>
      <c r="E1827" s="232"/>
      <c r="F1827" s="232"/>
      <c r="G1827" s="232"/>
      <c r="H1827" s="232"/>
      <c r="I1827" s="232"/>
      <c r="J1827" s="232"/>
      <c r="K1827" s="232"/>
      <c r="L1827" s="232"/>
      <c r="M1827" s="232"/>
      <c r="N1827" s="232"/>
      <c r="O1827" s="232"/>
      <c r="P1827" s="232"/>
    </row>
    <row r="1828" spans="1:16" x14ac:dyDescent="0.25">
      <c r="A1828" s="240"/>
      <c r="B1828" s="239"/>
      <c r="C1828" s="232"/>
      <c r="D1828" s="232"/>
      <c r="E1828" s="232"/>
      <c r="F1828" s="232"/>
      <c r="G1828" s="232"/>
      <c r="H1828" s="232"/>
      <c r="I1828" s="232"/>
      <c r="J1828" s="232"/>
      <c r="K1828" s="232"/>
      <c r="L1828" s="232"/>
      <c r="M1828" s="232"/>
      <c r="N1828" s="232"/>
      <c r="O1828" s="232"/>
      <c r="P1828" s="232"/>
    </row>
    <row r="1829" spans="1:16" x14ac:dyDescent="0.25">
      <c r="A1829" s="240"/>
      <c r="B1829" s="239"/>
      <c r="C1829" s="232"/>
      <c r="D1829" s="232"/>
      <c r="E1829" s="232"/>
      <c r="F1829" s="232"/>
      <c r="G1829" s="232"/>
      <c r="H1829" s="232"/>
      <c r="I1829" s="232"/>
      <c r="J1829" s="232"/>
      <c r="K1829" s="232"/>
      <c r="L1829" s="232"/>
      <c r="M1829" s="232"/>
      <c r="N1829" s="232"/>
      <c r="O1829" s="232"/>
      <c r="P1829" s="232"/>
    </row>
    <row r="1830" spans="1:16" x14ac:dyDescent="0.25">
      <c r="A1830" s="240"/>
      <c r="B1830" s="239"/>
      <c r="C1830" s="232"/>
      <c r="D1830" s="232"/>
      <c r="E1830" s="232"/>
      <c r="F1830" s="232"/>
      <c r="G1830" s="232"/>
      <c r="H1830" s="232"/>
      <c r="I1830" s="232"/>
      <c r="J1830" s="232"/>
      <c r="K1830" s="232"/>
      <c r="L1830" s="232"/>
      <c r="M1830" s="232"/>
      <c r="N1830" s="232"/>
      <c r="O1830" s="232"/>
      <c r="P1830" s="232"/>
    </row>
    <row r="1831" spans="1:16" x14ac:dyDescent="0.25">
      <c r="A1831" s="240"/>
      <c r="B1831" s="239"/>
      <c r="C1831" s="232"/>
      <c r="D1831" s="232"/>
      <c r="E1831" s="232"/>
      <c r="F1831" s="232"/>
      <c r="G1831" s="232"/>
      <c r="H1831" s="232"/>
      <c r="I1831" s="232"/>
      <c r="J1831" s="232"/>
      <c r="K1831" s="232"/>
      <c r="L1831" s="232"/>
      <c r="M1831" s="232"/>
      <c r="N1831" s="232"/>
      <c r="O1831" s="232"/>
      <c r="P1831" s="232"/>
    </row>
    <row r="1832" spans="1:16" x14ac:dyDescent="0.25">
      <c r="A1832" s="240"/>
      <c r="B1832" s="239"/>
      <c r="C1832" s="232"/>
      <c r="D1832" s="232"/>
      <c r="E1832" s="232"/>
      <c r="F1832" s="232"/>
      <c r="G1832" s="232"/>
      <c r="H1832" s="232"/>
      <c r="I1832" s="232"/>
      <c r="J1832" s="232"/>
      <c r="K1832" s="232"/>
      <c r="L1832" s="232"/>
      <c r="M1832" s="232"/>
      <c r="N1832" s="232"/>
      <c r="O1832" s="232"/>
      <c r="P1832" s="232"/>
    </row>
    <row r="1833" spans="1:16" x14ac:dyDescent="0.25">
      <c r="A1833" s="240"/>
      <c r="B1833" s="239"/>
      <c r="C1833" s="232"/>
      <c r="D1833" s="232"/>
      <c r="E1833" s="232"/>
      <c r="F1833" s="232"/>
      <c r="G1833" s="232"/>
      <c r="H1833" s="232"/>
      <c r="I1833" s="232"/>
      <c r="J1833" s="232"/>
      <c r="K1833" s="232"/>
      <c r="L1833" s="232"/>
      <c r="M1833" s="232"/>
      <c r="N1833" s="232"/>
      <c r="O1833" s="232"/>
      <c r="P1833" s="232"/>
    </row>
    <row r="1834" spans="1:16" x14ac:dyDescent="0.25">
      <c r="A1834" s="240"/>
      <c r="B1834" s="239"/>
      <c r="C1834" s="232"/>
      <c r="D1834" s="232"/>
      <c r="E1834" s="232"/>
      <c r="F1834" s="232"/>
      <c r="G1834" s="232"/>
      <c r="H1834" s="232"/>
      <c r="I1834" s="232"/>
      <c r="J1834" s="232"/>
      <c r="K1834" s="232"/>
      <c r="L1834" s="232"/>
      <c r="M1834" s="232"/>
      <c r="N1834" s="232"/>
      <c r="O1834" s="232"/>
      <c r="P1834" s="232"/>
    </row>
    <row r="1835" spans="1:16" x14ac:dyDescent="0.25">
      <c r="A1835" s="240"/>
      <c r="B1835" s="239"/>
      <c r="C1835" s="232"/>
      <c r="D1835" s="232"/>
      <c r="E1835" s="232"/>
      <c r="F1835" s="232"/>
      <c r="G1835" s="232"/>
      <c r="H1835" s="232"/>
      <c r="I1835" s="232"/>
      <c r="J1835" s="232"/>
      <c r="K1835" s="232"/>
      <c r="L1835" s="232"/>
      <c r="M1835" s="232"/>
      <c r="N1835" s="232"/>
      <c r="O1835" s="232"/>
      <c r="P1835" s="232"/>
    </row>
    <row r="1836" spans="1:16" x14ac:dyDescent="0.25">
      <c r="A1836" s="240"/>
      <c r="B1836" s="239"/>
      <c r="C1836" s="232"/>
      <c r="D1836" s="232"/>
      <c r="E1836" s="232"/>
      <c r="F1836" s="232"/>
      <c r="G1836" s="232"/>
      <c r="H1836" s="232"/>
      <c r="I1836" s="232"/>
      <c r="J1836" s="232"/>
      <c r="K1836" s="232"/>
      <c r="L1836" s="232"/>
      <c r="M1836" s="232"/>
      <c r="N1836" s="232"/>
      <c r="O1836" s="232"/>
      <c r="P1836" s="232"/>
    </row>
    <row r="1837" spans="1:16" x14ac:dyDescent="0.25">
      <c r="A1837" s="240"/>
      <c r="B1837" s="239"/>
      <c r="C1837" s="232"/>
      <c r="D1837" s="232"/>
      <c r="E1837" s="232"/>
      <c r="F1837" s="232"/>
      <c r="G1837" s="232"/>
      <c r="H1837" s="232"/>
      <c r="I1837" s="232"/>
      <c r="J1837" s="232"/>
      <c r="K1837" s="232"/>
      <c r="L1837" s="232"/>
      <c r="M1837" s="232"/>
      <c r="N1837" s="232"/>
      <c r="O1837" s="232"/>
      <c r="P1837" s="232"/>
    </row>
    <row r="1838" spans="1:16" x14ac:dyDescent="0.25">
      <c r="A1838" s="240"/>
      <c r="B1838" s="239"/>
      <c r="C1838" s="232"/>
      <c r="D1838" s="232"/>
      <c r="E1838" s="232"/>
      <c r="F1838" s="232"/>
      <c r="G1838" s="232"/>
      <c r="H1838" s="232"/>
      <c r="I1838" s="232"/>
      <c r="J1838" s="232"/>
      <c r="K1838" s="232"/>
      <c r="L1838" s="232"/>
      <c r="M1838" s="232"/>
      <c r="N1838" s="232"/>
      <c r="O1838" s="232"/>
      <c r="P1838" s="232"/>
    </row>
    <row r="1839" spans="1:16" x14ac:dyDescent="0.25">
      <c r="A1839" s="240"/>
      <c r="B1839" s="239"/>
      <c r="C1839" s="232"/>
      <c r="D1839" s="232"/>
      <c r="E1839" s="232"/>
      <c r="F1839" s="232"/>
      <c r="G1839" s="232"/>
      <c r="H1839" s="232"/>
      <c r="I1839" s="232"/>
      <c r="J1839" s="232"/>
      <c r="K1839" s="232"/>
      <c r="L1839" s="232"/>
      <c r="M1839" s="232"/>
      <c r="N1839" s="232"/>
      <c r="O1839" s="232"/>
      <c r="P1839" s="232"/>
    </row>
    <row r="1840" spans="1:16" x14ac:dyDescent="0.25">
      <c r="A1840" s="240"/>
      <c r="B1840" s="239"/>
      <c r="C1840" s="232"/>
      <c r="D1840" s="232"/>
      <c r="E1840" s="232"/>
      <c r="F1840" s="232"/>
      <c r="G1840" s="232"/>
      <c r="H1840" s="232"/>
      <c r="I1840" s="232"/>
      <c r="J1840" s="232"/>
      <c r="K1840" s="232"/>
      <c r="L1840" s="232"/>
      <c r="M1840" s="232"/>
      <c r="N1840" s="232"/>
      <c r="O1840" s="232"/>
      <c r="P1840" s="232"/>
    </row>
    <row r="1841" spans="1:16" x14ac:dyDescent="0.25">
      <c r="A1841" s="240"/>
      <c r="B1841" s="239"/>
      <c r="C1841" s="232"/>
      <c r="D1841" s="232"/>
      <c r="E1841" s="232"/>
      <c r="F1841" s="232"/>
      <c r="G1841" s="232"/>
      <c r="H1841" s="232"/>
      <c r="I1841" s="232"/>
      <c r="J1841" s="232"/>
      <c r="K1841" s="232"/>
      <c r="L1841" s="232"/>
      <c r="M1841" s="232"/>
      <c r="N1841" s="232"/>
      <c r="O1841" s="232"/>
      <c r="P1841" s="232"/>
    </row>
    <row r="1842" spans="1:16" x14ac:dyDescent="0.25">
      <c r="A1842" s="240"/>
      <c r="B1842" s="239"/>
      <c r="C1842" s="232"/>
      <c r="D1842" s="232"/>
      <c r="E1842" s="232"/>
      <c r="F1842" s="232"/>
      <c r="G1842" s="232"/>
      <c r="H1842" s="232"/>
      <c r="I1842" s="232"/>
      <c r="J1842" s="232"/>
      <c r="K1842" s="232"/>
      <c r="L1842" s="232"/>
      <c r="M1842" s="232"/>
      <c r="N1842" s="232"/>
      <c r="O1842" s="232"/>
      <c r="P1842" s="232"/>
    </row>
    <row r="1843" spans="1:16" x14ac:dyDescent="0.25">
      <c r="A1843" s="240"/>
      <c r="B1843" s="239"/>
      <c r="C1843" s="232"/>
      <c r="D1843" s="232"/>
      <c r="E1843" s="232"/>
      <c r="F1843" s="232"/>
      <c r="G1843" s="232"/>
      <c r="H1843" s="232"/>
      <c r="I1843" s="232"/>
      <c r="J1843" s="232"/>
      <c r="K1843" s="232"/>
      <c r="L1843" s="232"/>
      <c r="M1843" s="232"/>
      <c r="N1843" s="232"/>
      <c r="O1843" s="232"/>
      <c r="P1843" s="232"/>
    </row>
    <row r="1844" spans="1:16" x14ac:dyDescent="0.25">
      <c r="A1844" s="240"/>
      <c r="B1844" s="239"/>
      <c r="C1844" s="232"/>
      <c r="D1844" s="232"/>
      <c r="E1844" s="232"/>
      <c r="F1844" s="232"/>
      <c r="G1844" s="232"/>
      <c r="H1844" s="232"/>
      <c r="I1844" s="232"/>
      <c r="J1844" s="232"/>
      <c r="K1844" s="232"/>
      <c r="L1844" s="232"/>
      <c r="M1844" s="232"/>
      <c r="N1844" s="232"/>
      <c r="O1844" s="232"/>
      <c r="P1844" s="232"/>
    </row>
    <row r="1845" spans="1:16" x14ac:dyDescent="0.25">
      <c r="A1845" s="240"/>
      <c r="B1845" s="239"/>
      <c r="C1845" s="232"/>
      <c r="D1845" s="232"/>
      <c r="E1845" s="232"/>
      <c r="F1845" s="232"/>
      <c r="G1845" s="232"/>
      <c r="H1845" s="232"/>
      <c r="I1845" s="232"/>
      <c r="J1845" s="232"/>
      <c r="K1845" s="232"/>
      <c r="L1845" s="232"/>
      <c r="M1845" s="232"/>
      <c r="N1845" s="232"/>
      <c r="O1845" s="232"/>
      <c r="P1845" s="232"/>
    </row>
    <row r="1846" spans="1:16" x14ac:dyDescent="0.25">
      <c r="A1846" s="240"/>
      <c r="B1846" s="239"/>
      <c r="C1846" s="232"/>
      <c r="D1846" s="232"/>
      <c r="E1846" s="232"/>
      <c r="F1846" s="232"/>
      <c r="G1846" s="232"/>
      <c r="H1846" s="232"/>
      <c r="I1846" s="232"/>
      <c r="J1846" s="232"/>
      <c r="K1846" s="232"/>
      <c r="L1846" s="232"/>
      <c r="M1846" s="232"/>
      <c r="N1846" s="232"/>
      <c r="O1846" s="232"/>
      <c r="P1846" s="232"/>
    </row>
    <row r="1847" spans="1:16" x14ac:dyDescent="0.25">
      <c r="A1847" s="240"/>
      <c r="B1847" s="239"/>
      <c r="C1847" s="232"/>
      <c r="D1847" s="232"/>
      <c r="E1847" s="232"/>
      <c r="F1847" s="232"/>
      <c r="G1847" s="232"/>
      <c r="H1847" s="232"/>
      <c r="I1847" s="232"/>
      <c r="J1847" s="232"/>
      <c r="K1847" s="232"/>
      <c r="L1847" s="232"/>
      <c r="M1847" s="232"/>
      <c r="N1847" s="232"/>
      <c r="O1847" s="232"/>
      <c r="P1847" s="232"/>
    </row>
    <row r="1848" spans="1:16" x14ac:dyDescent="0.25">
      <c r="A1848" s="240"/>
      <c r="B1848" s="239"/>
      <c r="C1848" s="232"/>
      <c r="D1848" s="232"/>
      <c r="E1848" s="232"/>
      <c r="F1848" s="232"/>
      <c r="G1848" s="232"/>
      <c r="H1848" s="232"/>
      <c r="I1848" s="232"/>
      <c r="J1848" s="232"/>
      <c r="K1848" s="232"/>
      <c r="L1848" s="232"/>
      <c r="M1848" s="232"/>
      <c r="N1848" s="232"/>
      <c r="O1848" s="232"/>
      <c r="P1848" s="232"/>
    </row>
    <row r="1849" spans="1:16" x14ac:dyDescent="0.25">
      <c r="A1849" s="240"/>
      <c r="B1849" s="239"/>
      <c r="C1849" s="232"/>
      <c r="D1849" s="232"/>
      <c r="E1849" s="232"/>
      <c r="F1849" s="232"/>
      <c r="G1849" s="232"/>
      <c r="H1849" s="232"/>
      <c r="I1849" s="232"/>
      <c r="J1849" s="232"/>
      <c r="K1849" s="232"/>
      <c r="L1849" s="232"/>
      <c r="M1849" s="232"/>
      <c r="N1849" s="232"/>
      <c r="O1849" s="232"/>
      <c r="P1849" s="232"/>
    </row>
    <row r="1850" spans="1:16" x14ac:dyDescent="0.25">
      <c r="A1850" s="240"/>
      <c r="B1850" s="239"/>
      <c r="C1850" s="232"/>
      <c r="D1850" s="232"/>
      <c r="E1850" s="232"/>
      <c r="F1850" s="232"/>
      <c r="G1850" s="232"/>
      <c r="H1850" s="232"/>
      <c r="I1850" s="232"/>
      <c r="J1850" s="232"/>
      <c r="K1850" s="232"/>
      <c r="L1850" s="232"/>
      <c r="M1850" s="232"/>
      <c r="N1850" s="232"/>
      <c r="O1850" s="232"/>
      <c r="P1850" s="232"/>
    </row>
    <row r="1851" spans="1:16" x14ac:dyDescent="0.25">
      <c r="A1851" s="240"/>
      <c r="B1851" s="239"/>
      <c r="C1851" s="232"/>
      <c r="D1851" s="232"/>
      <c r="E1851" s="232"/>
      <c r="F1851" s="232"/>
      <c r="G1851" s="232"/>
      <c r="H1851" s="232"/>
      <c r="I1851" s="232"/>
      <c r="J1851" s="232"/>
      <c r="K1851" s="232"/>
      <c r="L1851" s="232"/>
      <c r="M1851" s="232"/>
      <c r="N1851" s="232"/>
      <c r="O1851" s="232"/>
      <c r="P1851" s="232"/>
    </row>
    <row r="1852" spans="1:16" x14ac:dyDescent="0.25">
      <c r="A1852" s="240"/>
      <c r="B1852" s="239"/>
      <c r="C1852" s="232"/>
      <c r="D1852" s="232"/>
      <c r="E1852" s="232"/>
      <c r="F1852" s="232"/>
      <c r="G1852" s="232"/>
      <c r="H1852" s="232"/>
      <c r="I1852" s="232"/>
      <c r="J1852" s="232"/>
      <c r="K1852" s="232"/>
      <c r="L1852" s="232"/>
      <c r="M1852" s="232"/>
      <c r="N1852" s="232"/>
      <c r="O1852" s="232"/>
      <c r="P1852" s="232"/>
    </row>
    <row r="1853" spans="1:16" x14ac:dyDescent="0.25">
      <c r="A1853" s="240"/>
      <c r="B1853" s="239"/>
      <c r="C1853" s="232"/>
      <c r="D1853" s="232"/>
      <c r="E1853" s="232"/>
      <c r="F1853" s="232"/>
      <c r="G1853" s="232"/>
      <c r="H1853" s="232"/>
      <c r="I1853" s="232"/>
      <c r="J1853" s="232"/>
      <c r="K1853" s="232"/>
      <c r="L1853" s="232"/>
      <c r="M1853" s="232"/>
      <c r="N1853" s="232"/>
      <c r="O1853" s="232"/>
      <c r="P1853" s="232"/>
    </row>
    <row r="1854" spans="1:16" x14ac:dyDescent="0.25">
      <c r="A1854" s="240"/>
      <c r="B1854" s="239"/>
      <c r="C1854" s="232"/>
      <c r="D1854" s="232"/>
      <c r="E1854" s="232"/>
      <c r="F1854" s="232"/>
      <c r="G1854" s="232"/>
      <c r="H1854" s="232"/>
      <c r="I1854" s="232"/>
      <c r="J1854" s="232"/>
      <c r="K1854" s="232"/>
      <c r="L1854" s="232"/>
      <c r="M1854" s="232"/>
      <c r="N1854" s="232"/>
      <c r="O1854" s="232"/>
      <c r="P1854" s="232"/>
    </row>
    <row r="1855" spans="1:16" x14ac:dyDescent="0.25">
      <c r="A1855" s="240"/>
      <c r="B1855" s="239"/>
      <c r="C1855" s="232"/>
      <c r="D1855" s="232"/>
      <c r="E1855" s="232"/>
      <c r="F1855" s="232"/>
      <c r="G1855" s="232"/>
      <c r="H1855" s="232"/>
      <c r="I1855" s="232"/>
      <c r="J1855" s="232"/>
      <c r="K1855" s="232"/>
      <c r="L1855" s="232"/>
      <c r="M1855" s="232"/>
      <c r="N1855" s="232"/>
      <c r="O1855" s="232"/>
      <c r="P1855" s="232"/>
    </row>
    <row r="1856" spans="1:16" x14ac:dyDescent="0.25">
      <c r="A1856" s="240"/>
      <c r="B1856" s="239"/>
      <c r="C1856" s="232"/>
      <c r="D1856" s="232"/>
      <c r="E1856" s="232"/>
      <c r="F1856" s="232"/>
      <c r="G1856" s="232"/>
      <c r="H1856" s="232"/>
      <c r="I1856" s="232"/>
      <c r="J1856" s="232"/>
      <c r="K1856" s="232"/>
      <c r="L1856" s="232"/>
      <c r="M1856" s="232"/>
      <c r="N1856" s="232"/>
      <c r="O1856" s="232"/>
      <c r="P1856" s="232"/>
    </row>
    <row r="1857" spans="1:16" x14ac:dyDescent="0.25">
      <c r="A1857" s="240"/>
      <c r="B1857" s="239"/>
      <c r="C1857" s="232"/>
      <c r="D1857" s="232"/>
      <c r="E1857" s="232"/>
      <c r="F1857" s="232"/>
      <c r="G1857" s="232"/>
      <c r="H1857" s="232"/>
      <c r="I1857" s="232"/>
      <c r="J1857" s="232"/>
      <c r="K1857" s="232"/>
      <c r="L1857" s="232"/>
      <c r="M1857" s="232"/>
      <c r="N1857" s="232"/>
      <c r="O1857" s="232"/>
      <c r="P1857" s="232"/>
    </row>
    <row r="1858" spans="1:16" x14ac:dyDescent="0.25">
      <c r="A1858" s="240"/>
      <c r="B1858" s="239"/>
      <c r="C1858" s="232"/>
      <c r="D1858" s="232"/>
      <c r="E1858" s="232"/>
      <c r="F1858" s="232"/>
      <c r="G1858" s="232"/>
      <c r="H1858" s="232"/>
      <c r="I1858" s="232"/>
      <c r="J1858" s="232"/>
      <c r="K1858" s="232"/>
      <c r="L1858" s="232"/>
      <c r="M1858" s="232"/>
      <c r="N1858" s="232"/>
      <c r="O1858" s="232"/>
      <c r="P1858" s="232"/>
    </row>
    <row r="1859" spans="1:16" x14ac:dyDescent="0.25">
      <c r="A1859" s="240"/>
      <c r="B1859" s="239"/>
      <c r="C1859" s="232"/>
      <c r="D1859" s="232"/>
      <c r="E1859" s="232"/>
      <c r="F1859" s="232"/>
      <c r="G1859" s="232"/>
      <c r="H1859" s="232"/>
      <c r="I1859" s="232"/>
      <c r="J1859" s="232"/>
      <c r="K1859" s="232"/>
      <c r="L1859" s="232"/>
      <c r="M1859" s="232"/>
      <c r="N1859" s="232"/>
      <c r="O1859" s="232"/>
      <c r="P1859" s="232"/>
    </row>
    <row r="1860" spans="1:16" x14ac:dyDescent="0.25">
      <c r="A1860" s="240"/>
      <c r="B1860" s="239"/>
      <c r="C1860" s="232"/>
      <c r="D1860" s="232"/>
      <c r="E1860" s="232"/>
      <c r="F1860" s="232"/>
      <c r="G1860" s="232"/>
      <c r="H1860" s="232"/>
      <c r="I1860" s="232"/>
      <c r="J1860" s="232"/>
      <c r="K1860" s="232"/>
      <c r="L1860" s="232"/>
      <c r="M1860" s="232"/>
      <c r="N1860" s="232"/>
      <c r="O1860" s="232"/>
      <c r="P1860" s="232"/>
    </row>
    <row r="1861" spans="1:16" x14ac:dyDescent="0.25">
      <c r="A1861" s="240"/>
      <c r="B1861" s="239"/>
      <c r="C1861" s="232"/>
      <c r="D1861" s="232"/>
      <c r="E1861" s="232"/>
      <c r="F1861" s="232"/>
      <c r="G1861" s="232"/>
      <c r="H1861" s="232"/>
      <c r="I1861" s="232"/>
      <c r="J1861" s="232"/>
      <c r="K1861" s="232"/>
      <c r="L1861" s="232"/>
      <c r="M1861" s="232"/>
      <c r="N1861" s="232"/>
      <c r="O1861" s="232"/>
      <c r="P1861" s="232"/>
    </row>
    <row r="1862" spans="1:16" x14ac:dyDescent="0.25">
      <c r="A1862" s="240"/>
      <c r="B1862" s="239"/>
      <c r="C1862" s="232"/>
      <c r="D1862" s="232"/>
      <c r="E1862" s="232"/>
      <c r="F1862" s="232"/>
      <c r="G1862" s="232"/>
      <c r="H1862" s="232"/>
      <c r="I1862" s="232"/>
      <c r="J1862" s="232"/>
      <c r="K1862" s="232"/>
      <c r="L1862" s="232"/>
      <c r="M1862" s="232"/>
      <c r="N1862" s="232"/>
      <c r="O1862" s="232"/>
      <c r="P1862" s="232"/>
    </row>
    <row r="1863" spans="1:16" ht="72.75" customHeight="1" x14ac:dyDescent="0.25">
      <c r="A1863" s="240"/>
      <c r="B1863" s="239"/>
      <c r="C1863" s="232"/>
      <c r="D1863" s="232"/>
      <c r="E1863" s="232"/>
      <c r="F1863" s="232"/>
      <c r="G1863" s="232"/>
      <c r="H1863" s="232"/>
      <c r="I1863" s="232"/>
      <c r="J1863" s="232"/>
      <c r="K1863" s="232"/>
      <c r="L1863" s="232"/>
      <c r="M1863" s="232"/>
      <c r="N1863" s="232"/>
      <c r="O1863" s="232"/>
      <c r="P1863" s="232"/>
    </row>
    <row r="1864" spans="1:16" x14ac:dyDescent="0.25">
      <c r="A1864" s="240"/>
      <c r="B1864" s="239"/>
      <c r="C1864" s="232"/>
      <c r="D1864" s="232"/>
      <c r="E1864" s="232"/>
      <c r="F1864" s="232"/>
      <c r="G1864" s="232"/>
      <c r="H1864" s="232"/>
      <c r="I1864" s="232"/>
      <c r="J1864" s="232"/>
      <c r="K1864" s="232"/>
      <c r="L1864" s="232"/>
      <c r="M1864" s="232"/>
      <c r="N1864" s="232"/>
      <c r="O1864" s="232"/>
      <c r="P1864" s="232"/>
    </row>
    <row r="1865" spans="1:16" x14ac:dyDescent="0.25">
      <c r="A1865" s="240"/>
      <c r="B1865" s="239"/>
      <c r="C1865" s="232"/>
      <c r="D1865" s="232"/>
      <c r="E1865" s="232"/>
      <c r="F1865" s="232"/>
      <c r="G1865" s="232"/>
      <c r="H1865" s="232"/>
      <c r="I1865" s="232"/>
      <c r="J1865" s="232"/>
      <c r="K1865" s="232"/>
      <c r="L1865" s="232"/>
      <c r="M1865" s="232"/>
      <c r="N1865" s="232"/>
      <c r="O1865" s="232"/>
      <c r="P1865" s="232"/>
    </row>
    <row r="1866" spans="1:16" x14ac:dyDescent="0.25">
      <c r="A1866" s="240"/>
      <c r="B1866" s="239"/>
      <c r="C1866" s="232"/>
      <c r="D1866" s="232"/>
      <c r="E1866" s="232"/>
      <c r="F1866" s="232"/>
      <c r="G1866" s="232"/>
      <c r="H1866" s="232"/>
      <c r="I1866" s="232"/>
      <c r="J1866" s="232"/>
      <c r="K1866" s="232"/>
      <c r="L1866" s="232"/>
      <c r="M1866" s="232"/>
      <c r="N1866" s="232"/>
      <c r="O1866" s="232"/>
      <c r="P1866" s="232"/>
    </row>
    <row r="1867" spans="1:16" x14ac:dyDescent="0.25">
      <c r="A1867" s="240"/>
      <c r="B1867" s="239"/>
      <c r="C1867" s="232"/>
      <c r="D1867" s="232"/>
      <c r="E1867" s="232"/>
      <c r="F1867" s="232"/>
      <c r="G1867" s="232"/>
      <c r="H1867" s="232"/>
      <c r="I1867" s="232"/>
      <c r="J1867" s="232"/>
      <c r="K1867" s="232"/>
      <c r="L1867" s="232"/>
      <c r="M1867" s="232"/>
      <c r="N1867" s="232"/>
      <c r="O1867" s="232"/>
      <c r="P1867" s="232"/>
    </row>
  </sheetData>
  <mergeCells count="35">
    <mergeCell ref="I23:J23"/>
    <mergeCell ref="I17:J17"/>
    <mergeCell ref="I18:J18"/>
    <mergeCell ref="I19:J19"/>
    <mergeCell ref="I15:J15"/>
    <mergeCell ref="I16:J16"/>
    <mergeCell ref="I21:J21"/>
    <mergeCell ref="I20:J20"/>
    <mergeCell ref="I22:J22"/>
    <mergeCell ref="B3:B5"/>
    <mergeCell ref="B10:B11"/>
    <mergeCell ref="I3:J3"/>
    <mergeCell ref="I5:J5"/>
    <mergeCell ref="I6:J6"/>
    <mergeCell ref="I7:J7"/>
    <mergeCell ref="I11:J11"/>
    <mergeCell ref="B8:B9"/>
    <mergeCell ref="I4:J4"/>
    <mergeCell ref="I10:J10"/>
    <mergeCell ref="I12:J12"/>
    <mergeCell ref="I13:J13"/>
    <mergeCell ref="I14:J14"/>
    <mergeCell ref="I2:J2"/>
    <mergeCell ref="C1:H1"/>
    <mergeCell ref="O2:P2"/>
    <mergeCell ref="B15:B17"/>
    <mergeCell ref="B18:B19"/>
    <mergeCell ref="B20:B23"/>
    <mergeCell ref="A15:A23"/>
    <mergeCell ref="B24:D24"/>
    <mergeCell ref="U8:U9"/>
    <mergeCell ref="I8:J8"/>
    <mergeCell ref="I9:J9"/>
    <mergeCell ref="A3:A14"/>
    <mergeCell ref="B12:B14"/>
  </mergeCells>
  <pageMargins left="0.78740157480314965" right="1.1811023622047245" top="0.78740157480314965" bottom="0.78740157480314965" header="0.31496062992125984" footer="0.31496062992125984"/>
  <pageSetup paperSize="9" scale="63" fitToHeight="3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891"/>
  <sheetViews>
    <sheetView view="pageBreakPreview" topLeftCell="A66" zoomScale="40" zoomScaleNormal="100" zoomScaleSheetLayoutView="40" zoomScalePageLayoutView="55" workbookViewId="0">
      <selection activeCell="C9" sqref="C9"/>
    </sheetView>
  </sheetViews>
  <sheetFormatPr defaultRowHeight="15.75" x14ac:dyDescent="0.25"/>
  <cols>
    <col min="1" max="1" width="6" style="296" bestFit="1" customWidth="1"/>
    <col min="2" max="2" width="13.140625" style="295" customWidth="1"/>
    <col min="3" max="3" width="9.42578125" style="236" customWidth="1"/>
    <col min="4" max="4" width="15.28515625" style="236" customWidth="1"/>
    <col min="5" max="6" width="17.28515625" style="237" customWidth="1"/>
    <col min="7" max="7" width="14" style="236" customWidth="1"/>
    <col min="8" max="8" width="14.7109375" style="236" customWidth="1"/>
    <col min="9" max="9" width="16" style="236" customWidth="1"/>
    <col min="10" max="10" width="10.42578125" style="236" customWidth="1"/>
    <col min="11" max="11" width="10.140625" style="236" customWidth="1"/>
    <col min="12" max="12" width="10" style="236" customWidth="1"/>
    <col min="13" max="13" width="10.5703125" style="236" customWidth="1"/>
    <col min="14" max="14" width="6.7109375" style="236" customWidth="1"/>
    <col min="15" max="15" width="14.7109375" style="236" customWidth="1"/>
    <col min="16" max="16384" width="9.140625" style="232"/>
  </cols>
  <sheetData>
    <row r="1" spans="1:15" ht="53.25" customHeight="1" x14ac:dyDescent="0.25">
      <c r="A1" s="240"/>
      <c r="B1" s="390" t="s">
        <v>831</v>
      </c>
      <c r="C1" s="389" t="s">
        <v>830</v>
      </c>
      <c r="D1" s="389"/>
      <c r="E1" s="389"/>
      <c r="F1" s="389"/>
      <c r="G1" s="389"/>
      <c r="H1" s="389"/>
      <c r="I1" s="389"/>
      <c r="J1" s="232"/>
      <c r="K1" s="232"/>
      <c r="L1" s="232"/>
      <c r="M1" s="232"/>
      <c r="N1" s="232"/>
      <c r="O1" s="232"/>
    </row>
    <row r="2" spans="1:15" ht="62.25" customHeight="1" x14ac:dyDescent="0.25">
      <c r="A2" s="290" t="s">
        <v>682</v>
      </c>
      <c r="B2" s="290" t="s">
        <v>681</v>
      </c>
      <c r="C2" s="290" t="s">
        <v>680</v>
      </c>
      <c r="D2" s="290" t="s">
        <v>679</v>
      </c>
      <c r="E2" s="293" t="s">
        <v>678</v>
      </c>
      <c r="F2" s="293" t="s">
        <v>677</v>
      </c>
      <c r="G2" s="293" t="s">
        <v>676</v>
      </c>
      <c r="H2" s="293" t="s">
        <v>675</v>
      </c>
      <c r="I2" s="388" t="s">
        <v>829</v>
      </c>
      <c r="J2" s="290" t="s">
        <v>673</v>
      </c>
      <c r="K2" s="290" t="s">
        <v>672</v>
      </c>
      <c r="L2" s="290" t="s">
        <v>671</v>
      </c>
      <c r="M2" s="290" t="s">
        <v>670</v>
      </c>
      <c r="N2" s="289" t="s">
        <v>669</v>
      </c>
      <c r="O2" s="288"/>
    </row>
    <row r="3" spans="1:15" ht="3" customHeight="1" x14ac:dyDescent="0.25">
      <c r="A3" s="387" t="s">
        <v>828</v>
      </c>
      <c r="B3" s="386" t="s">
        <v>827</v>
      </c>
      <c r="C3" s="380"/>
      <c r="D3" s="380"/>
      <c r="E3" s="385"/>
      <c r="F3" s="385"/>
      <c r="G3" s="348"/>
      <c r="H3" s="348"/>
      <c r="I3" s="384"/>
      <c r="J3" s="383"/>
      <c r="K3" s="383"/>
      <c r="L3" s="383"/>
      <c r="M3" s="383"/>
      <c r="N3" s="383"/>
      <c r="O3" s="382"/>
    </row>
    <row r="4" spans="1:15" ht="38.25" customHeight="1" x14ac:dyDescent="0.25">
      <c r="A4" s="337"/>
      <c r="B4" s="379"/>
      <c r="C4" s="380" t="s">
        <v>620</v>
      </c>
      <c r="D4" s="374" t="s">
        <v>826</v>
      </c>
      <c r="E4" s="348">
        <v>420000</v>
      </c>
      <c r="F4" s="348">
        <v>320000</v>
      </c>
      <c r="G4" s="348">
        <v>520000</v>
      </c>
      <c r="H4" s="348">
        <v>520000</v>
      </c>
      <c r="I4" s="347" t="s">
        <v>825</v>
      </c>
      <c r="J4" s="345">
        <v>5630</v>
      </c>
      <c r="K4" s="345">
        <v>5650</v>
      </c>
      <c r="L4" s="345">
        <v>5650</v>
      </c>
      <c r="M4" s="345">
        <v>5660</v>
      </c>
      <c r="N4" s="373" t="s">
        <v>699</v>
      </c>
      <c r="O4" s="320" t="s">
        <v>698</v>
      </c>
    </row>
    <row r="5" spans="1:15" ht="66.75" customHeight="1" x14ac:dyDescent="0.25">
      <c r="A5" s="337"/>
      <c r="B5" s="379"/>
      <c r="C5" s="380" t="s">
        <v>742</v>
      </c>
      <c r="D5" s="374" t="s">
        <v>824</v>
      </c>
      <c r="E5" s="348">
        <v>215000</v>
      </c>
      <c r="F5" s="348">
        <v>215000</v>
      </c>
      <c r="G5" s="348">
        <v>215000</v>
      </c>
      <c r="H5" s="348">
        <v>215000</v>
      </c>
      <c r="I5" s="347" t="s">
        <v>823</v>
      </c>
      <c r="J5" s="345">
        <v>822</v>
      </c>
      <c r="K5" s="345">
        <v>830</v>
      </c>
      <c r="L5" s="345">
        <v>830</v>
      </c>
      <c r="M5" s="345">
        <v>810</v>
      </c>
      <c r="N5" s="373" t="s">
        <v>699</v>
      </c>
      <c r="O5" s="320" t="s">
        <v>698</v>
      </c>
    </row>
    <row r="6" spans="1:15" ht="66.75" customHeight="1" x14ac:dyDescent="0.25">
      <c r="A6" s="337"/>
      <c r="B6" s="379"/>
      <c r="C6" s="380" t="s">
        <v>822</v>
      </c>
      <c r="D6" s="374" t="s">
        <v>821</v>
      </c>
      <c r="E6" s="348">
        <v>625000</v>
      </c>
      <c r="F6" s="348">
        <v>625000</v>
      </c>
      <c r="G6" s="348">
        <v>625000</v>
      </c>
      <c r="H6" s="348">
        <v>625000</v>
      </c>
      <c r="I6" s="347" t="s">
        <v>820</v>
      </c>
      <c r="J6" s="345"/>
      <c r="K6" s="345"/>
      <c r="L6" s="345"/>
      <c r="M6" s="345"/>
      <c r="N6" s="373" t="s">
        <v>699</v>
      </c>
      <c r="O6" s="320" t="s">
        <v>698</v>
      </c>
    </row>
    <row r="7" spans="1:15" ht="30" customHeight="1" x14ac:dyDescent="0.25">
      <c r="A7" s="337"/>
      <c r="B7" s="379"/>
      <c r="C7" s="380" t="s">
        <v>620</v>
      </c>
      <c r="D7" s="374" t="s">
        <v>819</v>
      </c>
      <c r="E7" s="348">
        <v>10000</v>
      </c>
      <c r="F7" s="348">
        <v>10000</v>
      </c>
      <c r="G7" s="348">
        <v>10000</v>
      </c>
      <c r="H7" s="348">
        <v>10000</v>
      </c>
      <c r="I7" s="347" t="s">
        <v>816</v>
      </c>
      <c r="J7" s="345">
        <v>1</v>
      </c>
      <c r="K7" s="345">
        <v>1</v>
      </c>
      <c r="L7" s="345">
        <v>1</v>
      </c>
      <c r="M7" s="345">
        <v>1</v>
      </c>
      <c r="N7" s="373" t="s">
        <v>699</v>
      </c>
      <c r="O7" s="320" t="s">
        <v>739</v>
      </c>
    </row>
    <row r="8" spans="1:15" ht="28.5" customHeight="1" x14ac:dyDescent="0.25">
      <c r="A8" s="337"/>
      <c r="B8" s="379"/>
      <c r="C8" s="380" t="s">
        <v>620</v>
      </c>
      <c r="D8" s="374" t="s">
        <v>818</v>
      </c>
      <c r="E8" s="348">
        <v>10000</v>
      </c>
      <c r="F8" s="348">
        <v>10000</v>
      </c>
      <c r="G8" s="348">
        <v>10000</v>
      </c>
      <c r="H8" s="348">
        <v>10000</v>
      </c>
      <c r="I8" s="347" t="s">
        <v>816</v>
      </c>
      <c r="J8" s="345">
        <v>1</v>
      </c>
      <c r="K8" s="345">
        <v>1</v>
      </c>
      <c r="L8" s="345">
        <v>1</v>
      </c>
      <c r="M8" s="345">
        <v>1</v>
      </c>
      <c r="N8" s="373" t="s">
        <v>699</v>
      </c>
      <c r="O8" s="320" t="s">
        <v>739</v>
      </c>
    </row>
    <row r="9" spans="1:15" ht="49.5" customHeight="1" x14ac:dyDescent="0.25">
      <c r="A9" s="337"/>
      <c r="B9" s="379"/>
      <c r="C9" s="380" t="s">
        <v>620</v>
      </c>
      <c r="D9" s="374" t="s">
        <v>817</v>
      </c>
      <c r="E9" s="348">
        <v>6000</v>
      </c>
      <c r="F9" s="348">
        <v>6000</v>
      </c>
      <c r="G9" s="348">
        <v>6000</v>
      </c>
      <c r="H9" s="348">
        <v>6000</v>
      </c>
      <c r="I9" s="347" t="s">
        <v>816</v>
      </c>
      <c r="J9" s="345">
        <v>1</v>
      </c>
      <c r="K9" s="345">
        <v>1</v>
      </c>
      <c r="L9" s="345">
        <v>1</v>
      </c>
      <c r="M9" s="345">
        <v>1</v>
      </c>
      <c r="N9" s="373" t="s">
        <v>699</v>
      </c>
      <c r="O9" s="320" t="s">
        <v>739</v>
      </c>
    </row>
    <row r="10" spans="1:15" ht="39.75" customHeight="1" x14ac:dyDescent="0.25">
      <c r="A10" s="337"/>
      <c r="B10" s="379"/>
      <c r="C10" s="380" t="s">
        <v>653</v>
      </c>
      <c r="D10" s="374" t="s">
        <v>815</v>
      </c>
      <c r="E10" s="348">
        <v>600000</v>
      </c>
      <c r="F10" s="348">
        <v>600000</v>
      </c>
      <c r="G10" s="348">
        <v>600000</v>
      </c>
      <c r="H10" s="348">
        <v>600000</v>
      </c>
      <c r="I10" s="347" t="s">
        <v>814</v>
      </c>
      <c r="J10" s="381">
        <v>0.02</v>
      </c>
      <c r="K10" s="381">
        <v>0.03</v>
      </c>
      <c r="L10" s="381">
        <v>0.05</v>
      </c>
      <c r="M10" s="381">
        <v>0.1</v>
      </c>
      <c r="N10" s="373" t="s">
        <v>699</v>
      </c>
      <c r="O10" s="320" t="s">
        <v>739</v>
      </c>
    </row>
    <row r="11" spans="1:15" ht="75" customHeight="1" x14ac:dyDescent="0.25">
      <c r="A11" s="337"/>
      <c r="B11" s="379"/>
      <c r="C11" s="380" t="s">
        <v>653</v>
      </c>
      <c r="D11" s="374" t="s">
        <v>813</v>
      </c>
      <c r="E11" s="348">
        <v>1720000</v>
      </c>
      <c r="F11" s="348">
        <v>800000</v>
      </c>
      <c r="G11" s="348">
        <v>1000000</v>
      </c>
      <c r="H11" s="348">
        <v>1000000</v>
      </c>
      <c r="I11" s="347" t="s">
        <v>812</v>
      </c>
      <c r="J11" s="345">
        <v>0</v>
      </c>
      <c r="K11" s="345">
        <v>0</v>
      </c>
      <c r="L11" s="345">
        <v>0</v>
      </c>
      <c r="M11" s="345">
        <v>1</v>
      </c>
      <c r="N11" s="373" t="s">
        <v>699</v>
      </c>
      <c r="O11" s="320" t="s">
        <v>739</v>
      </c>
    </row>
    <row r="12" spans="1:15" ht="54.75" customHeight="1" x14ac:dyDescent="0.25">
      <c r="A12" s="337"/>
      <c r="B12" s="379"/>
      <c r="C12" s="380" t="s">
        <v>620</v>
      </c>
      <c r="D12" s="374" t="s">
        <v>811</v>
      </c>
      <c r="E12" s="348">
        <v>2500000</v>
      </c>
      <c r="F12" s="348">
        <v>2800000</v>
      </c>
      <c r="G12" s="348">
        <v>2210000</v>
      </c>
      <c r="H12" s="348">
        <v>4209900.74</v>
      </c>
      <c r="I12" s="347" t="s">
        <v>809</v>
      </c>
      <c r="J12" s="345">
        <v>36</v>
      </c>
      <c r="K12" s="345">
        <v>38</v>
      </c>
      <c r="L12" s="345">
        <v>38</v>
      </c>
      <c r="M12" s="345">
        <v>40</v>
      </c>
      <c r="N12" s="373" t="s">
        <v>699</v>
      </c>
      <c r="O12" s="320" t="s">
        <v>739</v>
      </c>
    </row>
    <row r="13" spans="1:15" ht="40.5" customHeight="1" x14ac:dyDescent="0.25">
      <c r="A13" s="337"/>
      <c r="B13" s="379"/>
      <c r="C13" s="380" t="s">
        <v>620</v>
      </c>
      <c r="D13" s="374" t="s">
        <v>810</v>
      </c>
      <c r="E13" s="348">
        <v>500000</v>
      </c>
      <c r="F13" s="348">
        <v>500000</v>
      </c>
      <c r="G13" s="348">
        <v>600000</v>
      </c>
      <c r="H13" s="348">
        <v>600000</v>
      </c>
      <c r="I13" s="347" t="s">
        <v>809</v>
      </c>
      <c r="J13" s="345">
        <v>30</v>
      </c>
      <c r="K13" s="345">
        <v>28</v>
      </c>
      <c r="L13" s="345">
        <v>26</v>
      </c>
      <c r="M13" s="345">
        <v>20</v>
      </c>
      <c r="N13" s="373" t="s">
        <v>699</v>
      </c>
      <c r="O13" s="320" t="s">
        <v>739</v>
      </c>
    </row>
    <row r="14" spans="1:15" ht="49.5" customHeight="1" x14ac:dyDescent="0.25">
      <c r="A14" s="337"/>
      <c r="B14" s="379"/>
      <c r="C14" s="380" t="s">
        <v>620</v>
      </c>
      <c r="D14" s="374" t="s">
        <v>808</v>
      </c>
      <c r="E14" s="348">
        <v>182000</v>
      </c>
      <c r="F14" s="348">
        <v>182000</v>
      </c>
      <c r="G14" s="348">
        <v>182000</v>
      </c>
      <c r="H14" s="348">
        <v>182000</v>
      </c>
      <c r="I14" s="347" t="s">
        <v>807</v>
      </c>
      <c r="J14" s="345">
        <v>39</v>
      </c>
      <c r="K14" s="345">
        <v>39</v>
      </c>
      <c r="L14" s="345">
        <v>39</v>
      </c>
      <c r="M14" s="345">
        <v>39</v>
      </c>
      <c r="N14" s="373" t="s">
        <v>699</v>
      </c>
      <c r="O14" s="320" t="s">
        <v>739</v>
      </c>
    </row>
    <row r="15" spans="1:15" ht="36.75" customHeight="1" x14ac:dyDescent="0.25">
      <c r="A15" s="337"/>
      <c r="B15" s="379"/>
      <c r="C15" s="380" t="s">
        <v>620</v>
      </c>
      <c r="D15" s="374" t="s">
        <v>806</v>
      </c>
      <c r="E15" s="348">
        <v>50000</v>
      </c>
      <c r="F15" s="348">
        <v>50000</v>
      </c>
      <c r="G15" s="348">
        <v>50000</v>
      </c>
      <c r="H15" s="348">
        <v>50000</v>
      </c>
      <c r="I15" s="347" t="s">
        <v>805</v>
      </c>
      <c r="J15" s="345">
        <v>2</v>
      </c>
      <c r="K15" s="345">
        <v>5</v>
      </c>
      <c r="L15" s="345">
        <v>8</v>
      </c>
      <c r="M15" s="345">
        <v>8</v>
      </c>
      <c r="N15" s="373" t="s">
        <v>699</v>
      </c>
      <c r="O15" s="320" t="s">
        <v>739</v>
      </c>
    </row>
    <row r="16" spans="1:15" ht="91.5" customHeight="1" x14ac:dyDescent="0.25">
      <c r="A16" s="337"/>
      <c r="B16" s="379"/>
      <c r="C16" s="374" t="s">
        <v>620</v>
      </c>
      <c r="D16" s="374" t="s">
        <v>804</v>
      </c>
      <c r="E16" s="348">
        <v>25729840</v>
      </c>
      <c r="F16" s="348">
        <v>22174280</v>
      </c>
      <c r="G16" s="348">
        <v>25998645</v>
      </c>
      <c r="H16" s="348">
        <v>26097306</v>
      </c>
      <c r="I16" s="347" t="s">
        <v>797</v>
      </c>
      <c r="J16" s="345">
        <v>9398</v>
      </c>
      <c r="K16" s="345">
        <v>9350</v>
      </c>
      <c r="L16" s="345">
        <v>9300</v>
      </c>
      <c r="M16" s="345">
        <v>9250</v>
      </c>
      <c r="N16" s="373" t="s">
        <v>699</v>
      </c>
      <c r="O16" s="320" t="s">
        <v>739</v>
      </c>
    </row>
    <row r="17" spans="1:15" ht="72" customHeight="1" x14ac:dyDescent="0.25">
      <c r="A17" s="337"/>
      <c r="B17" s="379"/>
      <c r="C17" s="374" t="s">
        <v>742</v>
      </c>
      <c r="D17" s="374" t="s">
        <v>803</v>
      </c>
      <c r="E17" s="348">
        <v>929460</v>
      </c>
      <c r="F17" s="348">
        <v>419086</v>
      </c>
      <c r="G17" s="348">
        <v>948435</v>
      </c>
      <c r="H17" s="348">
        <v>947425</v>
      </c>
      <c r="I17" s="347" t="s">
        <v>797</v>
      </c>
      <c r="J17" s="345">
        <v>9398</v>
      </c>
      <c r="K17" s="345">
        <v>9350</v>
      </c>
      <c r="L17" s="345">
        <v>9300</v>
      </c>
      <c r="M17" s="345">
        <v>9250</v>
      </c>
      <c r="N17" s="373" t="s">
        <v>699</v>
      </c>
      <c r="O17" s="320" t="s">
        <v>739</v>
      </c>
    </row>
    <row r="18" spans="1:15" ht="69" customHeight="1" x14ac:dyDescent="0.25">
      <c r="A18" s="337"/>
      <c r="B18" s="378"/>
      <c r="C18" s="374" t="s">
        <v>653</v>
      </c>
      <c r="D18" s="374" t="s">
        <v>802</v>
      </c>
      <c r="E18" s="348">
        <v>4041106</v>
      </c>
      <c r="F18" s="348">
        <v>9481985</v>
      </c>
      <c r="G18" s="348">
        <v>4652500</v>
      </c>
      <c r="H18" s="348">
        <v>3882621</v>
      </c>
      <c r="I18" s="347" t="s">
        <v>795</v>
      </c>
      <c r="J18" s="345">
        <v>1</v>
      </c>
      <c r="K18" s="345">
        <v>2</v>
      </c>
      <c r="L18" s="345">
        <v>2</v>
      </c>
      <c r="M18" s="345">
        <v>2</v>
      </c>
      <c r="N18" s="373" t="s">
        <v>699</v>
      </c>
      <c r="O18" s="320" t="s">
        <v>739</v>
      </c>
    </row>
    <row r="19" spans="1:15" ht="72.75" customHeight="1" x14ac:dyDescent="0.25">
      <c r="A19" s="337"/>
      <c r="B19" s="376" t="s">
        <v>801</v>
      </c>
      <c r="C19" s="374" t="s">
        <v>653</v>
      </c>
      <c r="D19" s="374" t="s">
        <v>800</v>
      </c>
      <c r="E19" s="348">
        <v>950000</v>
      </c>
      <c r="F19" s="348">
        <v>205000</v>
      </c>
      <c r="G19" s="348">
        <v>4300000</v>
      </c>
      <c r="H19" s="348">
        <v>300000</v>
      </c>
      <c r="I19" s="347" t="s">
        <v>795</v>
      </c>
      <c r="J19" s="345">
        <v>1</v>
      </c>
      <c r="K19" s="345">
        <v>0</v>
      </c>
      <c r="L19" s="345">
        <v>2</v>
      </c>
      <c r="M19" s="345">
        <v>0</v>
      </c>
      <c r="N19" s="373" t="s">
        <v>699</v>
      </c>
      <c r="O19" s="320" t="s">
        <v>739</v>
      </c>
    </row>
    <row r="20" spans="1:15" ht="63" customHeight="1" x14ac:dyDescent="0.25">
      <c r="A20" s="337"/>
      <c r="B20" s="375"/>
      <c r="C20" s="374" t="s">
        <v>620</v>
      </c>
      <c r="D20" s="374" t="s">
        <v>799</v>
      </c>
      <c r="E20" s="348">
        <v>9736548</v>
      </c>
      <c r="F20" s="348">
        <v>8478064</v>
      </c>
      <c r="G20" s="348">
        <v>9668347</v>
      </c>
      <c r="H20" s="348">
        <v>9728681</v>
      </c>
      <c r="I20" s="347" t="s">
        <v>797</v>
      </c>
      <c r="J20" s="345">
        <v>4342</v>
      </c>
      <c r="K20" s="345">
        <v>4400</v>
      </c>
      <c r="L20" s="345">
        <v>4400</v>
      </c>
      <c r="M20" s="345">
        <v>4400</v>
      </c>
      <c r="N20" s="373" t="s">
        <v>699</v>
      </c>
      <c r="O20" s="320" t="s">
        <v>739</v>
      </c>
    </row>
    <row r="21" spans="1:15" ht="72.75" customHeight="1" x14ac:dyDescent="0.25">
      <c r="A21" s="337"/>
      <c r="B21" s="375"/>
      <c r="C21" s="374" t="s">
        <v>742</v>
      </c>
      <c r="D21" s="374" t="s">
        <v>798</v>
      </c>
      <c r="E21" s="348">
        <v>298399</v>
      </c>
      <c r="F21" s="348">
        <v>3038333</v>
      </c>
      <c r="G21" s="348">
        <v>354999</v>
      </c>
      <c r="H21" s="348">
        <v>355789</v>
      </c>
      <c r="I21" s="347" t="s">
        <v>797</v>
      </c>
      <c r="J21" s="345">
        <v>4342</v>
      </c>
      <c r="K21" s="345">
        <v>4400</v>
      </c>
      <c r="L21" s="345">
        <v>4400</v>
      </c>
      <c r="M21" s="345">
        <v>4400</v>
      </c>
      <c r="N21" s="373" t="s">
        <v>699</v>
      </c>
      <c r="O21" s="320" t="s">
        <v>739</v>
      </c>
    </row>
    <row r="22" spans="1:15" ht="65.25" customHeight="1" x14ac:dyDescent="0.25">
      <c r="A22" s="337"/>
      <c r="B22" s="375"/>
      <c r="C22" s="374" t="s">
        <v>653</v>
      </c>
      <c r="D22" s="374" t="s">
        <v>796</v>
      </c>
      <c r="E22" s="348">
        <v>0</v>
      </c>
      <c r="F22" s="348">
        <v>0</v>
      </c>
      <c r="G22" s="348">
        <v>0</v>
      </c>
      <c r="H22" s="348">
        <v>0</v>
      </c>
      <c r="I22" s="347" t="s">
        <v>795</v>
      </c>
      <c r="J22" s="345">
        <v>0</v>
      </c>
      <c r="K22" s="345">
        <v>0</v>
      </c>
      <c r="L22" s="345">
        <v>0</v>
      </c>
      <c r="M22" s="345">
        <v>0</v>
      </c>
      <c r="N22" s="373" t="s">
        <v>699</v>
      </c>
      <c r="O22" s="320" t="s">
        <v>739</v>
      </c>
    </row>
    <row r="23" spans="1:15" ht="51.75" customHeight="1" x14ac:dyDescent="0.25">
      <c r="A23" s="337"/>
      <c r="B23" s="375"/>
      <c r="C23" s="374" t="s">
        <v>620</v>
      </c>
      <c r="D23" s="374" t="s">
        <v>794</v>
      </c>
      <c r="E23" s="348">
        <v>1357000</v>
      </c>
      <c r="F23" s="348">
        <v>1176660</v>
      </c>
      <c r="G23" s="348">
        <v>1387179</v>
      </c>
      <c r="H23" s="348">
        <v>1397595</v>
      </c>
      <c r="I23" s="347" t="s">
        <v>792</v>
      </c>
      <c r="J23" s="345">
        <v>229</v>
      </c>
      <c r="K23" s="345">
        <v>210</v>
      </c>
      <c r="L23" s="345">
        <v>210</v>
      </c>
      <c r="M23" s="345">
        <v>205</v>
      </c>
      <c r="N23" s="373" t="s">
        <v>699</v>
      </c>
      <c r="O23" s="320" t="s">
        <v>739</v>
      </c>
    </row>
    <row r="24" spans="1:15" ht="89.25" customHeight="1" x14ac:dyDescent="0.25">
      <c r="A24" s="337"/>
      <c r="B24" s="375"/>
      <c r="C24" s="374" t="s">
        <v>742</v>
      </c>
      <c r="D24" s="374" t="s">
        <v>793</v>
      </c>
      <c r="E24" s="348">
        <v>0</v>
      </c>
      <c r="F24" s="348">
        <v>56808</v>
      </c>
      <c r="G24" s="348">
        <v>0</v>
      </c>
      <c r="H24" s="348">
        <v>0</v>
      </c>
      <c r="I24" s="347" t="s">
        <v>792</v>
      </c>
      <c r="J24" s="345">
        <v>229</v>
      </c>
      <c r="K24" s="345">
        <v>210</v>
      </c>
      <c r="L24" s="345">
        <v>210</v>
      </c>
      <c r="M24" s="345">
        <v>205</v>
      </c>
      <c r="N24" s="373" t="s">
        <v>699</v>
      </c>
      <c r="O24" s="320" t="s">
        <v>739</v>
      </c>
    </row>
    <row r="25" spans="1:15" ht="69" customHeight="1" x14ac:dyDescent="0.25">
      <c r="A25" s="337"/>
      <c r="B25" s="375"/>
      <c r="C25" s="374" t="s">
        <v>620</v>
      </c>
      <c r="D25" s="374" t="s">
        <v>791</v>
      </c>
      <c r="E25" s="348">
        <v>1310000</v>
      </c>
      <c r="F25" s="348">
        <v>1310000</v>
      </c>
      <c r="G25" s="348">
        <v>1310000</v>
      </c>
      <c r="H25" s="348">
        <v>1310000</v>
      </c>
      <c r="I25" s="347" t="s">
        <v>789</v>
      </c>
      <c r="J25" s="345">
        <v>122</v>
      </c>
      <c r="K25" s="345">
        <v>130</v>
      </c>
      <c r="L25" s="345">
        <v>140</v>
      </c>
      <c r="M25" s="345">
        <v>140</v>
      </c>
      <c r="N25" s="373" t="s">
        <v>699</v>
      </c>
      <c r="O25" s="320" t="s">
        <v>739</v>
      </c>
    </row>
    <row r="26" spans="1:15" ht="59.25" customHeight="1" x14ac:dyDescent="0.25">
      <c r="A26" s="337"/>
      <c r="B26" s="375"/>
      <c r="C26" s="374" t="s">
        <v>620</v>
      </c>
      <c r="D26" s="374" t="s">
        <v>790</v>
      </c>
      <c r="E26" s="348">
        <v>46000</v>
      </c>
      <c r="F26" s="348">
        <v>32000</v>
      </c>
      <c r="G26" s="348">
        <v>46000</v>
      </c>
      <c r="H26" s="348">
        <v>46000</v>
      </c>
      <c r="I26" s="347" t="s">
        <v>789</v>
      </c>
      <c r="J26" s="345">
        <v>6</v>
      </c>
      <c r="K26" s="345">
        <v>8</v>
      </c>
      <c r="L26" s="345">
        <v>8</v>
      </c>
      <c r="M26" s="345">
        <v>10</v>
      </c>
      <c r="N26" s="373" t="s">
        <v>699</v>
      </c>
      <c r="O26" s="320" t="s">
        <v>739</v>
      </c>
    </row>
    <row r="27" spans="1:15" ht="89.25" customHeight="1" x14ac:dyDescent="0.25">
      <c r="A27" s="337"/>
      <c r="B27" s="377"/>
      <c r="C27" s="374" t="s">
        <v>620</v>
      </c>
      <c r="D27" s="374" t="s">
        <v>788</v>
      </c>
      <c r="E27" s="348">
        <v>60000</v>
      </c>
      <c r="F27" s="348">
        <v>60000</v>
      </c>
      <c r="G27" s="348">
        <v>60000</v>
      </c>
      <c r="H27" s="348">
        <v>60000</v>
      </c>
      <c r="I27" s="347" t="s">
        <v>787</v>
      </c>
      <c r="J27" s="345">
        <v>21</v>
      </c>
      <c r="K27" s="345">
        <v>23</v>
      </c>
      <c r="L27" s="345">
        <v>25</v>
      </c>
      <c r="M27" s="345">
        <v>25</v>
      </c>
      <c r="N27" s="373" t="s">
        <v>699</v>
      </c>
      <c r="O27" s="320" t="s">
        <v>739</v>
      </c>
    </row>
    <row r="28" spans="1:15" ht="26.25" customHeight="1" x14ac:dyDescent="0.25">
      <c r="A28" s="337"/>
      <c r="B28" s="376" t="s">
        <v>786</v>
      </c>
      <c r="C28" s="374" t="s">
        <v>620</v>
      </c>
      <c r="D28" s="374" t="s">
        <v>785</v>
      </c>
      <c r="E28" s="348">
        <v>150000</v>
      </c>
      <c r="F28" s="348">
        <v>150000</v>
      </c>
      <c r="G28" s="348">
        <v>150000</v>
      </c>
      <c r="H28" s="348">
        <v>150000</v>
      </c>
      <c r="I28" s="347" t="s">
        <v>784</v>
      </c>
      <c r="J28" s="345">
        <v>4</v>
      </c>
      <c r="K28" s="345">
        <v>5</v>
      </c>
      <c r="L28" s="345">
        <v>5</v>
      </c>
      <c r="M28" s="345">
        <v>6</v>
      </c>
      <c r="N28" s="373" t="s">
        <v>699</v>
      </c>
      <c r="O28" s="320" t="s">
        <v>739</v>
      </c>
    </row>
    <row r="29" spans="1:15" ht="45" x14ac:dyDescent="0.25">
      <c r="A29" s="337"/>
      <c r="B29" s="375"/>
      <c r="C29" s="374" t="s">
        <v>620</v>
      </c>
      <c r="D29" s="374" t="s">
        <v>783</v>
      </c>
      <c r="E29" s="348">
        <v>380000</v>
      </c>
      <c r="F29" s="348">
        <v>380000</v>
      </c>
      <c r="G29" s="348">
        <v>380000</v>
      </c>
      <c r="H29" s="348">
        <v>380000</v>
      </c>
      <c r="I29" s="347" t="s">
        <v>782</v>
      </c>
      <c r="J29" s="345">
        <v>48</v>
      </c>
      <c r="K29" s="345">
        <v>50</v>
      </c>
      <c r="L29" s="345">
        <v>50</v>
      </c>
      <c r="M29" s="345">
        <v>53</v>
      </c>
      <c r="N29" s="373" t="s">
        <v>699</v>
      </c>
      <c r="O29" s="320" t="s">
        <v>739</v>
      </c>
    </row>
    <row r="30" spans="1:15" ht="45" x14ac:dyDescent="0.25">
      <c r="A30" s="337"/>
      <c r="B30" s="375"/>
      <c r="C30" s="374" t="s">
        <v>620</v>
      </c>
      <c r="D30" s="374" t="s">
        <v>327</v>
      </c>
      <c r="E30" s="348">
        <v>2290000</v>
      </c>
      <c r="F30" s="348">
        <v>2290000</v>
      </c>
      <c r="G30" s="348">
        <v>2290000</v>
      </c>
      <c r="H30" s="348">
        <v>2290000</v>
      </c>
      <c r="I30" s="347" t="s">
        <v>781</v>
      </c>
      <c r="J30" s="345">
        <v>55</v>
      </c>
      <c r="K30" s="345">
        <v>57</v>
      </c>
      <c r="L30" s="345">
        <v>58</v>
      </c>
      <c r="M30" s="345">
        <v>60</v>
      </c>
      <c r="N30" s="373" t="s">
        <v>699</v>
      </c>
      <c r="O30" s="320" t="s">
        <v>739</v>
      </c>
    </row>
    <row r="31" spans="1:15" ht="54.75" customHeight="1" x14ac:dyDescent="0.25">
      <c r="A31" s="337"/>
      <c r="B31" s="375"/>
      <c r="C31" s="374" t="s">
        <v>620</v>
      </c>
      <c r="D31" s="374" t="s">
        <v>780</v>
      </c>
      <c r="E31" s="348">
        <v>3135000</v>
      </c>
      <c r="F31" s="348">
        <v>2700000</v>
      </c>
      <c r="G31" s="348">
        <v>3400000</v>
      </c>
      <c r="H31" s="348">
        <v>3400000</v>
      </c>
      <c r="I31" s="347" t="s">
        <v>778</v>
      </c>
      <c r="J31" s="345">
        <v>4070</v>
      </c>
      <c r="K31" s="345">
        <v>4070</v>
      </c>
      <c r="L31" s="345">
        <v>4050</v>
      </c>
      <c r="M31" s="345">
        <v>4050</v>
      </c>
      <c r="N31" s="373" t="s">
        <v>699</v>
      </c>
      <c r="O31" s="320" t="s">
        <v>739</v>
      </c>
    </row>
    <row r="32" spans="1:15" ht="60.75" customHeight="1" x14ac:dyDescent="0.25">
      <c r="A32" s="337"/>
      <c r="B32" s="375"/>
      <c r="C32" s="374" t="s">
        <v>620</v>
      </c>
      <c r="D32" s="374" t="s">
        <v>779</v>
      </c>
      <c r="E32" s="348">
        <v>18000000</v>
      </c>
      <c r="F32" s="348">
        <v>1350000</v>
      </c>
      <c r="G32" s="348">
        <v>18000000</v>
      </c>
      <c r="H32" s="348">
        <v>18000000</v>
      </c>
      <c r="I32" s="347" t="s">
        <v>778</v>
      </c>
      <c r="J32" s="345">
        <v>4010</v>
      </c>
      <c r="K32" s="345">
        <v>4010</v>
      </c>
      <c r="L32" s="345">
        <v>3990</v>
      </c>
      <c r="M32" s="345">
        <v>3990</v>
      </c>
      <c r="N32" s="373" t="s">
        <v>699</v>
      </c>
      <c r="O32" s="320" t="s">
        <v>739</v>
      </c>
    </row>
    <row r="33" spans="1:15" ht="61.5" customHeight="1" x14ac:dyDescent="0.25">
      <c r="A33" s="337"/>
      <c r="B33" s="375"/>
      <c r="C33" s="374" t="s">
        <v>620</v>
      </c>
      <c r="D33" s="374" t="s">
        <v>777</v>
      </c>
      <c r="E33" s="348">
        <v>520000</v>
      </c>
      <c r="F33" s="348">
        <v>520000</v>
      </c>
      <c r="G33" s="348">
        <v>500000</v>
      </c>
      <c r="H33" s="348">
        <v>340000</v>
      </c>
      <c r="I33" s="347" t="s">
        <v>776</v>
      </c>
      <c r="J33" s="345">
        <v>1319</v>
      </c>
      <c r="K33" s="345">
        <v>1320</v>
      </c>
      <c r="L33" s="345">
        <v>1310</v>
      </c>
      <c r="M33" s="345">
        <v>1310</v>
      </c>
      <c r="N33" s="373" t="s">
        <v>699</v>
      </c>
      <c r="O33" s="320" t="s">
        <v>739</v>
      </c>
    </row>
    <row r="34" spans="1:15" ht="78.75" customHeight="1" x14ac:dyDescent="0.25">
      <c r="A34" s="337"/>
      <c r="B34" s="372" t="s">
        <v>775</v>
      </c>
      <c r="C34" s="350" t="s">
        <v>653</v>
      </c>
      <c r="D34" s="355" t="s">
        <v>774</v>
      </c>
      <c r="E34" s="271">
        <v>18974840</v>
      </c>
      <c r="F34" s="271">
        <v>18974840</v>
      </c>
      <c r="G34" s="271">
        <v>20173708</v>
      </c>
      <c r="H34" s="271">
        <v>20224386</v>
      </c>
      <c r="I34" s="371" t="s">
        <v>773</v>
      </c>
      <c r="J34" s="363">
        <v>61</v>
      </c>
      <c r="K34" s="363">
        <v>65</v>
      </c>
      <c r="L34" s="363">
        <v>65</v>
      </c>
      <c r="M34" s="363">
        <v>65</v>
      </c>
      <c r="N34" s="343" t="s">
        <v>685</v>
      </c>
      <c r="O34" s="302" t="s">
        <v>684</v>
      </c>
    </row>
    <row r="35" spans="1:15" ht="66.75" customHeight="1" x14ac:dyDescent="0.25">
      <c r="A35" s="337"/>
      <c r="B35" s="369"/>
      <c r="C35" s="350" t="s">
        <v>620</v>
      </c>
      <c r="D35" s="355" t="s">
        <v>772</v>
      </c>
      <c r="E35" s="365">
        <v>693000</v>
      </c>
      <c r="F35" s="365">
        <v>670000</v>
      </c>
      <c r="G35" s="365">
        <v>1150000</v>
      </c>
      <c r="H35" s="365">
        <v>45000</v>
      </c>
      <c r="I35" s="371" t="s">
        <v>692</v>
      </c>
      <c r="J35" s="363">
        <v>15</v>
      </c>
      <c r="K35" s="363">
        <v>17</v>
      </c>
      <c r="L35" s="363">
        <v>18</v>
      </c>
      <c r="M35" s="363">
        <v>19</v>
      </c>
      <c r="N35" s="343" t="s">
        <v>685</v>
      </c>
      <c r="O35" s="302" t="s">
        <v>684</v>
      </c>
    </row>
    <row r="36" spans="1:15" ht="124.5" customHeight="1" x14ac:dyDescent="0.25">
      <c r="A36" s="337"/>
      <c r="B36" s="369"/>
      <c r="C36" s="350" t="s">
        <v>653</v>
      </c>
      <c r="D36" s="355" t="s">
        <v>771</v>
      </c>
      <c r="E36" s="365">
        <v>636000</v>
      </c>
      <c r="F36" s="365">
        <v>636000</v>
      </c>
      <c r="G36" s="365">
        <v>0</v>
      </c>
      <c r="H36" s="365">
        <v>0</v>
      </c>
      <c r="I36" s="371" t="s">
        <v>770</v>
      </c>
      <c r="J36" s="370">
        <v>61</v>
      </c>
      <c r="K36" s="370">
        <v>17</v>
      </c>
      <c r="L36" s="370">
        <v>0</v>
      </c>
      <c r="M36" s="370">
        <v>0</v>
      </c>
      <c r="N36" s="343" t="s">
        <v>685</v>
      </c>
      <c r="O36" s="302" t="s">
        <v>684</v>
      </c>
    </row>
    <row r="37" spans="1:15" ht="48" customHeight="1" x14ac:dyDescent="0.25">
      <c r="A37" s="337"/>
      <c r="B37" s="369"/>
      <c r="C37" s="350" t="s">
        <v>620</v>
      </c>
      <c r="D37" s="305" t="s">
        <v>769</v>
      </c>
      <c r="E37" s="365">
        <v>1500000</v>
      </c>
      <c r="F37" s="365">
        <v>2700000</v>
      </c>
      <c r="G37" s="365">
        <v>0</v>
      </c>
      <c r="H37" s="365">
        <v>0</v>
      </c>
      <c r="I37" s="333" t="s">
        <v>768</v>
      </c>
      <c r="J37" s="313">
        <v>4</v>
      </c>
      <c r="K37" s="313">
        <v>4</v>
      </c>
      <c r="L37" s="313">
        <v>4</v>
      </c>
      <c r="M37" s="313">
        <v>4</v>
      </c>
      <c r="N37" s="343" t="s">
        <v>685</v>
      </c>
      <c r="O37" s="302" t="s">
        <v>684</v>
      </c>
    </row>
    <row r="38" spans="1:15" ht="60" customHeight="1" x14ac:dyDescent="0.25">
      <c r="A38" s="337"/>
      <c r="B38" s="369"/>
      <c r="C38" s="350" t="s">
        <v>620</v>
      </c>
      <c r="D38" s="305" t="s">
        <v>767</v>
      </c>
      <c r="E38" s="365">
        <v>0</v>
      </c>
      <c r="F38" s="365">
        <v>513000</v>
      </c>
      <c r="G38" s="365"/>
      <c r="H38" s="365"/>
      <c r="I38" s="333"/>
      <c r="J38" s="313"/>
      <c r="K38" s="313"/>
      <c r="L38" s="313"/>
      <c r="M38" s="313"/>
      <c r="N38" s="343"/>
      <c r="O38" s="302"/>
    </row>
    <row r="39" spans="1:15" ht="120.75" customHeight="1" x14ac:dyDescent="0.25">
      <c r="A39" s="337"/>
      <c r="B39" s="369"/>
      <c r="C39" s="350" t="s">
        <v>653</v>
      </c>
      <c r="D39" s="305" t="s">
        <v>766</v>
      </c>
      <c r="E39" s="365">
        <v>140000</v>
      </c>
      <c r="F39" s="365">
        <v>140000</v>
      </c>
      <c r="G39" s="365">
        <v>0</v>
      </c>
      <c r="H39" s="365">
        <v>0</v>
      </c>
      <c r="I39" s="333" t="s">
        <v>765</v>
      </c>
      <c r="J39" s="302">
        <v>1</v>
      </c>
      <c r="K39" s="302">
        <v>0</v>
      </c>
      <c r="L39" s="302">
        <v>0</v>
      </c>
      <c r="M39" s="302">
        <v>0</v>
      </c>
      <c r="N39" s="343" t="s">
        <v>685</v>
      </c>
      <c r="O39" s="302" t="s">
        <v>684</v>
      </c>
    </row>
    <row r="40" spans="1:15" ht="6.75" customHeight="1" x14ac:dyDescent="0.25">
      <c r="A40" s="337"/>
      <c r="B40" s="368" t="s">
        <v>764</v>
      </c>
      <c r="C40" s="356"/>
      <c r="D40" s="342"/>
      <c r="E40" s="365"/>
      <c r="F40" s="365"/>
      <c r="G40" s="365"/>
      <c r="H40" s="365"/>
      <c r="I40" s="367"/>
      <c r="J40" s="302"/>
      <c r="K40" s="302"/>
      <c r="L40" s="302"/>
      <c r="M40" s="302"/>
      <c r="N40" s="343"/>
      <c r="O40" s="302"/>
    </row>
    <row r="41" spans="1:15" ht="90" customHeight="1" x14ac:dyDescent="0.25">
      <c r="A41" s="337"/>
      <c r="B41" s="366"/>
      <c r="C41" s="350" t="s">
        <v>620</v>
      </c>
      <c r="D41" s="342" t="s">
        <v>763</v>
      </c>
      <c r="E41" s="365">
        <v>100000</v>
      </c>
      <c r="F41" s="365">
        <v>50000</v>
      </c>
      <c r="G41" s="365">
        <v>100000</v>
      </c>
      <c r="H41" s="365">
        <v>100000</v>
      </c>
      <c r="I41" s="333" t="s">
        <v>762</v>
      </c>
      <c r="J41" s="313">
        <v>4</v>
      </c>
      <c r="K41" s="313">
        <v>5</v>
      </c>
      <c r="L41" s="313">
        <v>5</v>
      </c>
      <c r="M41" s="313">
        <v>6</v>
      </c>
      <c r="N41" s="343" t="s">
        <v>685</v>
      </c>
      <c r="O41" s="302" t="s">
        <v>684</v>
      </c>
    </row>
    <row r="42" spans="1:15" ht="85.5" customHeight="1" x14ac:dyDescent="0.25">
      <c r="A42" s="337"/>
      <c r="B42" s="311" t="s">
        <v>761</v>
      </c>
      <c r="C42" s="350" t="s">
        <v>620</v>
      </c>
      <c r="D42" s="355" t="s">
        <v>760</v>
      </c>
      <c r="E42" s="271">
        <v>2431500</v>
      </c>
      <c r="F42" s="271">
        <v>2431500</v>
      </c>
      <c r="G42" s="271">
        <v>2249000</v>
      </c>
      <c r="H42" s="271">
        <v>2249000</v>
      </c>
      <c r="I42" s="364" t="s">
        <v>759</v>
      </c>
      <c r="J42" s="363">
        <v>4</v>
      </c>
      <c r="K42" s="363">
        <v>4</v>
      </c>
      <c r="L42" s="363">
        <v>4</v>
      </c>
      <c r="M42" s="363">
        <v>4</v>
      </c>
      <c r="N42" s="343" t="s">
        <v>685</v>
      </c>
      <c r="O42" s="302" t="s">
        <v>684</v>
      </c>
    </row>
    <row r="43" spans="1:15" ht="71.25" customHeight="1" x14ac:dyDescent="0.25">
      <c r="A43" s="337"/>
      <c r="B43" s="319"/>
      <c r="C43" s="350" t="s">
        <v>620</v>
      </c>
      <c r="D43" s="342" t="s">
        <v>758</v>
      </c>
      <c r="E43" s="271">
        <v>250000</v>
      </c>
      <c r="F43" s="271">
        <v>250000</v>
      </c>
      <c r="G43" s="271">
        <v>250000</v>
      </c>
      <c r="H43" s="271">
        <v>250000</v>
      </c>
      <c r="I43" s="362" t="s">
        <v>692</v>
      </c>
      <c r="J43" s="361">
        <v>3</v>
      </c>
      <c r="K43" s="361">
        <v>4</v>
      </c>
      <c r="L43" s="361">
        <v>5</v>
      </c>
      <c r="M43" s="361">
        <v>5</v>
      </c>
      <c r="N43" s="343" t="s">
        <v>685</v>
      </c>
      <c r="O43" s="325" t="s">
        <v>684</v>
      </c>
    </row>
    <row r="44" spans="1:15" ht="114.75" customHeight="1" x14ac:dyDescent="0.25">
      <c r="A44" s="337"/>
      <c r="B44" s="319"/>
      <c r="C44" s="350" t="s">
        <v>620</v>
      </c>
      <c r="D44" s="342" t="s">
        <v>757</v>
      </c>
      <c r="E44" s="271">
        <v>75000</v>
      </c>
      <c r="F44" s="271">
        <v>75000</v>
      </c>
      <c r="G44" s="271">
        <v>75000</v>
      </c>
      <c r="H44" s="271">
        <v>75000</v>
      </c>
      <c r="I44" s="360" t="s">
        <v>692</v>
      </c>
      <c r="J44" s="327">
        <v>5</v>
      </c>
      <c r="K44" s="327">
        <v>5</v>
      </c>
      <c r="L44" s="327">
        <v>6</v>
      </c>
      <c r="M44" s="327">
        <v>6</v>
      </c>
      <c r="N44" s="343" t="s">
        <v>685</v>
      </c>
      <c r="O44" s="325" t="s">
        <v>752</v>
      </c>
    </row>
    <row r="45" spans="1:15" ht="85.5" customHeight="1" x14ac:dyDescent="0.25">
      <c r="A45" s="337"/>
      <c r="B45" s="319"/>
      <c r="C45" s="350" t="s">
        <v>620</v>
      </c>
      <c r="D45" s="342" t="s">
        <v>756</v>
      </c>
      <c r="E45" s="271">
        <v>100000</v>
      </c>
      <c r="F45" s="271">
        <v>100000</v>
      </c>
      <c r="G45" s="271">
        <v>100000</v>
      </c>
      <c r="H45" s="271">
        <v>100000</v>
      </c>
      <c r="I45" s="359" t="s">
        <v>755</v>
      </c>
      <c r="J45" s="313">
        <v>10</v>
      </c>
      <c r="K45" s="313">
        <v>12</v>
      </c>
      <c r="L45" s="313">
        <v>12</v>
      </c>
      <c r="M45" s="313">
        <v>14</v>
      </c>
      <c r="N45" s="343" t="s">
        <v>685</v>
      </c>
      <c r="O45" s="302" t="s">
        <v>752</v>
      </c>
    </row>
    <row r="46" spans="1:15" ht="85.5" customHeight="1" x14ac:dyDescent="0.25">
      <c r="A46" s="337"/>
      <c r="B46" s="309"/>
      <c r="C46" s="350" t="s">
        <v>620</v>
      </c>
      <c r="D46" s="342" t="s">
        <v>754</v>
      </c>
      <c r="E46" s="271">
        <v>57000</v>
      </c>
      <c r="F46" s="271">
        <v>50000</v>
      </c>
      <c r="G46" s="271">
        <v>70000</v>
      </c>
      <c r="H46" s="271">
        <v>70000</v>
      </c>
      <c r="I46" s="359" t="s">
        <v>753</v>
      </c>
      <c r="J46" s="313">
        <v>5</v>
      </c>
      <c r="K46" s="313">
        <v>6</v>
      </c>
      <c r="L46" s="313">
        <v>6</v>
      </c>
      <c r="M46" s="313">
        <v>7</v>
      </c>
      <c r="N46" s="343" t="s">
        <v>685</v>
      </c>
      <c r="O46" s="302" t="s">
        <v>752</v>
      </c>
    </row>
    <row r="47" spans="1:15" ht="5.25" customHeight="1" x14ac:dyDescent="0.25">
      <c r="A47" s="337"/>
      <c r="B47" s="311" t="s">
        <v>751</v>
      </c>
      <c r="C47" s="356"/>
      <c r="D47" s="359"/>
      <c r="E47" s="358"/>
      <c r="F47" s="358"/>
      <c r="G47" s="358"/>
      <c r="H47" s="358"/>
      <c r="I47" s="357"/>
      <c r="J47" s="351"/>
      <c r="K47" s="351"/>
      <c r="L47" s="351"/>
      <c r="M47" s="351"/>
      <c r="N47" s="343"/>
      <c r="O47" s="351"/>
    </row>
    <row r="48" spans="1:15" ht="12.75" customHeight="1" x14ac:dyDescent="0.25">
      <c r="A48" s="337"/>
      <c r="B48" s="319"/>
      <c r="C48" s="356"/>
      <c r="D48" s="355"/>
      <c r="E48" s="354"/>
      <c r="F48" s="354"/>
      <c r="G48" s="354"/>
      <c r="H48" s="354"/>
      <c r="I48" s="353"/>
      <c r="J48" s="352"/>
      <c r="K48" s="351"/>
      <c r="L48" s="351"/>
      <c r="M48" s="351"/>
      <c r="N48" s="343"/>
      <c r="O48" s="351"/>
    </row>
    <row r="49" spans="1:22" ht="89.25" customHeight="1" x14ac:dyDescent="0.25">
      <c r="A49" s="337"/>
      <c r="B49" s="319"/>
      <c r="C49" s="350" t="s">
        <v>620</v>
      </c>
      <c r="D49" s="342" t="s">
        <v>750</v>
      </c>
      <c r="E49" s="271">
        <v>360000</v>
      </c>
      <c r="F49" s="271">
        <v>230000</v>
      </c>
      <c r="G49" s="271">
        <v>360000</v>
      </c>
      <c r="H49" s="271">
        <v>360000</v>
      </c>
      <c r="I49" s="305" t="s">
        <v>746</v>
      </c>
      <c r="J49" s="313">
        <v>10</v>
      </c>
      <c r="K49" s="313">
        <v>12</v>
      </c>
      <c r="L49" s="313">
        <v>12</v>
      </c>
      <c r="M49" s="313">
        <v>12</v>
      </c>
      <c r="N49" s="343" t="s">
        <v>685</v>
      </c>
      <c r="O49" s="302" t="s">
        <v>684</v>
      </c>
    </row>
    <row r="50" spans="1:22" ht="73.5" customHeight="1" x14ac:dyDescent="0.25">
      <c r="A50" s="337"/>
      <c r="B50" s="319"/>
      <c r="C50" s="350" t="s">
        <v>620</v>
      </c>
      <c r="D50" s="342" t="s">
        <v>749</v>
      </c>
      <c r="E50" s="271">
        <v>75000</v>
      </c>
      <c r="F50" s="271">
        <v>75000</v>
      </c>
      <c r="G50" s="271">
        <v>75000</v>
      </c>
      <c r="H50" s="271">
        <v>75000</v>
      </c>
      <c r="I50" s="338" t="s">
        <v>748</v>
      </c>
      <c r="J50" s="313">
        <v>6</v>
      </c>
      <c r="K50" s="313">
        <v>8</v>
      </c>
      <c r="L50" s="313">
        <v>8</v>
      </c>
      <c r="M50" s="313">
        <v>8</v>
      </c>
      <c r="N50" s="343" t="s">
        <v>685</v>
      </c>
      <c r="O50" s="302" t="s">
        <v>684</v>
      </c>
    </row>
    <row r="51" spans="1:22" ht="73.5" customHeight="1" x14ac:dyDescent="0.25">
      <c r="A51" s="337"/>
      <c r="B51" s="319"/>
      <c r="C51" s="350" t="s">
        <v>620</v>
      </c>
      <c r="D51" s="342" t="s">
        <v>747</v>
      </c>
      <c r="E51" s="271">
        <v>113000</v>
      </c>
      <c r="F51" s="271">
        <v>113000</v>
      </c>
      <c r="G51" s="271">
        <v>100000</v>
      </c>
      <c r="H51" s="271">
        <v>100000</v>
      </c>
      <c r="I51" s="338" t="s">
        <v>746</v>
      </c>
      <c r="J51" s="317">
        <v>0</v>
      </c>
      <c r="K51" s="317">
        <v>10</v>
      </c>
      <c r="L51" s="317">
        <v>12</v>
      </c>
      <c r="M51" s="317">
        <v>12</v>
      </c>
      <c r="N51" s="343" t="s">
        <v>685</v>
      </c>
      <c r="O51" s="302" t="s">
        <v>684</v>
      </c>
    </row>
    <row r="52" spans="1:22" ht="62.25" customHeight="1" x14ac:dyDescent="0.25">
      <c r="A52" s="337"/>
      <c r="B52" s="309"/>
      <c r="C52" s="332" t="s">
        <v>620</v>
      </c>
      <c r="D52" s="342" t="s">
        <v>745</v>
      </c>
      <c r="E52" s="271">
        <v>275000</v>
      </c>
      <c r="F52" s="271">
        <v>300000</v>
      </c>
      <c r="G52" s="271">
        <v>400000</v>
      </c>
      <c r="H52" s="271">
        <v>400000</v>
      </c>
      <c r="I52" s="305" t="s">
        <v>744</v>
      </c>
      <c r="J52" s="313">
        <v>15</v>
      </c>
      <c r="K52" s="313">
        <v>16</v>
      </c>
      <c r="L52" s="313">
        <v>16</v>
      </c>
      <c r="M52" s="313">
        <v>16</v>
      </c>
      <c r="N52" s="343" t="s">
        <v>685</v>
      </c>
      <c r="O52" s="302" t="s">
        <v>684</v>
      </c>
    </row>
    <row r="53" spans="1:22" ht="110.25" customHeight="1" x14ac:dyDescent="0.25">
      <c r="A53" s="337"/>
      <c r="B53" s="311" t="s">
        <v>743</v>
      </c>
      <c r="C53" s="350" t="s">
        <v>742</v>
      </c>
      <c r="D53" s="349" t="s">
        <v>741</v>
      </c>
      <c r="E53" s="348">
        <v>1134000</v>
      </c>
      <c r="F53" s="348">
        <v>1134000</v>
      </c>
      <c r="G53" s="348">
        <v>1134000</v>
      </c>
      <c r="H53" s="348">
        <v>1134000</v>
      </c>
      <c r="I53" s="347" t="s">
        <v>740</v>
      </c>
      <c r="J53" s="345"/>
      <c r="K53" s="345"/>
      <c r="L53" s="345"/>
      <c r="M53" s="345"/>
      <c r="N53" s="346" t="s">
        <v>685</v>
      </c>
      <c r="O53" s="320" t="s">
        <v>739</v>
      </c>
    </row>
    <row r="54" spans="1:22" ht="72" customHeight="1" x14ac:dyDescent="0.25">
      <c r="A54" s="337"/>
      <c r="B54" s="319"/>
      <c r="C54" s="344" t="s">
        <v>620</v>
      </c>
      <c r="D54" s="342" t="s">
        <v>738</v>
      </c>
      <c r="E54" s="271">
        <v>745500</v>
      </c>
      <c r="F54" s="271">
        <v>745500</v>
      </c>
      <c r="G54" s="271">
        <v>893000</v>
      </c>
      <c r="H54" s="271">
        <v>893000</v>
      </c>
      <c r="I54" s="305" t="s">
        <v>737</v>
      </c>
      <c r="J54" s="327">
        <v>680</v>
      </c>
      <c r="K54" s="327">
        <v>700</v>
      </c>
      <c r="L54" s="327">
        <v>700</v>
      </c>
      <c r="M54" s="327">
        <v>700</v>
      </c>
      <c r="N54" s="343" t="s">
        <v>685</v>
      </c>
      <c r="O54" s="302" t="s">
        <v>684</v>
      </c>
    </row>
    <row r="55" spans="1:22" ht="87" customHeight="1" x14ac:dyDescent="0.25">
      <c r="A55" s="337"/>
      <c r="B55" s="319"/>
      <c r="C55" s="344" t="s">
        <v>620</v>
      </c>
      <c r="D55" s="342" t="s">
        <v>276</v>
      </c>
      <c r="E55" s="271">
        <v>300000</v>
      </c>
      <c r="F55" s="271">
        <v>300000</v>
      </c>
      <c r="G55" s="271">
        <v>300000</v>
      </c>
      <c r="H55" s="271">
        <v>300000</v>
      </c>
      <c r="I55" s="305" t="s">
        <v>702</v>
      </c>
      <c r="J55" s="317">
        <v>160</v>
      </c>
      <c r="K55" s="313">
        <v>150</v>
      </c>
      <c r="L55" s="313">
        <v>150</v>
      </c>
      <c r="M55" s="313">
        <v>150</v>
      </c>
      <c r="N55" s="343" t="s">
        <v>685</v>
      </c>
      <c r="O55" s="302" t="s">
        <v>684</v>
      </c>
    </row>
    <row r="56" spans="1:22" ht="66" customHeight="1" x14ac:dyDescent="0.25">
      <c r="A56" s="337"/>
      <c r="B56" s="319"/>
      <c r="C56" s="344" t="s">
        <v>620</v>
      </c>
      <c r="D56" s="342" t="s">
        <v>736</v>
      </c>
      <c r="E56" s="271">
        <v>1800000</v>
      </c>
      <c r="F56" s="271">
        <v>1400000</v>
      </c>
      <c r="G56" s="271">
        <v>1800000</v>
      </c>
      <c r="H56" s="271">
        <v>1800000</v>
      </c>
      <c r="I56" s="305" t="s">
        <v>735</v>
      </c>
      <c r="J56" s="345">
        <v>9398</v>
      </c>
      <c r="K56" s="345">
        <v>9350</v>
      </c>
      <c r="L56" s="345">
        <v>9300</v>
      </c>
      <c r="M56" s="345">
        <v>9250</v>
      </c>
      <c r="N56" s="343" t="s">
        <v>685</v>
      </c>
      <c r="O56" s="302" t="s">
        <v>684</v>
      </c>
    </row>
    <row r="57" spans="1:22" ht="122.25" customHeight="1" x14ac:dyDescent="0.25">
      <c r="A57" s="337"/>
      <c r="B57" s="309"/>
      <c r="C57" s="344" t="s">
        <v>620</v>
      </c>
      <c r="D57" s="342" t="s">
        <v>734</v>
      </c>
      <c r="E57" s="271">
        <v>345000</v>
      </c>
      <c r="F57" s="271">
        <v>335000</v>
      </c>
      <c r="G57" s="271">
        <v>345000</v>
      </c>
      <c r="H57" s="271">
        <v>345000</v>
      </c>
      <c r="I57" s="305" t="s">
        <v>702</v>
      </c>
      <c r="J57" s="327">
        <v>160</v>
      </c>
      <c r="K57" s="327">
        <v>170</v>
      </c>
      <c r="L57" s="327">
        <v>170</v>
      </c>
      <c r="M57" s="327">
        <v>170</v>
      </c>
      <c r="N57" s="343" t="s">
        <v>685</v>
      </c>
      <c r="O57" s="302" t="s">
        <v>684</v>
      </c>
    </row>
    <row r="58" spans="1:22" ht="227.25" customHeight="1" x14ac:dyDescent="0.25">
      <c r="A58" s="337"/>
      <c r="B58" s="316" t="s">
        <v>722</v>
      </c>
      <c r="C58" s="332" t="s">
        <v>620</v>
      </c>
      <c r="D58" s="342" t="s">
        <v>733</v>
      </c>
      <c r="E58" s="334">
        <v>20000</v>
      </c>
      <c r="F58" s="334">
        <v>20000</v>
      </c>
      <c r="G58" s="334">
        <v>0</v>
      </c>
      <c r="H58" s="334">
        <v>0</v>
      </c>
      <c r="I58" s="333" t="s">
        <v>732</v>
      </c>
      <c r="J58" s="302" t="s">
        <v>716</v>
      </c>
      <c r="K58" s="302" t="s">
        <v>715</v>
      </c>
      <c r="L58" s="302" t="s">
        <v>715</v>
      </c>
      <c r="M58" s="302" t="s">
        <v>715</v>
      </c>
      <c r="N58" s="312" t="s">
        <v>711</v>
      </c>
      <c r="O58" s="305" t="s">
        <v>710</v>
      </c>
    </row>
    <row r="59" spans="1:22" ht="201.75" customHeight="1" x14ac:dyDescent="0.25">
      <c r="A59" s="337"/>
      <c r="B59" s="316" t="s">
        <v>722</v>
      </c>
      <c r="C59" s="332" t="s">
        <v>620</v>
      </c>
      <c r="D59" s="335" t="s">
        <v>731</v>
      </c>
      <c r="E59" s="334" t="s">
        <v>730</v>
      </c>
      <c r="F59" s="334">
        <v>15000</v>
      </c>
      <c r="G59" s="334">
        <v>0</v>
      </c>
      <c r="H59" s="334">
        <v>0</v>
      </c>
      <c r="I59" s="339" t="s">
        <v>729</v>
      </c>
      <c r="J59" s="325" t="s">
        <v>716</v>
      </c>
      <c r="K59" s="325" t="s">
        <v>715</v>
      </c>
      <c r="L59" s="325" t="s">
        <v>715</v>
      </c>
      <c r="M59" s="325" t="s">
        <v>715</v>
      </c>
      <c r="N59" s="326" t="s">
        <v>711</v>
      </c>
      <c r="O59" s="338" t="s">
        <v>710</v>
      </c>
      <c r="P59" s="341"/>
      <c r="Q59" s="341"/>
      <c r="R59" s="341"/>
      <c r="S59" s="341"/>
      <c r="T59" s="341"/>
      <c r="U59" s="341"/>
      <c r="V59" s="341"/>
    </row>
    <row r="60" spans="1:22" ht="212.25" customHeight="1" x14ac:dyDescent="0.25">
      <c r="A60" s="337"/>
      <c r="B60" s="316" t="s">
        <v>722</v>
      </c>
      <c r="C60" s="332" t="s">
        <v>620</v>
      </c>
      <c r="D60" s="335" t="s">
        <v>728</v>
      </c>
      <c r="E60" s="334">
        <v>60000</v>
      </c>
      <c r="F60" s="334">
        <v>60000</v>
      </c>
      <c r="G60" s="334">
        <v>60000</v>
      </c>
      <c r="H60" s="334">
        <v>60000</v>
      </c>
      <c r="I60" s="339" t="s">
        <v>727</v>
      </c>
      <c r="J60" s="325">
        <v>15</v>
      </c>
      <c r="K60" s="325">
        <v>21</v>
      </c>
      <c r="L60" s="325">
        <v>21</v>
      </c>
      <c r="M60" s="325">
        <v>21</v>
      </c>
      <c r="N60" s="326" t="s">
        <v>711</v>
      </c>
      <c r="O60" s="338" t="s">
        <v>710</v>
      </c>
    </row>
    <row r="61" spans="1:22" ht="119.25" customHeight="1" x14ac:dyDescent="0.25">
      <c r="A61" s="337"/>
      <c r="B61" s="316" t="s">
        <v>722</v>
      </c>
      <c r="C61" s="332" t="s">
        <v>620</v>
      </c>
      <c r="D61" s="335" t="s">
        <v>726</v>
      </c>
      <c r="E61" s="334">
        <v>100000</v>
      </c>
      <c r="F61" s="334">
        <v>100000</v>
      </c>
      <c r="G61" s="334">
        <v>0</v>
      </c>
      <c r="H61" s="334">
        <v>0</v>
      </c>
      <c r="I61" s="339" t="s">
        <v>725</v>
      </c>
      <c r="J61" s="340" t="s">
        <v>716</v>
      </c>
      <c r="K61" s="340" t="s">
        <v>715</v>
      </c>
      <c r="L61" s="340" t="s">
        <v>715</v>
      </c>
      <c r="M61" s="340" t="s">
        <v>715</v>
      </c>
      <c r="N61" s="326" t="s">
        <v>711</v>
      </c>
      <c r="O61" s="338" t="s">
        <v>710</v>
      </c>
    </row>
    <row r="62" spans="1:22" ht="259.5" customHeight="1" x14ac:dyDescent="0.25">
      <c r="A62" s="337"/>
      <c r="B62" s="316" t="s">
        <v>722</v>
      </c>
      <c r="C62" s="332" t="s">
        <v>620</v>
      </c>
      <c r="D62" s="335" t="s">
        <v>724</v>
      </c>
      <c r="E62" s="334">
        <v>67000</v>
      </c>
      <c r="F62" s="334">
        <v>67000</v>
      </c>
      <c r="G62" s="334">
        <v>67000</v>
      </c>
      <c r="H62" s="334">
        <v>55500</v>
      </c>
      <c r="I62" s="339" t="s">
        <v>723</v>
      </c>
      <c r="J62" s="325" t="s">
        <v>715</v>
      </c>
      <c r="K62" s="325" t="s">
        <v>715</v>
      </c>
      <c r="L62" s="325" t="s">
        <v>715</v>
      </c>
      <c r="M62" s="325" t="s">
        <v>715</v>
      </c>
      <c r="N62" s="326" t="s">
        <v>711</v>
      </c>
      <c r="O62" s="338" t="s">
        <v>710</v>
      </c>
    </row>
    <row r="63" spans="1:22" ht="282.75" customHeight="1" x14ac:dyDescent="0.25">
      <c r="A63" s="337"/>
      <c r="B63" s="316" t="s">
        <v>722</v>
      </c>
      <c r="C63" s="332" t="s">
        <v>620</v>
      </c>
      <c r="D63" s="335" t="s">
        <v>721</v>
      </c>
      <c r="E63" s="334">
        <v>430000</v>
      </c>
      <c r="F63" s="334">
        <v>680000</v>
      </c>
      <c r="G63" s="334">
        <v>27000</v>
      </c>
      <c r="H63" s="334">
        <v>27000</v>
      </c>
      <c r="I63" s="333" t="s">
        <v>720</v>
      </c>
      <c r="J63" s="302" t="s">
        <v>716</v>
      </c>
      <c r="K63" s="302" t="s">
        <v>715</v>
      </c>
      <c r="L63" s="302" t="s">
        <v>715</v>
      </c>
      <c r="M63" s="302" t="s">
        <v>715</v>
      </c>
      <c r="N63" s="312" t="s">
        <v>711</v>
      </c>
      <c r="O63" s="305" t="s">
        <v>710</v>
      </c>
    </row>
    <row r="64" spans="1:22" ht="330" x14ac:dyDescent="0.25">
      <c r="A64" s="336"/>
      <c r="B64" s="316" t="s">
        <v>719</v>
      </c>
      <c r="C64" s="332" t="s">
        <v>620</v>
      </c>
      <c r="D64" s="335" t="s">
        <v>718</v>
      </c>
      <c r="E64" s="334">
        <v>20000</v>
      </c>
      <c r="F64" s="334">
        <v>20000</v>
      </c>
      <c r="G64" s="334">
        <v>20000</v>
      </c>
      <c r="H64" s="334">
        <v>20000</v>
      </c>
      <c r="I64" s="333" t="s">
        <v>717</v>
      </c>
      <c r="J64" s="302" t="s">
        <v>716</v>
      </c>
      <c r="K64" s="302" t="s">
        <v>715</v>
      </c>
      <c r="L64" s="302" t="s">
        <v>715</v>
      </c>
      <c r="M64" s="302" t="s">
        <v>715</v>
      </c>
      <c r="N64" s="312" t="s">
        <v>711</v>
      </c>
      <c r="O64" s="305" t="s">
        <v>710</v>
      </c>
    </row>
    <row r="65" spans="1:15" ht="112.5" customHeight="1" x14ac:dyDescent="0.25">
      <c r="A65" s="324"/>
      <c r="B65" s="311" t="s">
        <v>714</v>
      </c>
      <c r="C65" s="332" t="s">
        <v>620</v>
      </c>
      <c r="D65" s="331" t="s">
        <v>713</v>
      </c>
      <c r="E65" s="330">
        <v>1100000</v>
      </c>
      <c r="F65" s="330">
        <v>1100000</v>
      </c>
      <c r="G65" s="330">
        <v>1100000</v>
      </c>
      <c r="H65" s="330">
        <v>1100000</v>
      </c>
      <c r="I65" s="329" t="s">
        <v>712</v>
      </c>
      <c r="J65" s="304">
        <v>214</v>
      </c>
      <c r="K65" s="328">
        <v>215</v>
      </c>
      <c r="L65" s="328">
        <v>216</v>
      </c>
      <c r="M65" s="328">
        <v>217</v>
      </c>
      <c r="N65" s="303" t="s">
        <v>711</v>
      </c>
      <c r="O65" s="307" t="s">
        <v>710</v>
      </c>
    </row>
    <row r="66" spans="1:15" ht="112.5" customHeight="1" x14ac:dyDescent="0.25">
      <c r="A66" s="324"/>
      <c r="B66" s="319"/>
      <c r="C66" s="315" t="s">
        <v>620</v>
      </c>
      <c r="D66" s="305" t="s">
        <v>709</v>
      </c>
      <c r="E66" s="317">
        <v>5000</v>
      </c>
      <c r="F66" s="317">
        <v>5000</v>
      </c>
      <c r="G66" s="317">
        <v>5000</v>
      </c>
      <c r="H66" s="317">
        <v>5000</v>
      </c>
      <c r="I66" s="305" t="s">
        <v>708</v>
      </c>
      <c r="J66" s="327">
        <v>0</v>
      </c>
      <c r="K66" s="327">
        <v>5</v>
      </c>
      <c r="L66" s="327">
        <v>5</v>
      </c>
      <c r="M66" s="327">
        <v>5</v>
      </c>
      <c r="N66" s="326" t="s">
        <v>685</v>
      </c>
      <c r="O66" s="325" t="s">
        <v>684</v>
      </c>
    </row>
    <row r="67" spans="1:15" ht="92.25" customHeight="1" x14ac:dyDescent="0.25">
      <c r="A67" s="324"/>
      <c r="B67" s="319"/>
      <c r="C67" s="318" t="s">
        <v>620</v>
      </c>
      <c r="D67" s="305" t="s">
        <v>707</v>
      </c>
      <c r="E67" s="317">
        <v>520000</v>
      </c>
      <c r="F67" s="317">
        <v>461000</v>
      </c>
      <c r="G67" s="317">
        <v>395000</v>
      </c>
      <c r="H67" s="317">
        <v>395000</v>
      </c>
      <c r="I67" s="305" t="s">
        <v>706</v>
      </c>
      <c r="J67" s="317"/>
      <c r="K67" s="317"/>
      <c r="L67" s="317"/>
      <c r="M67" s="317"/>
      <c r="N67" s="312" t="s">
        <v>685</v>
      </c>
      <c r="O67" s="302" t="s">
        <v>684</v>
      </c>
    </row>
    <row r="68" spans="1:15" ht="102" customHeight="1" x14ac:dyDescent="0.25">
      <c r="A68" s="324"/>
      <c r="B68" s="319"/>
      <c r="C68" s="318" t="s">
        <v>620</v>
      </c>
      <c r="D68" s="305" t="s">
        <v>705</v>
      </c>
      <c r="E68" s="317">
        <v>506000</v>
      </c>
      <c r="F68" s="317">
        <v>350000</v>
      </c>
      <c r="G68" s="317">
        <v>600000</v>
      </c>
      <c r="H68" s="317">
        <v>600000</v>
      </c>
      <c r="I68" s="305" t="s">
        <v>704</v>
      </c>
      <c r="J68" s="313">
        <v>65</v>
      </c>
      <c r="K68" s="313">
        <v>70</v>
      </c>
      <c r="L68" s="313">
        <v>70</v>
      </c>
      <c r="M68" s="313">
        <v>75</v>
      </c>
      <c r="N68" s="312" t="s">
        <v>685</v>
      </c>
      <c r="O68" s="302" t="s">
        <v>684</v>
      </c>
    </row>
    <row r="69" spans="1:15" ht="82.5" customHeight="1" x14ac:dyDescent="0.25">
      <c r="A69" s="324"/>
      <c r="B69" s="319"/>
      <c r="C69" s="318" t="s">
        <v>620</v>
      </c>
      <c r="D69" s="305" t="s">
        <v>703</v>
      </c>
      <c r="E69" s="317">
        <v>50000</v>
      </c>
      <c r="F69" s="317">
        <v>50000</v>
      </c>
      <c r="G69" s="317">
        <v>50000</v>
      </c>
      <c r="H69" s="317">
        <v>50000</v>
      </c>
      <c r="I69" s="305" t="s">
        <v>702</v>
      </c>
      <c r="J69" s="313">
        <v>10</v>
      </c>
      <c r="K69" s="313">
        <v>10</v>
      </c>
      <c r="L69" s="313">
        <v>10</v>
      </c>
      <c r="M69" s="313">
        <v>10</v>
      </c>
      <c r="N69" s="312" t="s">
        <v>685</v>
      </c>
      <c r="O69" s="302" t="s">
        <v>684</v>
      </c>
    </row>
    <row r="70" spans="1:15" ht="82.5" customHeight="1" x14ac:dyDescent="0.25">
      <c r="A70" s="324"/>
      <c r="B70" s="319"/>
      <c r="C70" s="318" t="s">
        <v>620</v>
      </c>
      <c r="D70" s="248" t="s">
        <v>701</v>
      </c>
      <c r="E70" s="323">
        <v>300000</v>
      </c>
      <c r="F70" s="323">
        <v>200000</v>
      </c>
      <c r="G70" s="323">
        <v>350000</v>
      </c>
      <c r="H70" s="323">
        <v>350000</v>
      </c>
      <c r="I70" s="248" t="s">
        <v>700</v>
      </c>
      <c r="J70" s="322"/>
      <c r="K70" s="322"/>
      <c r="L70" s="322"/>
      <c r="M70" s="322"/>
      <c r="N70" s="321" t="s">
        <v>699</v>
      </c>
      <c r="O70" s="320" t="s">
        <v>698</v>
      </c>
    </row>
    <row r="71" spans="1:15" ht="105.75" customHeight="1" x14ac:dyDescent="0.25">
      <c r="A71" s="310"/>
      <c r="B71" s="311" t="s">
        <v>697</v>
      </c>
      <c r="C71" s="318" t="s">
        <v>620</v>
      </c>
      <c r="D71" s="305" t="s">
        <v>696</v>
      </c>
      <c r="E71" s="317">
        <v>70000</v>
      </c>
      <c r="F71" s="317">
        <v>50000</v>
      </c>
      <c r="G71" s="317">
        <v>70000</v>
      </c>
      <c r="H71" s="317">
        <v>70000</v>
      </c>
      <c r="I71" s="305" t="s">
        <v>695</v>
      </c>
      <c r="J71" s="313">
        <v>14</v>
      </c>
      <c r="K71" s="313">
        <v>15</v>
      </c>
      <c r="L71" s="313">
        <v>15</v>
      </c>
      <c r="M71" s="313">
        <v>15</v>
      </c>
      <c r="N71" s="312" t="s">
        <v>685</v>
      </c>
      <c r="O71" s="302" t="s">
        <v>684</v>
      </c>
    </row>
    <row r="72" spans="1:15" ht="72" customHeight="1" x14ac:dyDescent="0.25">
      <c r="A72" s="310"/>
      <c r="B72" s="319"/>
      <c r="C72" s="318" t="s">
        <v>620</v>
      </c>
      <c r="D72" s="305" t="s">
        <v>694</v>
      </c>
      <c r="E72" s="317">
        <v>10000</v>
      </c>
      <c r="F72" s="317">
        <v>10000</v>
      </c>
      <c r="G72" s="317">
        <v>10000</v>
      </c>
      <c r="H72" s="317">
        <v>10000</v>
      </c>
      <c r="I72" s="305" t="s">
        <v>692</v>
      </c>
      <c r="J72" s="313">
        <v>6</v>
      </c>
      <c r="K72" s="313">
        <v>7</v>
      </c>
      <c r="L72" s="313">
        <v>7</v>
      </c>
      <c r="M72" s="313">
        <v>7</v>
      </c>
      <c r="N72" s="312" t="s">
        <v>685</v>
      </c>
      <c r="O72" s="302" t="s">
        <v>684</v>
      </c>
    </row>
    <row r="73" spans="1:15" ht="84" customHeight="1" x14ac:dyDescent="0.25">
      <c r="A73" s="310"/>
      <c r="B73" s="319"/>
      <c r="C73" s="318" t="s">
        <v>620</v>
      </c>
      <c r="D73" s="305" t="s">
        <v>693</v>
      </c>
      <c r="E73" s="317">
        <v>10000</v>
      </c>
      <c r="F73" s="317">
        <v>10000</v>
      </c>
      <c r="G73" s="317">
        <v>10000</v>
      </c>
      <c r="H73" s="317">
        <v>10000</v>
      </c>
      <c r="I73" s="305" t="s">
        <v>692</v>
      </c>
      <c r="J73" s="313">
        <v>4</v>
      </c>
      <c r="K73" s="313">
        <v>5</v>
      </c>
      <c r="L73" s="313">
        <v>5</v>
      </c>
      <c r="M73" s="313">
        <v>5</v>
      </c>
      <c r="N73" s="312" t="s">
        <v>685</v>
      </c>
      <c r="O73" s="302" t="s">
        <v>684</v>
      </c>
    </row>
    <row r="74" spans="1:15" ht="60" customHeight="1" x14ac:dyDescent="0.25">
      <c r="A74" s="310"/>
      <c r="B74" s="316" t="s">
        <v>691</v>
      </c>
      <c r="C74" s="315" t="s">
        <v>620</v>
      </c>
      <c r="D74" s="305" t="s">
        <v>690</v>
      </c>
      <c r="E74" s="314">
        <v>75000</v>
      </c>
      <c r="F74" s="314">
        <v>75000</v>
      </c>
      <c r="G74" s="314">
        <v>20000</v>
      </c>
      <c r="H74" s="314">
        <v>20000</v>
      </c>
      <c r="I74" s="305" t="s">
        <v>689</v>
      </c>
      <c r="J74" s="313">
        <v>10</v>
      </c>
      <c r="K74" s="313">
        <v>11</v>
      </c>
      <c r="L74" s="313">
        <v>11</v>
      </c>
      <c r="M74" s="313">
        <v>11</v>
      </c>
      <c r="N74" s="312" t="s">
        <v>685</v>
      </c>
      <c r="O74" s="302" t="s">
        <v>684</v>
      </c>
    </row>
    <row r="75" spans="1:15" ht="9" customHeight="1" x14ac:dyDescent="0.25">
      <c r="A75" s="310"/>
      <c r="B75" s="311" t="s">
        <v>688</v>
      </c>
      <c r="C75" s="308"/>
      <c r="D75" s="307"/>
      <c r="E75" s="306"/>
      <c r="F75" s="306"/>
      <c r="G75" s="306"/>
      <c r="H75" s="306"/>
      <c r="I75" s="305"/>
      <c r="J75" s="306"/>
      <c r="K75" s="306"/>
      <c r="L75" s="306"/>
      <c r="M75" s="306"/>
      <c r="N75" s="303"/>
      <c r="O75" s="302"/>
    </row>
    <row r="76" spans="1:15" ht="123.75" customHeight="1" x14ac:dyDescent="0.25">
      <c r="A76" s="310"/>
      <c r="B76" s="309"/>
      <c r="C76" s="308" t="s">
        <v>620</v>
      </c>
      <c r="D76" s="307" t="s">
        <v>687</v>
      </c>
      <c r="E76" s="306">
        <v>50000</v>
      </c>
      <c r="F76" s="306">
        <v>250000</v>
      </c>
      <c r="G76" s="306">
        <v>50000</v>
      </c>
      <c r="H76" s="306">
        <v>50000</v>
      </c>
      <c r="I76" s="305" t="s">
        <v>686</v>
      </c>
      <c r="J76" s="304">
        <v>8</v>
      </c>
      <c r="K76" s="304">
        <v>10</v>
      </c>
      <c r="L76" s="304">
        <v>10</v>
      </c>
      <c r="M76" s="304">
        <v>10</v>
      </c>
      <c r="N76" s="303" t="s">
        <v>685</v>
      </c>
      <c r="O76" s="302" t="s">
        <v>684</v>
      </c>
    </row>
    <row r="77" spans="1:15" ht="15" x14ac:dyDescent="0.25">
      <c r="A77" s="301" t="s">
        <v>615</v>
      </c>
      <c r="B77" s="300"/>
      <c r="C77" s="300"/>
      <c r="D77" s="300"/>
      <c r="E77" s="299">
        <f>SUM(E3:E76)</f>
        <v>109269193</v>
      </c>
      <c r="F77" s="299">
        <f>SUM(F3:F76)</f>
        <v>94686056</v>
      </c>
      <c r="G77" s="299">
        <f>SUM(G3:G76)</f>
        <v>111882813</v>
      </c>
      <c r="H77" s="299">
        <f>SUM(H3:H76)</f>
        <v>108056203.74000001</v>
      </c>
    </row>
    <row r="78" spans="1:15" x14ac:dyDescent="0.25">
      <c r="A78" s="298"/>
      <c r="B78" s="297"/>
      <c r="C78" s="232"/>
      <c r="D78" s="232"/>
      <c r="E78" s="241"/>
      <c r="F78" s="241"/>
      <c r="G78" s="232"/>
      <c r="H78" s="232"/>
      <c r="I78" s="232"/>
      <c r="J78" s="232"/>
      <c r="K78" s="232"/>
      <c r="L78" s="232"/>
      <c r="M78" s="232"/>
      <c r="N78" s="232"/>
      <c r="O78" s="232"/>
    </row>
    <row r="79" spans="1:15" x14ac:dyDescent="0.25">
      <c r="A79" s="240"/>
      <c r="B79" s="297"/>
      <c r="C79" s="232"/>
      <c r="D79" s="232"/>
      <c r="E79" s="241"/>
      <c r="F79" s="241"/>
      <c r="G79" s="232"/>
      <c r="H79" s="232"/>
      <c r="I79" s="232"/>
      <c r="J79" s="232"/>
      <c r="K79" s="232"/>
      <c r="L79" s="232"/>
      <c r="M79" s="232"/>
      <c r="N79" s="232"/>
      <c r="O79" s="232"/>
    </row>
    <row r="80" spans="1:15" x14ac:dyDescent="0.25">
      <c r="A80" s="240"/>
      <c r="B80" s="297"/>
      <c r="C80" s="232"/>
      <c r="D80" s="232"/>
      <c r="E80" s="241"/>
      <c r="F80" s="241"/>
      <c r="G80" s="232"/>
      <c r="H80" s="232"/>
      <c r="I80" s="232"/>
      <c r="J80" s="232"/>
      <c r="K80" s="232"/>
      <c r="L80" s="232"/>
      <c r="M80" s="232"/>
      <c r="N80" s="232"/>
      <c r="O80" s="232"/>
    </row>
    <row r="81" spans="1:15" x14ac:dyDescent="0.25">
      <c r="A81" s="240"/>
      <c r="B81" s="297"/>
      <c r="C81" s="232"/>
      <c r="D81" s="232"/>
      <c r="E81" s="241"/>
      <c r="F81" s="241"/>
      <c r="G81" s="232"/>
      <c r="H81" s="232"/>
      <c r="I81" s="232"/>
      <c r="J81" s="232"/>
      <c r="K81" s="232"/>
      <c r="L81" s="232"/>
      <c r="M81" s="232"/>
      <c r="N81" s="232"/>
      <c r="O81" s="232"/>
    </row>
    <row r="82" spans="1:15" x14ac:dyDescent="0.25">
      <c r="A82" s="240"/>
      <c r="B82" s="297"/>
      <c r="C82" s="232"/>
      <c r="D82" s="232"/>
      <c r="E82" s="241"/>
      <c r="F82" s="241"/>
      <c r="G82" s="232"/>
      <c r="H82" s="232"/>
      <c r="I82" s="232"/>
      <c r="J82" s="232"/>
      <c r="K82" s="232"/>
      <c r="L82" s="232"/>
      <c r="M82" s="232"/>
      <c r="N82" s="232"/>
      <c r="O82" s="232"/>
    </row>
    <row r="83" spans="1:15" x14ac:dyDescent="0.25">
      <c r="A83" s="240"/>
      <c r="B83" s="297"/>
      <c r="C83" s="232"/>
      <c r="D83" s="232"/>
      <c r="E83" s="241"/>
      <c r="F83" s="241"/>
      <c r="G83" s="232"/>
      <c r="H83" s="232"/>
      <c r="I83" s="232"/>
      <c r="J83" s="232"/>
      <c r="K83" s="232"/>
      <c r="L83" s="232"/>
      <c r="M83" s="232"/>
      <c r="N83" s="232"/>
      <c r="O83" s="232"/>
    </row>
    <row r="84" spans="1:15" x14ac:dyDescent="0.25">
      <c r="A84" s="240"/>
      <c r="B84" s="297"/>
      <c r="C84" s="232"/>
      <c r="D84" s="232"/>
      <c r="E84" s="241"/>
      <c r="F84" s="241"/>
      <c r="G84" s="232"/>
      <c r="H84" s="232"/>
      <c r="I84" s="232"/>
      <c r="J84" s="232"/>
      <c r="K84" s="232"/>
      <c r="L84" s="232"/>
      <c r="M84" s="232"/>
      <c r="N84" s="232"/>
      <c r="O84" s="232"/>
    </row>
    <row r="85" spans="1:15" x14ac:dyDescent="0.25">
      <c r="A85" s="240"/>
      <c r="B85" s="297"/>
      <c r="C85" s="232"/>
      <c r="D85" s="232"/>
      <c r="E85" s="241"/>
      <c r="F85" s="241"/>
      <c r="G85" s="232"/>
      <c r="H85" s="232"/>
      <c r="I85" s="232"/>
      <c r="J85" s="232"/>
      <c r="K85" s="232"/>
      <c r="L85" s="232"/>
      <c r="M85" s="232"/>
      <c r="N85" s="232"/>
      <c r="O85" s="232"/>
    </row>
    <row r="86" spans="1:15" x14ac:dyDescent="0.25">
      <c r="A86" s="240"/>
      <c r="B86" s="297"/>
      <c r="C86" s="232"/>
      <c r="D86" s="232"/>
      <c r="E86" s="241"/>
      <c r="F86" s="241"/>
      <c r="G86" s="232"/>
      <c r="H86" s="232"/>
      <c r="I86" s="232"/>
      <c r="J86" s="232"/>
      <c r="K86" s="232"/>
      <c r="L86" s="232"/>
      <c r="M86" s="232"/>
      <c r="N86" s="232"/>
      <c r="O86" s="232"/>
    </row>
    <row r="87" spans="1:15" x14ac:dyDescent="0.25">
      <c r="A87" s="240"/>
      <c r="B87" s="297"/>
      <c r="C87" s="232"/>
      <c r="D87" s="232"/>
      <c r="E87" s="241"/>
      <c r="F87" s="241"/>
      <c r="G87" s="232"/>
      <c r="H87" s="232"/>
      <c r="I87" s="232"/>
      <c r="J87" s="232"/>
      <c r="K87" s="232"/>
      <c r="L87" s="232"/>
      <c r="M87" s="232"/>
      <c r="N87" s="232"/>
      <c r="O87" s="232"/>
    </row>
    <row r="88" spans="1:15" x14ac:dyDescent="0.25">
      <c r="A88" s="240"/>
      <c r="B88" s="297"/>
      <c r="C88" s="232"/>
      <c r="D88" s="232"/>
      <c r="E88" s="241"/>
      <c r="F88" s="241"/>
      <c r="G88" s="232"/>
      <c r="H88" s="232"/>
      <c r="I88" s="232"/>
      <c r="J88" s="232"/>
      <c r="K88" s="232"/>
      <c r="L88" s="232"/>
      <c r="M88" s="232"/>
      <c r="N88" s="232"/>
      <c r="O88" s="232"/>
    </row>
    <row r="89" spans="1:15" x14ac:dyDescent="0.25">
      <c r="A89" s="240"/>
      <c r="B89" s="297"/>
      <c r="C89" s="232"/>
      <c r="D89" s="232"/>
      <c r="E89" s="241"/>
      <c r="F89" s="241"/>
      <c r="G89" s="232"/>
      <c r="H89" s="232"/>
      <c r="I89" s="232"/>
      <c r="J89" s="232"/>
      <c r="K89" s="232"/>
      <c r="L89" s="232"/>
      <c r="M89" s="232"/>
      <c r="N89" s="232"/>
      <c r="O89" s="232"/>
    </row>
    <row r="90" spans="1:15" x14ac:dyDescent="0.25">
      <c r="A90" s="240"/>
      <c r="B90" s="297"/>
      <c r="C90" s="232"/>
      <c r="D90" s="232"/>
      <c r="E90" s="241"/>
      <c r="F90" s="241"/>
      <c r="G90" s="232"/>
      <c r="H90" s="232"/>
      <c r="I90" s="232"/>
      <c r="J90" s="232"/>
      <c r="K90" s="232"/>
      <c r="L90" s="232"/>
      <c r="M90" s="232"/>
      <c r="N90" s="232"/>
      <c r="O90" s="232"/>
    </row>
    <row r="91" spans="1:15" x14ac:dyDescent="0.25">
      <c r="A91" s="240"/>
      <c r="B91" s="297"/>
      <c r="C91" s="232"/>
      <c r="D91" s="232"/>
      <c r="E91" s="241"/>
      <c r="F91" s="241"/>
      <c r="G91" s="232"/>
      <c r="H91" s="232"/>
      <c r="I91" s="232"/>
      <c r="J91" s="232"/>
      <c r="K91" s="232"/>
      <c r="L91" s="232"/>
      <c r="M91" s="232"/>
      <c r="N91" s="232"/>
      <c r="O91" s="232"/>
    </row>
    <row r="92" spans="1:15" x14ac:dyDescent="0.25">
      <c r="A92" s="240"/>
      <c r="B92" s="297"/>
      <c r="C92" s="232"/>
      <c r="D92" s="232"/>
      <c r="E92" s="241"/>
      <c r="F92" s="241"/>
      <c r="G92" s="232"/>
      <c r="H92" s="232"/>
      <c r="I92" s="232"/>
      <c r="J92" s="232"/>
      <c r="K92" s="232"/>
      <c r="L92" s="232"/>
      <c r="M92" s="232"/>
      <c r="N92" s="232"/>
      <c r="O92" s="232"/>
    </row>
    <row r="93" spans="1:15" x14ac:dyDescent="0.25">
      <c r="A93" s="240"/>
      <c r="B93" s="297"/>
      <c r="C93" s="232"/>
      <c r="D93" s="232"/>
      <c r="E93" s="241"/>
      <c r="F93" s="241"/>
      <c r="G93" s="232"/>
      <c r="H93" s="232"/>
      <c r="I93" s="232"/>
      <c r="J93" s="232"/>
      <c r="K93" s="232"/>
      <c r="L93" s="232"/>
      <c r="M93" s="232"/>
      <c r="N93" s="232"/>
      <c r="O93" s="232"/>
    </row>
    <row r="94" spans="1:15" x14ac:dyDescent="0.25">
      <c r="A94" s="240"/>
      <c r="B94" s="297"/>
      <c r="C94" s="232"/>
      <c r="D94" s="232"/>
      <c r="E94" s="241"/>
      <c r="F94" s="241"/>
      <c r="G94" s="232"/>
      <c r="H94" s="232"/>
      <c r="I94" s="232"/>
      <c r="J94" s="232"/>
      <c r="K94" s="232"/>
      <c r="L94" s="232"/>
      <c r="M94" s="232"/>
      <c r="N94" s="232"/>
      <c r="O94" s="232"/>
    </row>
    <row r="95" spans="1:15" x14ac:dyDescent="0.25">
      <c r="A95" s="240"/>
      <c r="B95" s="297"/>
      <c r="C95" s="232"/>
      <c r="D95" s="232"/>
      <c r="E95" s="241"/>
      <c r="F95" s="241"/>
      <c r="G95" s="232"/>
      <c r="H95" s="232"/>
      <c r="I95" s="232"/>
      <c r="J95" s="232"/>
      <c r="K95" s="232"/>
      <c r="L95" s="232"/>
      <c r="M95" s="232"/>
      <c r="N95" s="232"/>
      <c r="O95" s="232"/>
    </row>
    <row r="96" spans="1:15" x14ac:dyDescent="0.25">
      <c r="A96" s="240"/>
      <c r="B96" s="297"/>
      <c r="C96" s="232"/>
      <c r="D96" s="232"/>
      <c r="E96" s="241"/>
      <c r="F96" s="241"/>
      <c r="G96" s="232"/>
      <c r="H96" s="232"/>
      <c r="I96" s="232"/>
      <c r="J96" s="232"/>
      <c r="K96" s="232"/>
      <c r="L96" s="232"/>
      <c r="M96" s="232"/>
      <c r="N96" s="232"/>
      <c r="O96" s="232"/>
    </row>
    <row r="97" spans="1:15" x14ac:dyDescent="0.25">
      <c r="A97" s="240"/>
      <c r="B97" s="297"/>
      <c r="C97" s="232"/>
      <c r="D97" s="232"/>
      <c r="E97" s="241"/>
      <c r="F97" s="241"/>
      <c r="G97" s="232"/>
      <c r="H97" s="232"/>
      <c r="I97" s="232"/>
      <c r="J97" s="232"/>
      <c r="K97" s="232"/>
      <c r="L97" s="232"/>
      <c r="M97" s="232"/>
      <c r="N97" s="232"/>
      <c r="O97" s="232"/>
    </row>
    <row r="98" spans="1:15" x14ac:dyDescent="0.25">
      <c r="A98" s="240"/>
      <c r="B98" s="297"/>
      <c r="C98" s="232"/>
      <c r="D98" s="232"/>
      <c r="E98" s="241"/>
      <c r="F98" s="241"/>
      <c r="G98" s="232"/>
      <c r="H98" s="232"/>
      <c r="I98" s="232"/>
      <c r="J98" s="232"/>
      <c r="K98" s="232"/>
      <c r="L98" s="232"/>
      <c r="M98" s="232"/>
      <c r="N98" s="232"/>
      <c r="O98" s="232"/>
    </row>
    <row r="99" spans="1:15" x14ac:dyDescent="0.25">
      <c r="A99" s="240"/>
      <c r="B99" s="297"/>
      <c r="C99" s="232"/>
      <c r="D99" s="232"/>
      <c r="E99" s="241"/>
      <c r="F99" s="241"/>
      <c r="G99" s="232"/>
      <c r="H99" s="232"/>
      <c r="I99" s="232"/>
      <c r="J99" s="232"/>
      <c r="K99" s="232"/>
      <c r="L99" s="232"/>
      <c r="M99" s="232"/>
      <c r="N99" s="232"/>
      <c r="O99" s="232"/>
    </row>
    <row r="100" spans="1:15" x14ac:dyDescent="0.25">
      <c r="A100" s="240"/>
      <c r="B100" s="297"/>
      <c r="C100" s="232"/>
      <c r="D100" s="232"/>
      <c r="E100" s="241"/>
      <c r="F100" s="241"/>
      <c r="G100" s="232"/>
      <c r="H100" s="232"/>
      <c r="I100" s="232"/>
      <c r="J100" s="232"/>
      <c r="K100" s="232"/>
      <c r="L100" s="232"/>
      <c r="M100" s="232"/>
      <c r="N100" s="232"/>
      <c r="O100" s="232"/>
    </row>
    <row r="101" spans="1:15" x14ac:dyDescent="0.25">
      <c r="A101" s="240"/>
      <c r="B101" s="297"/>
      <c r="C101" s="232"/>
      <c r="D101" s="232"/>
      <c r="E101" s="241"/>
      <c r="F101" s="241"/>
      <c r="G101" s="232"/>
      <c r="H101" s="232"/>
      <c r="I101" s="232"/>
      <c r="J101" s="232"/>
      <c r="K101" s="232"/>
      <c r="L101" s="232"/>
      <c r="M101" s="232"/>
      <c r="N101" s="232"/>
      <c r="O101" s="232"/>
    </row>
    <row r="102" spans="1:15" x14ac:dyDescent="0.25">
      <c r="A102" s="240"/>
      <c r="B102" s="297"/>
      <c r="C102" s="232"/>
      <c r="D102" s="232"/>
      <c r="E102" s="241"/>
      <c r="F102" s="241"/>
      <c r="G102" s="232"/>
      <c r="H102" s="232"/>
      <c r="I102" s="232"/>
      <c r="J102" s="232"/>
      <c r="K102" s="232"/>
      <c r="L102" s="232"/>
      <c r="M102" s="232"/>
      <c r="N102" s="232"/>
      <c r="O102" s="232"/>
    </row>
    <row r="103" spans="1:15" x14ac:dyDescent="0.25">
      <c r="A103" s="240"/>
      <c r="B103" s="297"/>
      <c r="C103" s="232"/>
      <c r="D103" s="232"/>
      <c r="E103" s="241"/>
      <c r="F103" s="241"/>
      <c r="G103" s="232"/>
      <c r="H103" s="232"/>
      <c r="I103" s="232"/>
      <c r="J103" s="232"/>
      <c r="K103" s="232"/>
      <c r="L103" s="232"/>
      <c r="M103" s="232"/>
      <c r="N103" s="232"/>
      <c r="O103" s="232"/>
    </row>
    <row r="104" spans="1:15" x14ac:dyDescent="0.25">
      <c r="A104" s="240"/>
      <c r="B104" s="297"/>
      <c r="C104" s="232"/>
      <c r="D104" s="232"/>
      <c r="E104" s="241"/>
      <c r="F104" s="241"/>
      <c r="G104" s="232"/>
      <c r="H104" s="232"/>
      <c r="I104" s="232"/>
      <c r="J104" s="232"/>
      <c r="K104" s="232"/>
      <c r="L104" s="232"/>
      <c r="M104" s="232"/>
      <c r="N104" s="232"/>
      <c r="O104" s="232"/>
    </row>
    <row r="105" spans="1:15" x14ac:dyDescent="0.25">
      <c r="A105" s="240"/>
      <c r="B105" s="297"/>
      <c r="C105" s="232"/>
      <c r="D105" s="232"/>
      <c r="E105" s="241"/>
      <c r="F105" s="241"/>
      <c r="G105" s="232"/>
      <c r="H105" s="232"/>
      <c r="I105" s="232"/>
      <c r="J105" s="232"/>
      <c r="K105" s="232"/>
      <c r="L105" s="232"/>
      <c r="M105" s="232"/>
      <c r="N105" s="232"/>
      <c r="O105" s="232"/>
    </row>
    <row r="106" spans="1:15" x14ac:dyDescent="0.25">
      <c r="A106" s="240"/>
      <c r="B106" s="297"/>
      <c r="C106" s="232"/>
      <c r="D106" s="232"/>
      <c r="E106" s="241"/>
      <c r="F106" s="241"/>
      <c r="G106" s="232"/>
      <c r="H106" s="232"/>
      <c r="I106" s="232"/>
      <c r="J106" s="232"/>
      <c r="K106" s="232"/>
      <c r="L106" s="232"/>
      <c r="M106" s="232"/>
      <c r="N106" s="232"/>
      <c r="O106" s="232"/>
    </row>
    <row r="107" spans="1:15" x14ac:dyDescent="0.25">
      <c r="A107" s="240"/>
      <c r="B107" s="297"/>
      <c r="C107" s="232"/>
      <c r="D107" s="232"/>
      <c r="E107" s="241"/>
      <c r="F107" s="241"/>
      <c r="G107" s="232"/>
      <c r="H107" s="232"/>
      <c r="I107" s="232"/>
      <c r="J107" s="232"/>
      <c r="K107" s="232"/>
      <c r="L107" s="232"/>
      <c r="M107" s="232"/>
      <c r="N107" s="232"/>
      <c r="O107" s="232"/>
    </row>
    <row r="108" spans="1:15" x14ac:dyDescent="0.25">
      <c r="A108" s="240"/>
      <c r="B108" s="297"/>
      <c r="C108" s="232"/>
      <c r="D108" s="232"/>
      <c r="E108" s="241"/>
      <c r="F108" s="241"/>
      <c r="G108" s="232"/>
      <c r="H108" s="232"/>
      <c r="I108" s="232"/>
      <c r="J108" s="232"/>
      <c r="K108" s="232"/>
      <c r="L108" s="232"/>
      <c r="M108" s="232"/>
      <c r="N108" s="232"/>
      <c r="O108" s="232"/>
    </row>
    <row r="109" spans="1:15" x14ac:dyDescent="0.25">
      <c r="A109" s="240"/>
      <c r="B109" s="297"/>
      <c r="C109" s="232"/>
      <c r="D109" s="232"/>
      <c r="E109" s="241"/>
      <c r="F109" s="241"/>
      <c r="G109" s="232"/>
      <c r="H109" s="232"/>
      <c r="I109" s="232"/>
      <c r="J109" s="232"/>
      <c r="K109" s="232"/>
      <c r="L109" s="232"/>
      <c r="M109" s="232"/>
      <c r="N109" s="232"/>
      <c r="O109" s="232"/>
    </row>
    <row r="110" spans="1:15" x14ac:dyDescent="0.25">
      <c r="A110" s="240"/>
      <c r="B110" s="297"/>
      <c r="C110" s="232"/>
      <c r="D110" s="232"/>
      <c r="E110" s="241"/>
      <c r="F110" s="241"/>
      <c r="G110" s="232"/>
      <c r="H110" s="232"/>
      <c r="I110" s="232"/>
      <c r="J110" s="232"/>
      <c r="K110" s="232"/>
      <c r="L110" s="232"/>
      <c r="M110" s="232"/>
      <c r="N110" s="232"/>
      <c r="O110" s="232"/>
    </row>
    <row r="111" spans="1:15" x14ac:dyDescent="0.25">
      <c r="A111" s="240"/>
      <c r="B111" s="297"/>
      <c r="C111" s="232"/>
      <c r="D111" s="232"/>
      <c r="E111" s="241"/>
      <c r="F111" s="241"/>
      <c r="G111" s="232"/>
      <c r="H111" s="232"/>
      <c r="I111" s="232"/>
      <c r="J111" s="232"/>
      <c r="K111" s="232"/>
      <c r="L111" s="232"/>
      <c r="M111" s="232"/>
      <c r="N111" s="232"/>
      <c r="O111" s="232"/>
    </row>
    <row r="112" spans="1:15" x14ac:dyDescent="0.25">
      <c r="A112" s="240"/>
      <c r="B112" s="297"/>
      <c r="C112" s="232"/>
      <c r="D112" s="232"/>
      <c r="E112" s="241"/>
      <c r="F112" s="241"/>
      <c r="G112" s="232"/>
      <c r="H112" s="232"/>
      <c r="I112" s="232"/>
      <c r="J112" s="232"/>
      <c r="K112" s="232"/>
      <c r="L112" s="232"/>
      <c r="M112" s="232"/>
      <c r="N112" s="232"/>
      <c r="O112" s="232"/>
    </row>
    <row r="113" spans="1:15" x14ac:dyDescent="0.25">
      <c r="A113" s="240"/>
      <c r="B113" s="297"/>
      <c r="C113" s="232"/>
      <c r="D113" s="232"/>
      <c r="E113" s="241"/>
      <c r="F113" s="241"/>
      <c r="G113" s="232"/>
      <c r="H113" s="232"/>
      <c r="I113" s="232"/>
      <c r="J113" s="232"/>
      <c r="K113" s="232"/>
      <c r="L113" s="232"/>
      <c r="M113" s="232"/>
      <c r="N113" s="232"/>
      <c r="O113" s="232"/>
    </row>
    <row r="114" spans="1:15" x14ac:dyDescent="0.25">
      <c r="A114" s="240"/>
      <c r="B114" s="297"/>
      <c r="C114" s="232"/>
      <c r="D114" s="232"/>
      <c r="E114" s="241"/>
      <c r="F114" s="241"/>
      <c r="G114" s="232"/>
      <c r="H114" s="232"/>
      <c r="I114" s="232"/>
      <c r="J114" s="232"/>
      <c r="K114" s="232"/>
      <c r="L114" s="232"/>
      <c r="M114" s="232"/>
      <c r="N114" s="232"/>
      <c r="O114" s="232"/>
    </row>
    <row r="115" spans="1:15" x14ac:dyDescent="0.25">
      <c r="A115" s="240"/>
      <c r="B115" s="297"/>
      <c r="C115" s="232"/>
      <c r="D115" s="232"/>
      <c r="E115" s="241"/>
      <c r="F115" s="241"/>
      <c r="G115" s="232"/>
      <c r="H115" s="232"/>
      <c r="I115" s="232"/>
      <c r="J115" s="232"/>
      <c r="K115" s="232"/>
      <c r="L115" s="232"/>
      <c r="M115" s="232"/>
      <c r="N115" s="232"/>
      <c r="O115" s="232"/>
    </row>
    <row r="116" spans="1:15" x14ac:dyDescent="0.25">
      <c r="A116" s="240"/>
      <c r="B116" s="297"/>
      <c r="C116" s="232"/>
      <c r="D116" s="232"/>
      <c r="E116" s="241"/>
      <c r="F116" s="241"/>
      <c r="G116" s="232"/>
      <c r="H116" s="232"/>
      <c r="I116" s="232"/>
      <c r="J116" s="232"/>
      <c r="K116" s="232"/>
      <c r="L116" s="232"/>
      <c r="M116" s="232"/>
      <c r="N116" s="232"/>
      <c r="O116" s="232"/>
    </row>
    <row r="117" spans="1:15" x14ac:dyDescent="0.25">
      <c r="A117" s="240"/>
      <c r="B117" s="297"/>
      <c r="C117" s="232"/>
      <c r="D117" s="232"/>
      <c r="E117" s="241"/>
      <c r="F117" s="241"/>
      <c r="G117" s="232"/>
      <c r="H117" s="232"/>
      <c r="I117" s="232"/>
      <c r="J117" s="232"/>
      <c r="K117" s="232"/>
      <c r="L117" s="232"/>
      <c r="M117" s="232"/>
      <c r="N117" s="232"/>
      <c r="O117" s="232"/>
    </row>
    <row r="118" spans="1:15" x14ac:dyDescent="0.25">
      <c r="A118" s="240"/>
      <c r="B118" s="297"/>
      <c r="C118" s="232"/>
      <c r="D118" s="232"/>
      <c r="E118" s="241"/>
      <c r="F118" s="241"/>
      <c r="G118" s="232"/>
      <c r="H118" s="232"/>
      <c r="I118" s="232"/>
      <c r="J118" s="232"/>
      <c r="K118" s="232"/>
      <c r="L118" s="232"/>
      <c r="M118" s="232"/>
      <c r="N118" s="232"/>
      <c r="O118" s="232"/>
    </row>
    <row r="119" spans="1:15" x14ac:dyDescent="0.25">
      <c r="A119" s="240"/>
      <c r="B119" s="297"/>
      <c r="C119" s="232"/>
      <c r="D119" s="232"/>
      <c r="E119" s="241"/>
      <c r="F119" s="241"/>
      <c r="G119" s="232"/>
      <c r="H119" s="232"/>
      <c r="I119" s="232"/>
      <c r="J119" s="232"/>
      <c r="K119" s="232"/>
      <c r="L119" s="232"/>
      <c r="M119" s="232"/>
      <c r="N119" s="232"/>
      <c r="O119" s="232"/>
    </row>
    <row r="120" spans="1:15" x14ac:dyDescent="0.25">
      <c r="A120" s="240"/>
      <c r="B120" s="297"/>
      <c r="C120" s="232"/>
      <c r="D120" s="232"/>
      <c r="E120" s="241"/>
      <c r="F120" s="241"/>
      <c r="G120" s="232"/>
      <c r="H120" s="232"/>
      <c r="I120" s="232"/>
      <c r="J120" s="232"/>
      <c r="K120" s="232"/>
      <c r="L120" s="232"/>
      <c r="M120" s="232"/>
      <c r="N120" s="232"/>
      <c r="O120" s="232"/>
    </row>
    <row r="121" spans="1:15" x14ac:dyDescent="0.25">
      <c r="A121" s="240"/>
      <c r="B121" s="297"/>
      <c r="C121" s="232"/>
      <c r="D121" s="232"/>
      <c r="E121" s="241"/>
      <c r="F121" s="241"/>
      <c r="G121" s="232"/>
      <c r="H121" s="232"/>
      <c r="I121" s="232"/>
      <c r="J121" s="232"/>
      <c r="K121" s="232"/>
      <c r="L121" s="232"/>
      <c r="M121" s="232"/>
      <c r="N121" s="232"/>
      <c r="O121" s="232"/>
    </row>
    <row r="122" spans="1:15" x14ac:dyDescent="0.25">
      <c r="A122" s="240"/>
      <c r="B122" s="297"/>
      <c r="C122" s="232"/>
      <c r="D122" s="232"/>
      <c r="E122" s="241"/>
      <c r="F122" s="241"/>
      <c r="G122" s="232"/>
      <c r="H122" s="232"/>
      <c r="I122" s="232"/>
      <c r="J122" s="232"/>
      <c r="K122" s="232"/>
      <c r="L122" s="232"/>
      <c r="M122" s="232"/>
      <c r="N122" s="232"/>
      <c r="O122" s="232"/>
    </row>
    <row r="123" spans="1:15" x14ac:dyDescent="0.25">
      <c r="A123" s="240"/>
      <c r="B123" s="297"/>
      <c r="C123" s="232"/>
      <c r="D123" s="232"/>
      <c r="E123" s="241"/>
      <c r="F123" s="241"/>
      <c r="G123" s="232"/>
      <c r="H123" s="232"/>
      <c r="I123" s="232"/>
      <c r="J123" s="232"/>
      <c r="K123" s="232"/>
      <c r="L123" s="232"/>
      <c r="M123" s="232"/>
      <c r="N123" s="232"/>
      <c r="O123" s="232"/>
    </row>
    <row r="124" spans="1:15" x14ac:dyDescent="0.25">
      <c r="A124" s="240"/>
      <c r="B124" s="297"/>
      <c r="C124" s="232"/>
      <c r="D124" s="232"/>
      <c r="E124" s="241"/>
      <c r="F124" s="241"/>
      <c r="G124" s="232"/>
      <c r="H124" s="232"/>
      <c r="I124" s="232"/>
      <c r="J124" s="232"/>
      <c r="K124" s="232"/>
      <c r="L124" s="232"/>
      <c r="M124" s="232"/>
      <c r="N124" s="232"/>
      <c r="O124" s="232"/>
    </row>
    <row r="125" spans="1:15" x14ac:dyDescent="0.25">
      <c r="A125" s="240"/>
      <c r="B125" s="297"/>
      <c r="C125" s="232"/>
      <c r="D125" s="232"/>
      <c r="E125" s="241"/>
      <c r="F125" s="241"/>
      <c r="G125" s="232"/>
      <c r="H125" s="232"/>
      <c r="I125" s="232"/>
      <c r="J125" s="232"/>
      <c r="K125" s="232"/>
      <c r="L125" s="232"/>
      <c r="M125" s="232"/>
      <c r="N125" s="232"/>
      <c r="O125" s="232"/>
    </row>
    <row r="126" spans="1:15" x14ac:dyDescent="0.25">
      <c r="A126" s="240"/>
      <c r="B126" s="297"/>
      <c r="C126" s="232"/>
      <c r="D126" s="232"/>
      <c r="E126" s="241"/>
      <c r="F126" s="241"/>
      <c r="G126" s="232"/>
      <c r="H126" s="232"/>
      <c r="I126" s="232"/>
      <c r="J126" s="232"/>
      <c r="K126" s="232"/>
      <c r="L126" s="232"/>
      <c r="M126" s="232"/>
      <c r="N126" s="232"/>
      <c r="O126" s="232"/>
    </row>
    <row r="127" spans="1:15" x14ac:dyDescent="0.25">
      <c r="A127" s="240"/>
      <c r="B127" s="297"/>
      <c r="C127" s="232"/>
      <c r="D127" s="232"/>
      <c r="E127" s="241"/>
      <c r="F127" s="241"/>
      <c r="G127" s="232"/>
      <c r="H127" s="232"/>
      <c r="I127" s="232"/>
      <c r="J127" s="232"/>
      <c r="K127" s="232"/>
      <c r="L127" s="232"/>
      <c r="M127" s="232"/>
      <c r="N127" s="232"/>
      <c r="O127" s="232"/>
    </row>
    <row r="128" spans="1:15" x14ac:dyDescent="0.25">
      <c r="A128" s="240"/>
      <c r="B128" s="297"/>
      <c r="C128" s="232"/>
      <c r="D128" s="232"/>
      <c r="E128" s="241"/>
      <c r="F128" s="241"/>
      <c r="G128" s="232"/>
      <c r="H128" s="232"/>
      <c r="I128" s="232"/>
      <c r="J128" s="232"/>
      <c r="K128" s="232"/>
      <c r="L128" s="232"/>
      <c r="M128" s="232"/>
      <c r="N128" s="232"/>
      <c r="O128" s="232"/>
    </row>
    <row r="129" spans="1:15" x14ac:dyDescent="0.25">
      <c r="A129" s="240"/>
      <c r="B129" s="297"/>
      <c r="C129" s="232"/>
      <c r="D129" s="232"/>
      <c r="E129" s="241"/>
      <c r="F129" s="241"/>
      <c r="G129" s="232"/>
      <c r="H129" s="232"/>
      <c r="I129" s="232"/>
      <c r="J129" s="232"/>
      <c r="K129" s="232"/>
      <c r="L129" s="232"/>
      <c r="M129" s="232"/>
      <c r="N129" s="232"/>
      <c r="O129" s="232"/>
    </row>
    <row r="130" spans="1:15" x14ac:dyDescent="0.25">
      <c r="A130" s="240"/>
      <c r="B130" s="297"/>
      <c r="C130" s="232"/>
      <c r="D130" s="232"/>
      <c r="E130" s="241"/>
      <c r="F130" s="241"/>
      <c r="G130" s="232"/>
      <c r="H130" s="232"/>
      <c r="I130" s="232"/>
      <c r="J130" s="232"/>
      <c r="K130" s="232"/>
      <c r="L130" s="232"/>
      <c r="M130" s="232"/>
      <c r="N130" s="232"/>
      <c r="O130" s="232"/>
    </row>
    <row r="131" spans="1:15" x14ac:dyDescent="0.25">
      <c r="A131" s="240"/>
      <c r="B131" s="297"/>
      <c r="C131" s="232"/>
      <c r="D131" s="232"/>
      <c r="E131" s="241"/>
      <c r="F131" s="241"/>
      <c r="G131" s="232"/>
      <c r="H131" s="232"/>
      <c r="I131" s="232"/>
      <c r="J131" s="232"/>
      <c r="K131" s="232"/>
      <c r="L131" s="232"/>
      <c r="M131" s="232"/>
      <c r="N131" s="232"/>
      <c r="O131" s="232"/>
    </row>
    <row r="132" spans="1:15" x14ac:dyDescent="0.25">
      <c r="A132" s="240"/>
      <c r="B132" s="297"/>
      <c r="C132" s="232"/>
      <c r="D132" s="232"/>
      <c r="E132" s="241"/>
      <c r="F132" s="241"/>
      <c r="G132" s="232"/>
      <c r="H132" s="232"/>
      <c r="I132" s="232"/>
      <c r="J132" s="232"/>
      <c r="K132" s="232"/>
      <c r="L132" s="232"/>
      <c r="M132" s="232"/>
      <c r="N132" s="232"/>
      <c r="O132" s="232"/>
    </row>
    <row r="133" spans="1:15" x14ac:dyDescent="0.25">
      <c r="A133" s="240"/>
      <c r="B133" s="297"/>
      <c r="C133" s="232"/>
      <c r="D133" s="232"/>
      <c r="E133" s="241"/>
      <c r="F133" s="241"/>
      <c r="G133" s="232"/>
      <c r="H133" s="232"/>
      <c r="I133" s="232"/>
      <c r="J133" s="232"/>
      <c r="K133" s="232"/>
      <c r="L133" s="232"/>
      <c r="M133" s="232"/>
      <c r="N133" s="232"/>
      <c r="O133" s="232"/>
    </row>
    <row r="134" spans="1:15" x14ac:dyDescent="0.25">
      <c r="A134" s="240"/>
      <c r="B134" s="297"/>
      <c r="C134" s="232"/>
      <c r="D134" s="232"/>
      <c r="E134" s="241"/>
      <c r="F134" s="241"/>
      <c r="G134" s="232"/>
      <c r="H134" s="232"/>
      <c r="I134" s="232"/>
      <c r="J134" s="232"/>
      <c r="K134" s="232"/>
      <c r="L134" s="232"/>
      <c r="M134" s="232"/>
      <c r="N134" s="232"/>
      <c r="O134" s="232"/>
    </row>
    <row r="135" spans="1:15" x14ac:dyDescent="0.25">
      <c r="A135" s="240"/>
      <c r="B135" s="297"/>
      <c r="C135" s="232"/>
      <c r="D135" s="232"/>
      <c r="E135" s="241"/>
      <c r="F135" s="241"/>
      <c r="G135" s="232"/>
      <c r="H135" s="232"/>
      <c r="I135" s="232"/>
      <c r="J135" s="232"/>
      <c r="K135" s="232"/>
      <c r="L135" s="232"/>
      <c r="M135" s="232"/>
      <c r="N135" s="232"/>
      <c r="O135" s="232"/>
    </row>
    <row r="136" spans="1:15" x14ac:dyDescent="0.25">
      <c r="A136" s="240"/>
      <c r="B136" s="297"/>
      <c r="C136" s="232"/>
      <c r="D136" s="232"/>
      <c r="E136" s="241"/>
      <c r="F136" s="241"/>
      <c r="G136" s="232"/>
      <c r="H136" s="232"/>
      <c r="I136" s="232"/>
      <c r="J136" s="232"/>
      <c r="K136" s="232"/>
      <c r="L136" s="232"/>
      <c r="M136" s="232"/>
      <c r="N136" s="232"/>
      <c r="O136" s="232"/>
    </row>
    <row r="137" spans="1:15" x14ac:dyDescent="0.25">
      <c r="A137" s="240"/>
      <c r="B137" s="297"/>
      <c r="C137" s="232"/>
      <c r="D137" s="232"/>
      <c r="E137" s="241"/>
      <c r="F137" s="241"/>
      <c r="G137" s="232"/>
      <c r="H137" s="232"/>
      <c r="I137" s="232"/>
      <c r="J137" s="232"/>
      <c r="K137" s="232"/>
      <c r="L137" s="232"/>
      <c r="M137" s="232"/>
      <c r="N137" s="232"/>
      <c r="O137" s="232"/>
    </row>
    <row r="138" spans="1:15" x14ac:dyDescent="0.25">
      <c r="A138" s="240"/>
      <c r="B138" s="297"/>
      <c r="C138" s="232"/>
      <c r="D138" s="232"/>
      <c r="E138" s="241"/>
      <c r="F138" s="241"/>
      <c r="G138" s="232"/>
      <c r="H138" s="232"/>
      <c r="I138" s="232"/>
      <c r="J138" s="232"/>
      <c r="K138" s="232"/>
      <c r="L138" s="232"/>
      <c r="M138" s="232"/>
      <c r="N138" s="232"/>
      <c r="O138" s="232"/>
    </row>
    <row r="139" spans="1:15" x14ac:dyDescent="0.25">
      <c r="A139" s="240"/>
      <c r="B139" s="297"/>
      <c r="C139" s="232"/>
      <c r="D139" s="232"/>
      <c r="E139" s="241"/>
      <c r="F139" s="241"/>
      <c r="G139" s="232"/>
      <c r="H139" s="232"/>
      <c r="I139" s="232"/>
      <c r="J139" s="232"/>
      <c r="K139" s="232"/>
      <c r="L139" s="232"/>
      <c r="M139" s="232"/>
      <c r="N139" s="232"/>
      <c r="O139" s="232"/>
    </row>
    <row r="140" spans="1:15" x14ac:dyDescent="0.25">
      <c r="A140" s="240"/>
      <c r="B140" s="297"/>
      <c r="C140" s="232"/>
      <c r="D140" s="232"/>
      <c r="E140" s="241"/>
      <c r="F140" s="241"/>
      <c r="G140" s="232"/>
      <c r="H140" s="232"/>
      <c r="I140" s="232"/>
      <c r="J140" s="232"/>
      <c r="K140" s="232"/>
      <c r="L140" s="232"/>
      <c r="M140" s="232"/>
      <c r="N140" s="232"/>
      <c r="O140" s="232"/>
    </row>
    <row r="141" spans="1:15" x14ac:dyDescent="0.25">
      <c r="A141" s="240"/>
      <c r="B141" s="297"/>
      <c r="C141" s="232"/>
      <c r="D141" s="232"/>
      <c r="E141" s="241"/>
      <c r="F141" s="241"/>
      <c r="G141" s="232"/>
      <c r="H141" s="232"/>
      <c r="I141" s="232"/>
      <c r="J141" s="232"/>
      <c r="K141" s="232"/>
      <c r="L141" s="232"/>
      <c r="M141" s="232"/>
      <c r="N141" s="232"/>
      <c r="O141" s="232"/>
    </row>
    <row r="142" spans="1:15" x14ac:dyDescent="0.25">
      <c r="A142" s="240"/>
      <c r="B142" s="297"/>
      <c r="C142" s="232"/>
      <c r="D142" s="232"/>
      <c r="E142" s="241"/>
      <c r="F142" s="241"/>
      <c r="G142" s="232"/>
      <c r="H142" s="232"/>
      <c r="I142" s="232"/>
      <c r="J142" s="232"/>
      <c r="K142" s="232"/>
      <c r="L142" s="232"/>
      <c r="M142" s="232"/>
      <c r="N142" s="232"/>
      <c r="O142" s="232"/>
    </row>
    <row r="143" spans="1:15" x14ac:dyDescent="0.25">
      <c r="A143" s="240"/>
      <c r="B143" s="297"/>
      <c r="C143" s="232"/>
      <c r="D143" s="232"/>
      <c r="E143" s="241"/>
      <c r="F143" s="241"/>
      <c r="G143" s="232"/>
      <c r="H143" s="232"/>
      <c r="I143" s="232"/>
      <c r="J143" s="232"/>
      <c r="K143" s="232"/>
      <c r="L143" s="232"/>
      <c r="M143" s="232"/>
      <c r="N143" s="232"/>
      <c r="O143" s="232"/>
    </row>
    <row r="144" spans="1:15" x14ac:dyDescent="0.25">
      <c r="A144" s="240"/>
      <c r="B144" s="297"/>
      <c r="C144" s="232"/>
      <c r="D144" s="232"/>
      <c r="E144" s="241"/>
      <c r="F144" s="241"/>
      <c r="G144" s="232"/>
      <c r="H144" s="232"/>
      <c r="I144" s="232"/>
      <c r="J144" s="232"/>
      <c r="K144" s="232"/>
      <c r="L144" s="232"/>
      <c r="M144" s="232"/>
      <c r="N144" s="232"/>
      <c r="O144" s="232"/>
    </row>
    <row r="145" spans="1:15" x14ac:dyDescent="0.25">
      <c r="A145" s="240"/>
      <c r="B145" s="297"/>
      <c r="C145" s="232"/>
      <c r="D145" s="232"/>
      <c r="E145" s="241"/>
      <c r="F145" s="241"/>
      <c r="G145" s="232"/>
      <c r="H145" s="232"/>
      <c r="I145" s="232"/>
      <c r="J145" s="232"/>
      <c r="K145" s="232"/>
      <c r="L145" s="232"/>
      <c r="M145" s="232"/>
      <c r="N145" s="232"/>
      <c r="O145" s="232"/>
    </row>
    <row r="146" spans="1:15" x14ac:dyDescent="0.25">
      <c r="A146" s="240"/>
      <c r="B146" s="297"/>
      <c r="C146" s="232"/>
      <c r="D146" s="232"/>
      <c r="E146" s="241"/>
      <c r="F146" s="241"/>
      <c r="G146" s="232"/>
      <c r="H146" s="232"/>
      <c r="I146" s="232"/>
      <c r="J146" s="232"/>
      <c r="K146" s="232"/>
      <c r="L146" s="232"/>
      <c r="M146" s="232"/>
      <c r="N146" s="232"/>
      <c r="O146" s="232"/>
    </row>
    <row r="147" spans="1:15" x14ac:dyDescent="0.25">
      <c r="A147" s="240"/>
      <c r="B147" s="297"/>
      <c r="C147" s="232"/>
      <c r="D147" s="232"/>
      <c r="E147" s="241"/>
      <c r="F147" s="241"/>
      <c r="G147" s="232"/>
      <c r="H147" s="232"/>
      <c r="I147" s="232"/>
      <c r="J147" s="232"/>
      <c r="K147" s="232"/>
      <c r="L147" s="232"/>
      <c r="M147" s="232"/>
      <c r="N147" s="232"/>
      <c r="O147" s="232"/>
    </row>
    <row r="148" spans="1:15" x14ac:dyDescent="0.25">
      <c r="A148" s="240"/>
      <c r="B148" s="297"/>
      <c r="C148" s="232"/>
      <c r="D148" s="232"/>
      <c r="E148" s="241"/>
      <c r="F148" s="241"/>
      <c r="G148" s="232"/>
      <c r="H148" s="232"/>
      <c r="I148" s="232"/>
      <c r="J148" s="232"/>
      <c r="K148" s="232"/>
      <c r="L148" s="232"/>
      <c r="M148" s="232"/>
      <c r="N148" s="232"/>
      <c r="O148" s="232"/>
    </row>
    <row r="149" spans="1:15" x14ac:dyDescent="0.25">
      <c r="A149" s="240"/>
      <c r="B149" s="297"/>
      <c r="C149" s="232"/>
      <c r="D149" s="232"/>
      <c r="E149" s="241"/>
      <c r="F149" s="241"/>
      <c r="G149" s="232"/>
      <c r="H149" s="232"/>
      <c r="I149" s="232"/>
      <c r="J149" s="232"/>
      <c r="K149" s="232"/>
      <c r="L149" s="232"/>
      <c r="M149" s="232"/>
      <c r="N149" s="232"/>
      <c r="O149" s="232"/>
    </row>
    <row r="150" spans="1:15" x14ac:dyDescent="0.25">
      <c r="A150" s="240"/>
      <c r="B150" s="297"/>
      <c r="C150" s="232"/>
      <c r="D150" s="232"/>
      <c r="E150" s="241"/>
      <c r="F150" s="241"/>
      <c r="G150" s="232"/>
      <c r="H150" s="232"/>
      <c r="I150" s="232"/>
      <c r="J150" s="232"/>
      <c r="K150" s="232"/>
      <c r="L150" s="232"/>
      <c r="M150" s="232"/>
      <c r="N150" s="232"/>
      <c r="O150" s="232"/>
    </row>
    <row r="151" spans="1:15" x14ac:dyDescent="0.25">
      <c r="A151" s="240"/>
      <c r="B151" s="297"/>
      <c r="C151" s="232"/>
      <c r="D151" s="232"/>
      <c r="E151" s="241"/>
      <c r="F151" s="241"/>
      <c r="G151" s="232"/>
      <c r="H151" s="232"/>
      <c r="I151" s="232"/>
      <c r="J151" s="232"/>
      <c r="K151" s="232"/>
      <c r="L151" s="232"/>
      <c r="M151" s="232"/>
      <c r="N151" s="232"/>
      <c r="O151" s="232"/>
    </row>
    <row r="152" spans="1:15" x14ac:dyDescent="0.25">
      <c r="A152" s="240"/>
      <c r="B152" s="297"/>
      <c r="C152" s="232"/>
      <c r="D152" s="232"/>
      <c r="E152" s="241"/>
      <c r="F152" s="241"/>
      <c r="G152" s="232"/>
      <c r="H152" s="232"/>
      <c r="I152" s="232"/>
      <c r="J152" s="232"/>
      <c r="K152" s="232"/>
      <c r="L152" s="232"/>
      <c r="M152" s="232"/>
      <c r="N152" s="232"/>
      <c r="O152" s="232"/>
    </row>
    <row r="153" spans="1:15" x14ac:dyDescent="0.25">
      <c r="A153" s="240"/>
      <c r="B153" s="297"/>
      <c r="C153" s="232"/>
      <c r="D153" s="232"/>
      <c r="E153" s="241"/>
      <c r="F153" s="241"/>
      <c r="G153" s="232"/>
      <c r="H153" s="232"/>
      <c r="I153" s="232"/>
      <c r="J153" s="232"/>
      <c r="K153" s="232"/>
      <c r="L153" s="232"/>
      <c r="M153" s="232"/>
      <c r="N153" s="232"/>
      <c r="O153" s="232"/>
    </row>
    <row r="154" spans="1:15" x14ac:dyDescent="0.25">
      <c r="A154" s="240"/>
      <c r="B154" s="297"/>
      <c r="C154" s="232"/>
      <c r="D154" s="232"/>
      <c r="E154" s="241"/>
      <c r="F154" s="241"/>
      <c r="G154" s="232"/>
      <c r="H154" s="232"/>
      <c r="I154" s="232"/>
      <c r="J154" s="232"/>
      <c r="K154" s="232"/>
      <c r="L154" s="232"/>
      <c r="M154" s="232"/>
      <c r="N154" s="232"/>
      <c r="O154" s="232"/>
    </row>
    <row r="155" spans="1:15" x14ac:dyDescent="0.25">
      <c r="A155" s="240"/>
      <c r="B155" s="297"/>
      <c r="C155" s="232"/>
      <c r="D155" s="232"/>
      <c r="E155" s="241"/>
      <c r="F155" s="241"/>
      <c r="G155" s="232"/>
      <c r="H155" s="232"/>
      <c r="I155" s="232"/>
      <c r="J155" s="232"/>
      <c r="K155" s="232"/>
      <c r="L155" s="232"/>
      <c r="M155" s="232"/>
      <c r="N155" s="232"/>
      <c r="O155" s="232"/>
    </row>
    <row r="156" spans="1:15" x14ac:dyDescent="0.25">
      <c r="A156" s="240"/>
      <c r="B156" s="297"/>
      <c r="C156" s="232"/>
      <c r="D156" s="232"/>
      <c r="E156" s="241"/>
      <c r="F156" s="241"/>
      <c r="G156" s="232"/>
      <c r="H156" s="232"/>
      <c r="I156" s="232"/>
      <c r="J156" s="232"/>
      <c r="K156" s="232"/>
      <c r="L156" s="232"/>
      <c r="M156" s="232"/>
      <c r="N156" s="232"/>
      <c r="O156" s="232"/>
    </row>
    <row r="157" spans="1:15" x14ac:dyDescent="0.25">
      <c r="A157" s="240"/>
      <c r="B157" s="297"/>
      <c r="C157" s="232"/>
      <c r="D157" s="232"/>
      <c r="E157" s="241"/>
      <c r="F157" s="241"/>
      <c r="G157" s="232"/>
      <c r="H157" s="232"/>
      <c r="I157" s="232"/>
      <c r="J157" s="232"/>
      <c r="K157" s="232"/>
      <c r="L157" s="232"/>
      <c r="M157" s="232"/>
      <c r="N157" s="232"/>
      <c r="O157" s="232"/>
    </row>
    <row r="158" spans="1:15" x14ac:dyDescent="0.25">
      <c r="A158" s="240"/>
      <c r="B158" s="297"/>
      <c r="C158" s="232"/>
      <c r="D158" s="232"/>
      <c r="E158" s="241"/>
      <c r="F158" s="241"/>
      <c r="G158" s="232"/>
      <c r="H158" s="232"/>
      <c r="I158" s="232"/>
      <c r="J158" s="232"/>
      <c r="K158" s="232"/>
      <c r="L158" s="232"/>
      <c r="M158" s="232"/>
      <c r="N158" s="232"/>
      <c r="O158" s="232"/>
    </row>
    <row r="159" spans="1:15" x14ac:dyDescent="0.25">
      <c r="A159" s="240"/>
      <c r="B159" s="297"/>
      <c r="C159" s="232"/>
      <c r="D159" s="232"/>
      <c r="E159" s="241"/>
      <c r="F159" s="241"/>
      <c r="G159" s="232"/>
      <c r="H159" s="232"/>
      <c r="I159" s="232"/>
      <c r="J159" s="232"/>
      <c r="K159" s="232"/>
      <c r="L159" s="232"/>
      <c r="M159" s="232"/>
      <c r="N159" s="232"/>
      <c r="O159" s="232"/>
    </row>
    <row r="160" spans="1:15" x14ac:dyDescent="0.25">
      <c r="A160" s="240"/>
      <c r="B160" s="297"/>
      <c r="C160" s="232"/>
      <c r="D160" s="232"/>
      <c r="E160" s="241"/>
      <c r="F160" s="241"/>
      <c r="G160" s="232"/>
      <c r="H160" s="232"/>
      <c r="I160" s="232"/>
      <c r="J160" s="232"/>
      <c r="K160" s="232"/>
      <c r="L160" s="232"/>
      <c r="M160" s="232"/>
      <c r="N160" s="232"/>
      <c r="O160" s="232"/>
    </row>
    <row r="161" spans="1:15" x14ac:dyDescent="0.25">
      <c r="A161" s="240"/>
      <c r="B161" s="297"/>
      <c r="C161" s="232"/>
      <c r="D161" s="232"/>
      <c r="E161" s="241"/>
      <c r="F161" s="241"/>
      <c r="G161" s="232"/>
      <c r="H161" s="232"/>
      <c r="I161" s="232"/>
      <c r="J161" s="232"/>
      <c r="K161" s="232"/>
      <c r="L161" s="232"/>
      <c r="M161" s="232"/>
      <c r="N161" s="232"/>
      <c r="O161" s="232"/>
    </row>
    <row r="162" spans="1:15" x14ac:dyDescent="0.25">
      <c r="A162" s="240"/>
      <c r="B162" s="297"/>
      <c r="C162" s="232"/>
      <c r="D162" s="232"/>
      <c r="E162" s="241"/>
      <c r="F162" s="241"/>
      <c r="G162" s="232"/>
      <c r="H162" s="232"/>
      <c r="I162" s="232"/>
      <c r="J162" s="232"/>
      <c r="K162" s="232"/>
      <c r="L162" s="232"/>
      <c r="M162" s="232"/>
      <c r="N162" s="232"/>
      <c r="O162" s="232"/>
    </row>
    <row r="163" spans="1:15" x14ac:dyDescent="0.25">
      <c r="A163" s="240"/>
      <c r="B163" s="297"/>
      <c r="C163" s="232"/>
      <c r="D163" s="232"/>
      <c r="E163" s="241"/>
      <c r="F163" s="241"/>
      <c r="G163" s="232"/>
      <c r="H163" s="232"/>
      <c r="I163" s="232"/>
      <c r="J163" s="232"/>
      <c r="K163" s="232"/>
      <c r="L163" s="232"/>
      <c r="M163" s="232"/>
      <c r="N163" s="232"/>
      <c r="O163" s="232"/>
    </row>
    <row r="164" spans="1:15" x14ac:dyDescent="0.25">
      <c r="A164" s="240"/>
      <c r="B164" s="297"/>
      <c r="C164" s="232"/>
      <c r="D164" s="232"/>
      <c r="E164" s="241"/>
      <c r="F164" s="241"/>
      <c r="G164" s="232"/>
      <c r="H164" s="232"/>
      <c r="I164" s="232"/>
      <c r="J164" s="232"/>
      <c r="K164" s="232"/>
      <c r="L164" s="232"/>
      <c r="M164" s="232"/>
      <c r="N164" s="232"/>
      <c r="O164" s="232"/>
    </row>
    <row r="165" spans="1:15" x14ac:dyDescent="0.25">
      <c r="A165" s="240"/>
      <c r="B165" s="297"/>
      <c r="C165" s="232"/>
      <c r="D165" s="232"/>
      <c r="E165" s="241"/>
      <c r="F165" s="241"/>
      <c r="G165" s="232"/>
      <c r="H165" s="232"/>
      <c r="I165" s="232"/>
      <c r="J165" s="232"/>
      <c r="K165" s="232"/>
      <c r="L165" s="232"/>
      <c r="M165" s="232"/>
      <c r="N165" s="232"/>
      <c r="O165" s="232"/>
    </row>
    <row r="166" spans="1:15" x14ac:dyDescent="0.25">
      <c r="A166" s="240"/>
      <c r="B166" s="297"/>
      <c r="C166" s="232"/>
      <c r="D166" s="232"/>
      <c r="E166" s="241"/>
      <c r="F166" s="241"/>
      <c r="G166" s="232"/>
      <c r="H166" s="232"/>
      <c r="I166" s="232"/>
      <c r="J166" s="232"/>
      <c r="K166" s="232"/>
      <c r="L166" s="232"/>
      <c r="M166" s="232"/>
      <c r="N166" s="232"/>
      <c r="O166" s="232"/>
    </row>
    <row r="167" spans="1:15" x14ac:dyDescent="0.25">
      <c r="A167" s="240"/>
      <c r="B167" s="297"/>
      <c r="C167" s="232"/>
      <c r="D167" s="232"/>
      <c r="E167" s="241"/>
      <c r="F167" s="241"/>
      <c r="G167" s="232"/>
      <c r="H167" s="232"/>
      <c r="I167" s="232"/>
      <c r="J167" s="232"/>
      <c r="K167" s="232"/>
      <c r="L167" s="232"/>
      <c r="M167" s="232"/>
      <c r="N167" s="232"/>
      <c r="O167" s="232"/>
    </row>
    <row r="168" spans="1:15" x14ac:dyDescent="0.25">
      <c r="A168" s="240"/>
      <c r="B168" s="297"/>
      <c r="C168" s="232"/>
      <c r="D168" s="232"/>
      <c r="E168" s="241"/>
      <c r="F168" s="241"/>
      <c r="G168" s="232"/>
      <c r="H168" s="232"/>
      <c r="I168" s="232"/>
      <c r="J168" s="232"/>
      <c r="K168" s="232"/>
      <c r="L168" s="232"/>
      <c r="M168" s="232"/>
      <c r="N168" s="232"/>
      <c r="O168" s="232"/>
    </row>
    <row r="169" spans="1:15" x14ac:dyDescent="0.25">
      <c r="A169" s="240"/>
      <c r="B169" s="297"/>
      <c r="C169" s="232"/>
      <c r="D169" s="232"/>
      <c r="E169" s="241"/>
      <c r="F169" s="241"/>
      <c r="G169" s="232"/>
      <c r="H169" s="232"/>
      <c r="I169" s="232"/>
      <c r="J169" s="232"/>
      <c r="K169" s="232"/>
      <c r="L169" s="232"/>
      <c r="M169" s="232"/>
      <c r="N169" s="232"/>
      <c r="O169" s="232"/>
    </row>
    <row r="170" spans="1:15" x14ac:dyDescent="0.25">
      <c r="A170" s="240"/>
      <c r="B170" s="297"/>
      <c r="C170" s="232"/>
      <c r="D170" s="232"/>
      <c r="E170" s="241"/>
      <c r="F170" s="241"/>
      <c r="G170" s="232"/>
      <c r="H170" s="232"/>
      <c r="I170" s="232"/>
      <c r="J170" s="232"/>
      <c r="K170" s="232"/>
      <c r="L170" s="232"/>
      <c r="M170" s="232"/>
      <c r="N170" s="232"/>
      <c r="O170" s="232"/>
    </row>
    <row r="171" spans="1:15" x14ac:dyDescent="0.25">
      <c r="A171" s="240"/>
      <c r="B171" s="297"/>
      <c r="C171" s="232"/>
      <c r="D171" s="232"/>
      <c r="E171" s="241"/>
      <c r="F171" s="241"/>
      <c r="G171" s="232"/>
      <c r="H171" s="232"/>
      <c r="I171" s="232"/>
      <c r="J171" s="232"/>
      <c r="K171" s="232"/>
      <c r="L171" s="232"/>
      <c r="M171" s="232"/>
      <c r="N171" s="232"/>
      <c r="O171" s="232"/>
    </row>
    <row r="172" spans="1:15" x14ac:dyDescent="0.25">
      <c r="A172" s="240"/>
      <c r="B172" s="297"/>
      <c r="C172" s="232"/>
      <c r="D172" s="232"/>
      <c r="E172" s="241"/>
      <c r="F172" s="241"/>
      <c r="G172" s="232"/>
      <c r="H172" s="232"/>
      <c r="I172" s="232"/>
      <c r="J172" s="232"/>
      <c r="K172" s="232"/>
      <c r="L172" s="232"/>
      <c r="M172" s="232"/>
      <c r="N172" s="232"/>
      <c r="O172" s="232"/>
    </row>
    <row r="173" spans="1:15" x14ac:dyDescent="0.25">
      <c r="A173" s="240"/>
      <c r="B173" s="297"/>
      <c r="C173" s="232"/>
      <c r="D173" s="232"/>
      <c r="E173" s="241"/>
      <c r="F173" s="241"/>
      <c r="G173" s="232"/>
      <c r="H173" s="232"/>
      <c r="I173" s="232"/>
      <c r="J173" s="232"/>
      <c r="K173" s="232"/>
      <c r="L173" s="232"/>
      <c r="M173" s="232"/>
      <c r="N173" s="232"/>
      <c r="O173" s="232"/>
    </row>
    <row r="174" spans="1:15" x14ac:dyDescent="0.25">
      <c r="A174" s="240"/>
      <c r="B174" s="297"/>
      <c r="C174" s="232"/>
      <c r="D174" s="232"/>
      <c r="E174" s="241"/>
      <c r="F174" s="241"/>
      <c r="G174" s="232"/>
      <c r="H174" s="232"/>
      <c r="I174" s="232"/>
      <c r="J174" s="232"/>
      <c r="K174" s="232"/>
      <c r="L174" s="232"/>
      <c r="M174" s="232"/>
      <c r="N174" s="232"/>
      <c r="O174" s="232"/>
    </row>
    <row r="175" spans="1:15" x14ac:dyDescent="0.25">
      <c r="A175" s="240"/>
      <c r="B175" s="297"/>
      <c r="C175" s="232"/>
      <c r="D175" s="232"/>
      <c r="E175" s="241"/>
      <c r="F175" s="241"/>
      <c r="G175" s="232"/>
      <c r="H175" s="232"/>
      <c r="I175" s="232"/>
      <c r="J175" s="232"/>
      <c r="K175" s="232"/>
      <c r="L175" s="232"/>
      <c r="M175" s="232"/>
      <c r="N175" s="232"/>
      <c r="O175" s="232"/>
    </row>
    <row r="176" spans="1:15" x14ac:dyDescent="0.25">
      <c r="A176" s="240"/>
      <c r="B176" s="297"/>
      <c r="C176" s="232"/>
      <c r="D176" s="232"/>
      <c r="E176" s="241"/>
      <c r="F176" s="241"/>
      <c r="G176" s="232"/>
      <c r="H176" s="232"/>
      <c r="I176" s="232"/>
      <c r="J176" s="232"/>
      <c r="K176" s="232"/>
      <c r="L176" s="232"/>
      <c r="M176" s="232"/>
      <c r="N176" s="232"/>
      <c r="O176" s="232"/>
    </row>
    <row r="177" spans="1:15" x14ac:dyDescent="0.25">
      <c r="A177" s="240"/>
      <c r="B177" s="297"/>
      <c r="C177" s="232"/>
      <c r="D177" s="232"/>
      <c r="E177" s="241"/>
      <c r="F177" s="241"/>
      <c r="G177" s="232"/>
      <c r="H177" s="232"/>
      <c r="I177" s="232"/>
      <c r="J177" s="232"/>
      <c r="K177" s="232"/>
      <c r="L177" s="232"/>
      <c r="M177" s="232"/>
      <c r="N177" s="232"/>
      <c r="O177" s="232"/>
    </row>
    <row r="178" spans="1:15" x14ac:dyDescent="0.25">
      <c r="A178" s="240"/>
      <c r="B178" s="297"/>
      <c r="C178" s="232"/>
      <c r="D178" s="232"/>
      <c r="E178" s="241"/>
      <c r="F178" s="241"/>
      <c r="G178" s="232"/>
      <c r="H178" s="232"/>
      <c r="I178" s="232"/>
      <c r="J178" s="232"/>
      <c r="K178" s="232"/>
      <c r="L178" s="232"/>
      <c r="M178" s="232"/>
      <c r="N178" s="232"/>
      <c r="O178" s="232"/>
    </row>
    <row r="179" spans="1:15" x14ac:dyDescent="0.25">
      <c r="A179" s="240"/>
      <c r="B179" s="297"/>
      <c r="C179" s="232"/>
      <c r="D179" s="232"/>
      <c r="E179" s="241"/>
      <c r="F179" s="241"/>
      <c r="G179" s="232"/>
      <c r="H179" s="232"/>
      <c r="I179" s="232"/>
      <c r="J179" s="232"/>
      <c r="K179" s="232"/>
      <c r="L179" s="232"/>
      <c r="M179" s="232"/>
      <c r="N179" s="232"/>
      <c r="O179" s="232"/>
    </row>
    <row r="180" spans="1:15" x14ac:dyDescent="0.25">
      <c r="A180" s="240"/>
      <c r="B180" s="297"/>
      <c r="C180" s="232"/>
      <c r="D180" s="232"/>
      <c r="E180" s="241"/>
      <c r="F180" s="241"/>
      <c r="G180" s="232"/>
      <c r="H180" s="232"/>
      <c r="I180" s="232"/>
      <c r="J180" s="232"/>
      <c r="K180" s="232"/>
      <c r="L180" s="232"/>
      <c r="M180" s="232"/>
      <c r="N180" s="232"/>
      <c r="O180" s="232"/>
    </row>
    <row r="181" spans="1:15" x14ac:dyDescent="0.25">
      <c r="A181" s="240"/>
      <c r="B181" s="297"/>
      <c r="C181" s="232"/>
      <c r="D181" s="232"/>
      <c r="E181" s="241"/>
      <c r="F181" s="241"/>
      <c r="G181" s="232"/>
      <c r="H181" s="232"/>
      <c r="I181" s="232"/>
      <c r="J181" s="232"/>
      <c r="K181" s="232"/>
      <c r="L181" s="232"/>
      <c r="M181" s="232"/>
      <c r="N181" s="232"/>
      <c r="O181" s="232"/>
    </row>
    <row r="182" spans="1:15" x14ac:dyDescent="0.25">
      <c r="A182" s="240"/>
      <c r="B182" s="297"/>
      <c r="C182" s="232"/>
      <c r="D182" s="232"/>
      <c r="E182" s="241"/>
      <c r="F182" s="241"/>
      <c r="G182" s="232"/>
      <c r="H182" s="232"/>
      <c r="I182" s="232"/>
      <c r="J182" s="232"/>
      <c r="K182" s="232"/>
      <c r="L182" s="232"/>
      <c r="M182" s="232"/>
      <c r="N182" s="232"/>
      <c r="O182" s="232"/>
    </row>
    <row r="183" spans="1:15" x14ac:dyDescent="0.25">
      <c r="A183" s="240"/>
      <c r="B183" s="297"/>
      <c r="C183" s="232"/>
      <c r="D183" s="232"/>
      <c r="E183" s="241"/>
      <c r="F183" s="241"/>
      <c r="G183" s="232"/>
      <c r="H183" s="232"/>
      <c r="I183" s="232"/>
      <c r="J183" s="232"/>
      <c r="K183" s="232"/>
      <c r="L183" s="232"/>
      <c r="M183" s="232"/>
      <c r="N183" s="232"/>
      <c r="O183" s="232"/>
    </row>
    <row r="184" spans="1:15" x14ac:dyDescent="0.25">
      <c r="A184" s="240"/>
      <c r="B184" s="297"/>
      <c r="C184" s="232"/>
      <c r="D184" s="232"/>
      <c r="E184" s="241"/>
      <c r="F184" s="241"/>
      <c r="G184" s="232"/>
      <c r="H184" s="232"/>
      <c r="I184" s="232"/>
      <c r="J184" s="232"/>
      <c r="K184" s="232"/>
      <c r="L184" s="232"/>
      <c r="M184" s="232"/>
      <c r="N184" s="232"/>
      <c r="O184" s="232"/>
    </row>
    <row r="185" spans="1:15" x14ac:dyDescent="0.25">
      <c r="A185" s="240"/>
      <c r="B185" s="297"/>
      <c r="C185" s="232"/>
      <c r="D185" s="232"/>
      <c r="E185" s="241"/>
      <c r="F185" s="241"/>
      <c r="G185" s="232"/>
      <c r="H185" s="232"/>
      <c r="I185" s="232"/>
      <c r="J185" s="232"/>
      <c r="K185" s="232"/>
      <c r="L185" s="232"/>
      <c r="M185" s="232"/>
      <c r="N185" s="232"/>
      <c r="O185" s="232"/>
    </row>
    <row r="186" spans="1:15" x14ac:dyDescent="0.25">
      <c r="A186" s="240"/>
      <c r="B186" s="297"/>
      <c r="C186" s="232"/>
      <c r="D186" s="232"/>
      <c r="E186" s="241"/>
      <c r="F186" s="241"/>
      <c r="G186" s="232"/>
      <c r="H186" s="232"/>
      <c r="I186" s="232"/>
      <c r="J186" s="232"/>
      <c r="K186" s="232"/>
      <c r="L186" s="232"/>
      <c r="M186" s="232"/>
      <c r="N186" s="232"/>
      <c r="O186" s="232"/>
    </row>
    <row r="187" spans="1:15" x14ac:dyDescent="0.25">
      <c r="A187" s="240"/>
      <c r="B187" s="297"/>
      <c r="C187" s="232"/>
      <c r="D187" s="232"/>
      <c r="E187" s="241"/>
      <c r="F187" s="241"/>
      <c r="G187" s="232"/>
      <c r="H187" s="232"/>
      <c r="I187" s="232"/>
      <c r="J187" s="232"/>
      <c r="K187" s="232"/>
      <c r="L187" s="232"/>
      <c r="M187" s="232"/>
      <c r="N187" s="232"/>
      <c r="O187" s="232"/>
    </row>
    <row r="188" spans="1:15" x14ac:dyDescent="0.25">
      <c r="A188" s="240"/>
      <c r="B188" s="297"/>
      <c r="C188" s="232"/>
      <c r="D188" s="232"/>
      <c r="E188" s="241"/>
      <c r="F188" s="241"/>
      <c r="G188" s="232"/>
      <c r="H188" s="232"/>
      <c r="I188" s="232"/>
      <c r="J188" s="232"/>
      <c r="K188" s="232"/>
      <c r="L188" s="232"/>
      <c r="M188" s="232"/>
      <c r="N188" s="232"/>
      <c r="O188" s="232"/>
    </row>
    <row r="189" spans="1:15" x14ac:dyDescent="0.25">
      <c r="A189" s="240"/>
      <c r="B189" s="297"/>
      <c r="C189" s="232"/>
      <c r="D189" s="232"/>
      <c r="E189" s="241"/>
      <c r="F189" s="241"/>
      <c r="G189" s="232"/>
      <c r="H189" s="232"/>
      <c r="I189" s="232"/>
      <c r="J189" s="232"/>
      <c r="K189" s="232"/>
      <c r="L189" s="232"/>
      <c r="M189" s="232"/>
      <c r="N189" s="232"/>
      <c r="O189" s="232"/>
    </row>
    <row r="190" spans="1:15" x14ac:dyDescent="0.25">
      <c r="A190" s="240"/>
      <c r="B190" s="297"/>
      <c r="C190" s="232"/>
      <c r="D190" s="232"/>
      <c r="E190" s="241"/>
      <c r="F190" s="241"/>
      <c r="G190" s="232"/>
      <c r="H190" s="232"/>
      <c r="I190" s="232"/>
      <c r="J190" s="232"/>
      <c r="K190" s="232"/>
      <c r="L190" s="232"/>
      <c r="M190" s="232"/>
      <c r="N190" s="232"/>
      <c r="O190" s="232"/>
    </row>
    <row r="191" spans="1:15" x14ac:dyDescent="0.25">
      <c r="A191" s="240"/>
      <c r="B191" s="297"/>
      <c r="C191" s="232"/>
      <c r="D191" s="232"/>
      <c r="E191" s="241"/>
      <c r="F191" s="241"/>
      <c r="G191" s="232"/>
      <c r="H191" s="232"/>
      <c r="I191" s="232"/>
      <c r="J191" s="232"/>
      <c r="K191" s="232"/>
      <c r="L191" s="232"/>
      <c r="M191" s="232"/>
      <c r="N191" s="232"/>
      <c r="O191" s="232"/>
    </row>
    <row r="192" spans="1:15" x14ac:dyDescent="0.25">
      <c r="A192" s="240"/>
      <c r="B192" s="297"/>
      <c r="C192" s="232"/>
      <c r="D192" s="232"/>
      <c r="E192" s="241"/>
      <c r="F192" s="241"/>
      <c r="G192" s="232"/>
      <c r="H192" s="232"/>
      <c r="I192" s="232"/>
      <c r="J192" s="232"/>
      <c r="K192" s="232"/>
      <c r="L192" s="232"/>
      <c r="M192" s="232"/>
      <c r="N192" s="232"/>
      <c r="O192" s="232"/>
    </row>
    <row r="193" spans="1:15" x14ac:dyDescent="0.25">
      <c r="A193" s="240"/>
      <c r="B193" s="297"/>
      <c r="C193" s="232"/>
      <c r="D193" s="232"/>
      <c r="E193" s="241"/>
      <c r="F193" s="241"/>
      <c r="G193" s="232"/>
      <c r="H193" s="232"/>
      <c r="I193" s="232"/>
      <c r="J193" s="232"/>
      <c r="K193" s="232"/>
      <c r="L193" s="232"/>
      <c r="M193" s="232"/>
      <c r="N193" s="232"/>
      <c r="O193" s="232"/>
    </row>
    <row r="194" spans="1:15" x14ac:dyDescent="0.25">
      <c r="A194" s="240"/>
      <c r="B194" s="297"/>
      <c r="C194" s="232"/>
      <c r="D194" s="232"/>
      <c r="E194" s="241"/>
      <c r="F194" s="241"/>
      <c r="G194" s="232"/>
      <c r="H194" s="232"/>
      <c r="I194" s="232"/>
      <c r="J194" s="232"/>
      <c r="K194" s="232"/>
      <c r="L194" s="232"/>
      <c r="M194" s="232"/>
      <c r="N194" s="232"/>
      <c r="O194" s="232"/>
    </row>
    <row r="195" spans="1:15" x14ac:dyDescent="0.25">
      <c r="A195" s="240"/>
      <c r="B195" s="297"/>
      <c r="C195" s="232"/>
      <c r="D195" s="232"/>
      <c r="E195" s="241"/>
      <c r="F195" s="241"/>
      <c r="G195" s="232"/>
      <c r="H195" s="232"/>
      <c r="I195" s="232"/>
      <c r="J195" s="232"/>
      <c r="K195" s="232"/>
      <c r="L195" s="232"/>
      <c r="M195" s="232"/>
      <c r="N195" s="232"/>
      <c r="O195" s="232"/>
    </row>
    <row r="196" spans="1:15" x14ac:dyDescent="0.25">
      <c r="A196" s="240"/>
      <c r="B196" s="297"/>
      <c r="C196" s="232"/>
      <c r="D196" s="232"/>
      <c r="E196" s="241"/>
      <c r="F196" s="241"/>
      <c r="G196" s="232"/>
      <c r="H196" s="232"/>
      <c r="I196" s="232"/>
      <c r="J196" s="232"/>
      <c r="K196" s="232"/>
      <c r="L196" s="232"/>
      <c r="M196" s="232"/>
      <c r="N196" s="232"/>
      <c r="O196" s="232"/>
    </row>
    <row r="197" spans="1:15" x14ac:dyDescent="0.25">
      <c r="A197" s="240"/>
      <c r="B197" s="297"/>
      <c r="C197" s="232"/>
      <c r="D197" s="232"/>
      <c r="E197" s="241"/>
      <c r="F197" s="241"/>
      <c r="G197" s="232"/>
      <c r="H197" s="232"/>
      <c r="I197" s="232"/>
      <c r="J197" s="232"/>
      <c r="K197" s="232"/>
      <c r="L197" s="232"/>
      <c r="M197" s="232"/>
      <c r="N197" s="232"/>
      <c r="O197" s="232"/>
    </row>
    <row r="198" spans="1:15" x14ac:dyDescent="0.25">
      <c r="A198" s="240"/>
      <c r="B198" s="297"/>
      <c r="C198" s="232"/>
      <c r="D198" s="232"/>
      <c r="E198" s="241"/>
      <c r="F198" s="241"/>
      <c r="G198" s="232"/>
      <c r="H198" s="232"/>
      <c r="I198" s="232"/>
      <c r="J198" s="232"/>
      <c r="K198" s="232"/>
      <c r="L198" s="232"/>
      <c r="M198" s="232"/>
      <c r="N198" s="232"/>
      <c r="O198" s="232"/>
    </row>
    <row r="199" spans="1:15" x14ac:dyDescent="0.25">
      <c r="A199" s="240"/>
      <c r="B199" s="297"/>
      <c r="C199" s="232"/>
      <c r="D199" s="232"/>
      <c r="E199" s="241"/>
      <c r="F199" s="241"/>
      <c r="G199" s="232"/>
      <c r="H199" s="232"/>
      <c r="I199" s="232"/>
      <c r="J199" s="232"/>
      <c r="K199" s="232"/>
      <c r="L199" s="232"/>
      <c r="M199" s="232"/>
      <c r="N199" s="232"/>
      <c r="O199" s="232"/>
    </row>
    <row r="200" spans="1:15" x14ac:dyDescent="0.25">
      <c r="A200" s="240"/>
      <c r="B200" s="297"/>
      <c r="C200" s="232"/>
      <c r="D200" s="232"/>
      <c r="E200" s="241"/>
      <c r="F200" s="241"/>
      <c r="G200" s="232"/>
      <c r="H200" s="232"/>
      <c r="I200" s="232"/>
      <c r="J200" s="232"/>
      <c r="K200" s="232"/>
      <c r="L200" s="232"/>
      <c r="M200" s="232"/>
      <c r="N200" s="232"/>
      <c r="O200" s="232"/>
    </row>
    <row r="201" spans="1:15" x14ac:dyDescent="0.25">
      <c r="A201" s="240"/>
      <c r="B201" s="297"/>
      <c r="C201" s="232"/>
      <c r="D201" s="232"/>
      <c r="E201" s="241"/>
      <c r="F201" s="241"/>
      <c r="G201" s="232"/>
      <c r="H201" s="232"/>
      <c r="I201" s="232"/>
      <c r="J201" s="232"/>
      <c r="K201" s="232"/>
      <c r="L201" s="232"/>
      <c r="M201" s="232"/>
      <c r="N201" s="232"/>
      <c r="O201" s="232"/>
    </row>
    <row r="202" spans="1:15" x14ac:dyDescent="0.25">
      <c r="A202" s="240"/>
      <c r="B202" s="297"/>
      <c r="C202" s="232"/>
      <c r="D202" s="232"/>
      <c r="E202" s="241"/>
      <c r="F202" s="241"/>
      <c r="G202" s="232"/>
      <c r="H202" s="232"/>
      <c r="I202" s="232"/>
      <c r="J202" s="232"/>
      <c r="K202" s="232"/>
      <c r="L202" s="232"/>
      <c r="M202" s="232"/>
      <c r="N202" s="232"/>
      <c r="O202" s="232"/>
    </row>
    <row r="203" spans="1:15" x14ac:dyDescent="0.25">
      <c r="A203" s="240"/>
      <c r="B203" s="297"/>
      <c r="C203" s="232"/>
      <c r="D203" s="232"/>
      <c r="E203" s="241"/>
      <c r="F203" s="241"/>
      <c r="G203" s="232"/>
      <c r="H203" s="232"/>
      <c r="I203" s="232"/>
      <c r="J203" s="232"/>
      <c r="K203" s="232"/>
      <c r="L203" s="232"/>
      <c r="M203" s="232"/>
      <c r="N203" s="232"/>
      <c r="O203" s="232"/>
    </row>
    <row r="204" spans="1:15" x14ac:dyDescent="0.25">
      <c r="A204" s="240"/>
      <c r="B204" s="297"/>
      <c r="C204" s="232"/>
      <c r="D204" s="232"/>
      <c r="E204" s="241"/>
      <c r="F204" s="241"/>
      <c r="G204" s="232"/>
      <c r="H204" s="232"/>
      <c r="I204" s="232"/>
      <c r="J204" s="232"/>
      <c r="K204" s="232"/>
      <c r="L204" s="232"/>
      <c r="M204" s="232"/>
      <c r="N204" s="232"/>
      <c r="O204" s="232"/>
    </row>
    <row r="205" spans="1:15" x14ac:dyDescent="0.25">
      <c r="A205" s="240"/>
      <c r="B205" s="297"/>
      <c r="C205" s="232"/>
      <c r="D205" s="232"/>
      <c r="E205" s="241"/>
      <c r="F205" s="241"/>
      <c r="G205" s="232"/>
      <c r="H205" s="232"/>
      <c r="I205" s="232"/>
      <c r="J205" s="232"/>
      <c r="K205" s="232"/>
      <c r="L205" s="232"/>
      <c r="M205" s="232"/>
      <c r="N205" s="232"/>
      <c r="O205" s="232"/>
    </row>
    <row r="206" spans="1:15" x14ac:dyDescent="0.25">
      <c r="A206" s="240"/>
      <c r="B206" s="297"/>
      <c r="C206" s="232"/>
      <c r="D206" s="232"/>
      <c r="E206" s="241"/>
      <c r="F206" s="241"/>
      <c r="G206" s="232"/>
      <c r="H206" s="232"/>
      <c r="I206" s="232"/>
      <c r="J206" s="232"/>
      <c r="K206" s="232"/>
      <c r="L206" s="232"/>
      <c r="M206" s="232"/>
      <c r="N206" s="232"/>
      <c r="O206" s="232"/>
    </row>
    <row r="207" spans="1:15" x14ac:dyDescent="0.25">
      <c r="A207" s="240"/>
      <c r="B207" s="297"/>
      <c r="C207" s="232"/>
      <c r="D207" s="232"/>
      <c r="E207" s="241"/>
      <c r="F207" s="241"/>
      <c r="G207" s="232"/>
      <c r="H207" s="232"/>
      <c r="I207" s="232"/>
      <c r="J207" s="232"/>
      <c r="K207" s="232"/>
      <c r="L207" s="232"/>
      <c r="M207" s="232"/>
      <c r="N207" s="232"/>
      <c r="O207" s="232"/>
    </row>
    <row r="208" spans="1:15" x14ac:dyDescent="0.25">
      <c r="A208" s="240"/>
      <c r="B208" s="297"/>
      <c r="C208" s="232"/>
      <c r="D208" s="232"/>
      <c r="E208" s="241"/>
      <c r="F208" s="241"/>
      <c r="G208" s="232"/>
      <c r="H208" s="232"/>
      <c r="I208" s="232"/>
      <c r="J208" s="232"/>
      <c r="K208" s="232"/>
      <c r="L208" s="232"/>
      <c r="M208" s="232"/>
      <c r="N208" s="232"/>
      <c r="O208" s="232"/>
    </row>
    <row r="209" spans="1:15" x14ac:dyDescent="0.25">
      <c r="A209" s="240"/>
      <c r="B209" s="297"/>
      <c r="C209" s="232"/>
      <c r="D209" s="232"/>
      <c r="E209" s="241"/>
      <c r="F209" s="241"/>
      <c r="G209" s="232"/>
      <c r="H209" s="232"/>
      <c r="I209" s="232"/>
      <c r="J209" s="232"/>
      <c r="K209" s="232"/>
      <c r="L209" s="232"/>
      <c r="M209" s="232"/>
      <c r="N209" s="232"/>
      <c r="O209" s="232"/>
    </row>
    <row r="210" spans="1:15" x14ac:dyDescent="0.25">
      <c r="A210" s="240"/>
      <c r="B210" s="297"/>
      <c r="C210" s="232"/>
      <c r="D210" s="232"/>
      <c r="E210" s="241"/>
      <c r="F210" s="241"/>
      <c r="G210" s="232"/>
      <c r="H210" s="232"/>
      <c r="I210" s="232"/>
      <c r="J210" s="232"/>
      <c r="K210" s="232"/>
      <c r="L210" s="232"/>
      <c r="M210" s="232"/>
      <c r="N210" s="232"/>
      <c r="O210" s="232"/>
    </row>
    <row r="211" spans="1:15" x14ac:dyDescent="0.25">
      <c r="A211" s="240"/>
      <c r="B211" s="297"/>
      <c r="C211" s="232"/>
      <c r="D211" s="232"/>
      <c r="E211" s="241"/>
      <c r="F211" s="241"/>
      <c r="G211" s="232"/>
      <c r="H211" s="232"/>
      <c r="I211" s="232"/>
      <c r="J211" s="232"/>
      <c r="K211" s="232"/>
      <c r="L211" s="232"/>
      <c r="M211" s="232"/>
      <c r="N211" s="232"/>
      <c r="O211" s="232"/>
    </row>
    <row r="212" spans="1:15" x14ac:dyDescent="0.25">
      <c r="A212" s="240"/>
      <c r="B212" s="297"/>
      <c r="C212" s="232"/>
      <c r="D212" s="232"/>
      <c r="E212" s="241"/>
      <c r="F212" s="241"/>
      <c r="G212" s="232"/>
      <c r="H212" s="232"/>
      <c r="I212" s="232"/>
      <c r="J212" s="232"/>
      <c r="K212" s="232"/>
      <c r="L212" s="232"/>
      <c r="M212" s="232"/>
      <c r="N212" s="232"/>
      <c r="O212" s="232"/>
    </row>
    <row r="213" spans="1:15" x14ac:dyDescent="0.25">
      <c r="A213" s="240"/>
      <c r="B213" s="297"/>
      <c r="C213" s="232"/>
      <c r="D213" s="232"/>
      <c r="E213" s="241"/>
      <c r="F213" s="241"/>
      <c r="G213" s="232"/>
      <c r="H213" s="232"/>
      <c r="I213" s="232"/>
      <c r="J213" s="232"/>
      <c r="K213" s="232"/>
      <c r="L213" s="232"/>
      <c r="M213" s="232"/>
      <c r="N213" s="232"/>
      <c r="O213" s="232"/>
    </row>
    <row r="214" spans="1:15" x14ac:dyDescent="0.25">
      <c r="A214" s="240"/>
      <c r="B214" s="297"/>
      <c r="C214" s="232"/>
      <c r="D214" s="232"/>
      <c r="E214" s="241"/>
      <c r="F214" s="241"/>
      <c r="G214" s="232"/>
      <c r="H214" s="232"/>
      <c r="I214" s="232"/>
      <c r="J214" s="232"/>
      <c r="K214" s="232"/>
      <c r="L214" s="232"/>
      <c r="M214" s="232"/>
      <c r="N214" s="232"/>
      <c r="O214" s="232"/>
    </row>
    <row r="215" spans="1:15" x14ac:dyDescent="0.25">
      <c r="A215" s="240"/>
      <c r="B215" s="297"/>
      <c r="C215" s="232"/>
      <c r="D215" s="232"/>
      <c r="E215" s="241"/>
      <c r="F215" s="241"/>
      <c r="G215" s="232"/>
      <c r="H215" s="232"/>
      <c r="I215" s="232"/>
      <c r="J215" s="232"/>
      <c r="K215" s="232"/>
      <c r="L215" s="232"/>
      <c r="M215" s="232"/>
      <c r="N215" s="232"/>
      <c r="O215" s="232"/>
    </row>
    <row r="216" spans="1:15" x14ac:dyDescent="0.25">
      <c r="A216" s="240"/>
      <c r="B216" s="297"/>
      <c r="C216" s="232"/>
      <c r="D216" s="232"/>
      <c r="E216" s="241"/>
      <c r="F216" s="241"/>
      <c r="G216" s="232"/>
      <c r="H216" s="232"/>
      <c r="I216" s="232"/>
      <c r="J216" s="232"/>
      <c r="K216" s="232"/>
      <c r="L216" s="232"/>
      <c r="M216" s="232"/>
      <c r="N216" s="232"/>
      <c r="O216" s="232"/>
    </row>
    <row r="217" spans="1:15" x14ac:dyDescent="0.25">
      <c r="A217" s="240"/>
      <c r="B217" s="297"/>
      <c r="C217" s="232"/>
      <c r="D217" s="232"/>
      <c r="E217" s="241"/>
      <c r="F217" s="241"/>
      <c r="G217" s="232"/>
      <c r="H217" s="232"/>
      <c r="I217" s="232"/>
      <c r="J217" s="232"/>
      <c r="K217" s="232"/>
      <c r="L217" s="232"/>
      <c r="M217" s="232"/>
      <c r="N217" s="232"/>
      <c r="O217" s="232"/>
    </row>
    <row r="218" spans="1:15" x14ac:dyDescent="0.25">
      <c r="A218" s="240"/>
      <c r="B218" s="297"/>
      <c r="C218" s="232"/>
      <c r="D218" s="232"/>
      <c r="E218" s="241"/>
      <c r="F218" s="241"/>
      <c r="G218" s="232"/>
      <c r="H218" s="232"/>
      <c r="I218" s="232"/>
      <c r="J218" s="232"/>
      <c r="K218" s="232"/>
      <c r="L218" s="232"/>
      <c r="M218" s="232"/>
      <c r="N218" s="232"/>
      <c r="O218" s="232"/>
    </row>
    <row r="219" spans="1:15" x14ac:dyDescent="0.25">
      <c r="A219" s="240"/>
      <c r="B219" s="297"/>
      <c r="C219" s="232"/>
      <c r="D219" s="232"/>
      <c r="E219" s="241"/>
      <c r="F219" s="241"/>
      <c r="G219" s="232"/>
      <c r="H219" s="232"/>
      <c r="I219" s="232"/>
      <c r="J219" s="232"/>
      <c r="K219" s="232"/>
      <c r="L219" s="232"/>
      <c r="M219" s="232"/>
      <c r="N219" s="232"/>
      <c r="O219" s="232"/>
    </row>
    <row r="220" spans="1:15" x14ac:dyDescent="0.25">
      <c r="A220" s="240"/>
      <c r="B220" s="297"/>
      <c r="C220" s="232"/>
      <c r="D220" s="232"/>
      <c r="E220" s="241"/>
      <c r="F220" s="241"/>
      <c r="G220" s="232"/>
      <c r="H220" s="232"/>
      <c r="I220" s="232"/>
      <c r="J220" s="232"/>
      <c r="K220" s="232"/>
      <c r="L220" s="232"/>
      <c r="M220" s="232"/>
      <c r="N220" s="232"/>
      <c r="O220" s="232"/>
    </row>
    <row r="221" spans="1:15" x14ac:dyDescent="0.25">
      <c r="A221" s="240"/>
      <c r="B221" s="297"/>
      <c r="C221" s="232"/>
      <c r="D221" s="232"/>
      <c r="E221" s="241"/>
      <c r="F221" s="241"/>
      <c r="G221" s="232"/>
      <c r="H221" s="232"/>
      <c r="I221" s="232"/>
      <c r="J221" s="232"/>
      <c r="K221" s="232"/>
      <c r="L221" s="232"/>
      <c r="M221" s="232"/>
      <c r="N221" s="232"/>
      <c r="O221" s="232"/>
    </row>
    <row r="222" spans="1:15" x14ac:dyDescent="0.25">
      <c r="A222" s="240"/>
      <c r="B222" s="297"/>
      <c r="C222" s="232"/>
      <c r="D222" s="232"/>
      <c r="E222" s="241"/>
      <c r="F222" s="241"/>
      <c r="G222" s="232"/>
      <c r="H222" s="232"/>
      <c r="I222" s="232"/>
      <c r="J222" s="232"/>
      <c r="K222" s="232"/>
      <c r="L222" s="232"/>
      <c r="M222" s="232"/>
      <c r="N222" s="232"/>
      <c r="O222" s="232"/>
    </row>
    <row r="223" spans="1:15" x14ac:dyDescent="0.25">
      <c r="A223" s="240"/>
      <c r="B223" s="297"/>
      <c r="C223" s="232"/>
      <c r="D223" s="232"/>
      <c r="E223" s="241"/>
      <c r="F223" s="241"/>
      <c r="G223" s="232"/>
      <c r="H223" s="232"/>
      <c r="I223" s="232"/>
      <c r="J223" s="232"/>
      <c r="K223" s="232"/>
      <c r="L223" s="232"/>
      <c r="M223" s="232"/>
      <c r="N223" s="232"/>
      <c r="O223" s="232"/>
    </row>
    <row r="224" spans="1:15" x14ac:dyDescent="0.25">
      <c r="A224" s="240"/>
      <c r="B224" s="297"/>
      <c r="C224" s="232"/>
      <c r="D224" s="232"/>
      <c r="E224" s="241"/>
      <c r="F224" s="241"/>
      <c r="G224" s="232"/>
      <c r="H224" s="232"/>
      <c r="I224" s="232"/>
      <c r="J224" s="232"/>
      <c r="K224" s="232"/>
      <c r="L224" s="232"/>
      <c r="M224" s="232"/>
      <c r="N224" s="232"/>
      <c r="O224" s="232"/>
    </row>
    <row r="225" spans="1:15" x14ac:dyDescent="0.25">
      <c r="A225" s="240"/>
      <c r="B225" s="297"/>
      <c r="C225" s="232"/>
      <c r="D225" s="232"/>
      <c r="E225" s="241"/>
      <c r="F225" s="241"/>
      <c r="G225" s="232"/>
      <c r="H225" s="232"/>
      <c r="I225" s="232"/>
      <c r="J225" s="232"/>
      <c r="K225" s="232"/>
      <c r="L225" s="232"/>
      <c r="M225" s="232"/>
      <c r="N225" s="232"/>
      <c r="O225" s="232"/>
    </row>
    <row r="226" spans="1:15" x14ac:dyDescent="0.25">
      <c r="A226" s="240"/>
      <c r="B226" s="297"/>
      <c r="C226" s="232"/>
      <c r="D226" s="232"/>
      <c r="E226" s="241"/>
      <c r="F226" s="241"/>
      <c r="G226" s="232"/>
      <c r="H226" s="232"/>
      <c r="I226" s="232"/>
      <c r="J226" s="232"/>
      <c r="K226" s="232"/>
      <c r="L226" s="232"/>
      <c r="M226" s="232"/>
      <c r="N226" s="232"/>
      <c r="O226" s="232"/>
    </row>
    <row r="227" spans="1:15" x14ac:dyDescent="0.25">
      <c r="A227" s="240"/>
      <c r="B227" s="297"/>
      <c r="C227" s="232"/>
      <c r="D227" s="232"/>
      <c r="E227" s="241"/>
      <c r="F227" s="241"/>
      <c r="G227" s="232"/>
      <c r="H227" s="232"/>
      <c r="I227" s="232"/>
      <c r="J227" s="232"/>
      <c r="K227" s="232"/>
      <c r="L227" s="232"/>
      <c r="M227" s="232"/>
      <c r="N227" s="232"/>
      <c r="O227" s="232"/>
    </row>
    <row r="228" spans="1:15" x14ac:dyDescent="0.25">
      <c r="A228" s="240"/>
      <c r="B228" s="297"/>
      <c r="C228" s="232"/>
      <c r="D228" s="232"/>
      <c r="E228" s="241"/>
      <c r="F228" s="241"/>
      <c r="G228" s="232"/>
      <c r="H228" s="232"/>
      <c r="I228" s="232"/>
      <c r="J228" s="232"/>
      <c r="K228" s="232"/>
      <c r="L228" s="232"/>
      <c r="M228" s="232"/>
      <c r="N228" s="232"/>
      <c r="O228" s="232"/>
    </row>
    <row r="229" spans="1:15" x14ac:dyDescent="0.25">
      <c r="A229" s="240"/>
      <c r="B229" s="297"/>
      <c r="C229" s="232"/>
      <c r="D229" s="232"/>
      <c r="E229" s="241"/>
      <c r="F229" s="241"/>
      <c r="G229" s="232"/>
      <c r="H229" s="232"/>
      <c r="I229" s="232"/>
      <c r="J229" s="232"/>
      <c r="K229" s="232"/>
      <c r="L229" s="232"/>
      <c r="M229" s="232"/>
      <c r="N229" s="232"/>
      <c r="O229" s="232"/>
    </row>
    <row r="230" spans="1:15" x14ac:dyDescent="0.25">
      <c r="A230" s="240"/>
      <c r="B230" s="297"/>
      <c r="C230" s="232"/>
      <c r="D230" s="232"/>
      <c r="E230" s="241"/>
      <c r="F230" s="241"/>
      <c r="G230" s="232"/>
      <c r="H230" s="232"/>
      <c r="I230" s="232"/>
      <c r="J230" s="232"/>
      <c r="K230" s="232"/>
      <c r="L230" s="232"/>
      <c r="M230" s="232"/>
      <c r="N230" s="232"/>
      <c r="O230" s="232"/>
    </row>
    <row r="231" spans="1:15" x14ac:dyDescent="0.25">
      <c r="A231" s="240"/>
      <c r="B231" s="297"/>
      <c r="C231" s="232"/>
      <c r="D231" s="232"/>
      <c r="E231" s="241"/>
      <c r="F231" s="241"/>
      <c r="G231" s="232"/>
      <c r="H231" s="232"/>
      <c r="I231" s="232"/>
      <c r="J231" s="232"/>
      <c r="K231" s="232"/>
      <c r="L231" s="232"/>
      <c r="M231" s="232"/>
      <c r="N231" s="232"/>
      <c r="O231" s="232"/>
    </row>
    <row r="232" spans="1:15" x14ac:dyDescent="0.25">
      <c r="A232" s="240"/>
      <c r="B232" s="297"/>
      <c r="C232" s="232"/>
      <c r="D232" s="232"/>
      <c r="E232" s="241"/>
      <c r="F232" s="241"/>
      <c r="G232" s="232"/>
      <c r="H232" s="232"/>
      <c r="I232" s="232"/>
      <c r="J232" s="232"/>
      <c r="K232" s="232"/>
      <c r="L232" s="232"/>
      <c r="M232" s="232"/>
      <c r="N232" s="232"/>
      <c r="O232" s="232"/>
    </row>
    <row r="233" spans="1:15" x14ac:dyDescent="0.25">
      <c r="A233" s="240"/>
      <c r="B233" s="297"/>
      <c r="C233" s="232"/>
      <c r="D233" s="232"/>
      <c r="E233" s="241"/>
      <c r="F233" s="241"/>
      <c r="G233" s="232"/>
      <c r="H233" s="232"/>
      <c r="I233" s="232"/>
      <c r="J233" s="232"/>
      <c r="K233" s="232"/>
      <c r="L233" s="232"/>
      <c r="M233" s="232"/>
      <c r="N233" s="232"/>
      <c r="O233" s="232"/>
    </row>
    <row r="234" spans="1:15" x14ac:dyDescent="0.25">
      <c r="A234" s="240"/>
      <c r="B234" s="297"/>
      <c r="C234" s="232"/>
      <c r="D234" s="232"/>
      <c r="E234" s="241"/>
      <c r="F234" s="241"/>
      <c r="G234" s="232"/>
      <c r="H234" s="232"/>
      <c r="I234" s="232"/>
      <c r="J234" s="232"/>
      <c r="K234" s="232"/>
      <c r="L234" s="232"/>
      <c r="M234" s="232"/>
      <c r="N234" s="232"/>
      <c r="O234" s="232"/>
    </row>
    <row r="235" spans="1:15" x14ac:dyDescent="0.25">
      <c r="A235" s="240"/>
      <c r="B235" s="297"/>
      <c r="C235" s="232"/>
      <c r="D235" s="232"/>
      <c r="E235" s="241"/>
      <c r="F235" s="241"/>
      <c r="G235" s="232"/>
      <c r="H235" s="232"/>
      <c r="I235" s="232"/>
      <c r="J235" s="232"/>
      <c r="K235" s="232"/>
      <c r="L235" s="232"/>
      <c r="M235" s="232"/>
      <c r="N235" s="232"/>
      <c r="O235" s="232"/>
    </row>
    <row r="236" spans="1:15" x14ac:dyDescent="0.25">
      <c r="A236" s="240"/>
      <c r="B236" s="297"/>
      <c r="C236" s="232"/>
      <c r="D236" s="232"/>
      <c r="E236" s="241"/>
      <c r="F236" s="241"/>
      <c r="G236" s="232"/>
      <c r="H236" s="232"/>
      <c r="I236" s="232"/>
      <c r="J236" s="232"/>
      <c r="K236" s="232"/>
      <c r="L236" s="232"/>
      <c r="M236" s="232"/>
      <c r="N236" s="232"/>
      <c r="O236" s="232"/>
    </row>
    <row r="237" spans="1:15" x14ac:dyDescent="0.25">
      <c r="A237" s="240"/>
      <c r="B237" s="297"/>
      <c r="C237" s="232"/>
      <c r="D237" s="232"/>
      <c r="E237" s="241"/>
      <c r="F237" s="241"/>
      <c r="G237" s="232"/>
      <c r="H237" s="232"/>
      <c r="I237" s="232"/>
      <c r="J237" s="232"/>
      <c r="K237" s="232"/>
      <c r="L237" s="232"/>
      <c r="M237" s="232"/>
      <c r="N237" s="232"/>
      <c r="O237" s="232"/>
    </row>
    <row r="238" spans="1:15" x14ac:dyDescent="0.25">
      <c r="A238" s="240"/>
      <c r="B238" s="297"/>
      <c r="C238" s="232"/>
      <c r="D238" s="232"/>
      <c r="E238" s="241"/>
      <c r="F238" s="241"/>
      <c r="G238" s="232"/>
      <c r="H238" s="232"/>
      <c r="I238" s="232"/>
      <c r="J238" s="232"/>
      <c r="K238" s="232"/>
      <c r="L238" s="232"/>
      <c r="M238" s="232"/>
      <c r="N238" s="232"/>
      <c r="O238" s="232"/>
    </row>
    <row r="239" spans="1:15" x14ac:dyDescent="0.25">
      <c r="A239" s="240"/>
      <c r="B239" s="297"/>
      <c r="C239" s="232"/>
      <c r="D239" s="232"/>
      <c r="E239" s="241"/>
      <c r="F239" s="241"/>
      <c r="G239" s="232"/>
      <c r="H239" s="232"/>
      <c r="I239" s="232"/>
      <c r="J239" s="232"/>
      <c r="K239" s="232"/>
      <c r="L239" s="232"/>
      <c r="M239" s="232"/>
      <c r="N239" s="232"/>
      <c r="O239" s="232"/>
    </row>
    <row r="240" spans="1:15" x14ac:dyDescent="0.25">
      <c r="A240" s="240"/>
      <c r="B240" s="297"/>
      <c r="C240" s="232"/>
      <c r="D240" s="232"/>
      <c r="E240" s="241"/>
      <c r="F240" s="241"/>
      <c r="G240" s="232"/>
      <c r="H240" s="232"/>
      <c r="I240" s="232"/>
      <c r="J240" s="232"/>
      <c r="K240" s="232"/>
      <c r="L240" s="232"/>
      <c r="M240" s="232"/>
      <c r="N240" s="232"/>
      <c r="O240" s="232"/>
    </row>
    <row r="241" spans="1:15" x14ac:dyDescent="0.25">
      <c r="A241" s="240"/>
      <c r="B241" s="297"/>
      <c r="C241" s="232"/>
      <c r="D241" s="232"/>
      <c r="E241" s="241"/>
      <c r="F241" s="241"/>
      <c r="G241" s="232"/>
      <c r="H241" s="232"/>
      <c r="I241" s="232"/>
      <c r="J241" s="232"/>
      <c r="K241" s="232"/>
      <c r="L241" s="232"/>
      <c r="M241" s="232"/>
      <c r="N241" s="232"/>
      <c r="O241" s="232"/>
    </row>
    <row r="242" spans="1:15" x14ac:dyDescent="0.25">
      <c r="A242" s="240"/>
      <c r="B242" s="297"/>
      <c r="C242" s="232"/>
      <c r="D242" s="232"/>
      <c r="E242" s="241"/>
      <c r="F242" s="241"/>
      <c r="G242" s="232"/>
      <c r="H242" s="232"/>
      <c r="I242" s="232"/>
      <c r="J242" s="232"/>
      <c r="K242" s="232"/>
      <c r="L242" s="232"/>
      <c r="M242" s="232"/>
      <c r="N242" s="232"/>
      <c r="O242" s="232"/>
    </row>
    <row r="243" spans="1:15" x14ac:dyDescent="0.25">
      <c r="A243" s="240"/>
      <c r="B243" s="297"/>
      <c r="C243" s="232"/>
      <c r="D243" s="232"/>
      <c r="E243" s="241"/>
      <c r="F243" s="241"/>
      <c r="G243" s="232"/>
      <c r="H243" s="232"/>
      <c r="I243" s="232"/>
      <c r="J243" s="232"/>
      <c r="K243" s="232"/>
      <c r="L243" s="232"/>
      <c r="M243" s="232"/>
      <c r="N243" s="232"/>
      <c r="O243" s="232"/>
    </row>
    <row r="244" spans="1:15" x14ac:dyDescent="0.25">
      <c r="A244" s="240"/>
      <c r="B244" s="297"/>
      <c r="C244" s="232"/>
      <c r="D244" s="232"/>
      <c r="E244" s="241"/>
      <c r="F244" s="241"/>
      <c r="G244" s="232"/>
      <c r="H244" s="232"/>
      <c r="I244" s="232"/>
      <c r="J244" s="232"/>
      <c r="K244" s="232"/>
      <c r="L244" s="232"/>
      <c r="M244" s="232"/>
      <c r="N244" s="232"/>
      <c r="O244" s="232"/>
    </row>
    <row r="245" spans="1:15" x14ac:dyDescent="0.25">
      <c r="A245" s="240"/>
      <c r="B245" s="297"/>
      <c r="C245" s="232"/>
      <c r="D245" s="232"/>
      <c r="E245" s="241"/>
      <c r="F245" s="241"/>
      <c r="G245" s="232"/>
      <c r="H245" s="232"/>
      <c r="I245" s="232"/>
      <c r="J245" s="232"/>
      <c r="K245" s="232"/>
      <c r="L245" s="232"/>
      <c r="M245" s="232"/>
      <c r="N245" s="232"/>
      <c r="O245" s="232"/>
    </row>
    <row r="246" spans="1:15" x14ac:dyDescent="0.25">
      <c r="A246" s="240"/>
      <c r="B246" s="297"/>
      <c r="C246" s="232"/>
      <c r="D246" s="232"/>
      <c r="E246" s="241"/>
      <c r="F246" s="241"/>
      <c r="G246" s="232"/>
      <c r="H246" s="232"/>
      <c r="I246" s="232"/>
      <c r="J246" s="232"/>
      <c r="K246" s="232"/>
      <c r="L246" s="232"/>
      <c r="M246" s="232"/>
      <c r="N246" s="232"/>
      <c r="O246" s="232"/>
    </row>
    <row r="247" spans="1:15" x14ac:dyDescent="0.25">
      <c r="A247" s="240"/>
      <c r="B247" s="297"/>
      <c r="C247" s="232"/>
      <c r="D247" s="232"/>
      <c r="E247" s="241"/>
      <c r="F247" s="241"/>
      <c r="G247" s="232"/>
      <c r="H247" s="232"/>
      <c r="I247" s="232"/>
      <c r="J247" s="232"/>
      <c r="K247" s="232"/>
      <c r="L247" s="232"/>
      <c r="M247" s="232"/>
      <c r="N247" s="232"/>
      <c r="O247" s="232"/>
    </row>
    <row r="248" spans="1:15" x14ac:dyDescent="0.25">
      <c r="A248" s="240"/>
      <c r="B248" s="297"/>
      <c r="C248" s="232"/>
      <c r="D248" s="232"/>
      <c r="E248" s="241"/>
      <c r="F248" s="241"/>
      <c r="G248" s="232"/>
      <c r="H248" s="232"/>
      <c r="I248" s="232"/>
      <c r="J248" s="232"/>
      <c r="K248" s="232"/>
      <c r="L248" s="232"/>
      <c r="M248" s="232"/>
      <c r="N248" s="232"/>
      <c r="O248" s="232"/>
    </row>
    <row r="249" spans="1:15" x14ac:dyDescent="0.25">
      <c r="A249" s="240"/>
      <c r="B249" s="297"/>
      <c r="C249" s="232"/>
      <c r="D249" s="232"/>
      <c r="E249" s="241"/>
      <c r="F249" s="241"/>
      <c r="G249" s="232"/>
      <c r="H249" s="232"/>
      <c r="I249" s="232"/>
      <c r="J249" s="232"/>
      <c r="K249" s="232"/>
      <c r="L249" s="232"/>
      <c r="M249" s="232"/>
      <c r="N249" s="232"/>
      <c r="O249" s="232"/>
    </row>
    <row r="250" spans="1:15" x14ac:dyDescent="0.25">
      <c r="A250" s="240"/>
      <c r="B250" s="297"/>
      <c r="C250" s="232"/>
      <c r="D250" s="232"/>
      <c r="E250" s="241"/>
      <c r="F250" s="241"/>
      <c r="G250" s="232"/>
      <c r="H250" s="232"/>
      <c r="I250" s="232"/>
      <c r="J250" s="232"/>
      <c r="K250" s="232"/>
      <c r="L250" s="232"/>
      <c r="M250" s="232"/>
      <c r="N250" s="232"/>
      <c r="O250" s="232"/>
    </row>
    <row r="251" spans="1:15" x14ac:dyDescent="0.25">
      <c r="A251" s="240"/>
      <c r="B251" s="297"/>
      <c r="C251" s="232"/>
      <c r="D251" s="232"/>
      <c r="E251" s="241"/>
      <c r="F251" s="241"/>
      <c r="G251" s="232"/>
      <c r="H251" s="232"/>
      <c r="I251" s="232"/>
      <c r="J251" s="232"/>
      <c r="K251" s="232"/>
      <c r="L251" s="232"/>
      <c r="M251" s="232"/>
      <c r="N251" s="232"/>
      <c r="O251" s="232"/>
    </row>
    <row r="252" spans="1:15" x14ac:dyDescent="0.25">
      <c r="A252" s="240"/>
      <c r="B252" s="297"/>
      <c r="C252" s="232"/>
      <c r="D252" s="232"/>
      <c r="E252" s="241"/>
      <c r="F252" s="241"/>
      <c r="G252" s="232"/>
      <c r="H252" s="232"/>
      <c r="I252" s="232"/>
      <c r="J252" s="232"/>
      <c r="K252" s="232"/>
      <c r="L252" s="232"/>
      <c r="M252" s="232"/>
      <c r="N252" s="232"/>
      <c r="O252" s="232"/>
    </row>
    <row r="253" spans="1:15" x14ac:dyDescent="0.25">
      <c r="A253" s="240"/>
      <c r="B253" s="297"/>
      <c r="C253" s="232"/>
      <c r="D253" s="232"/>
      <c r="E253" s="241"/>
      <c r="F253" s="241"/>
      <c r="G253" s="232"/>
      <c r="H253" s="232"/>
      <c r="I253" s="232"/>
      <c r="J253" s="232"/>
      <c r="K253" s="232"/>
      <c r="L253" s="232"/>
      <c r="M253" s="232"/>
      <c r="N253" s="232"/>
      <c r="O253" s="232"/>
    </row>
    <row r="254" spans="1:15" x14ac:dyDescent="0.25">
      <c r="A254" s="240"/>
      <c r="B254" s="297"/>
      <c r="C254" s="232"/>
      <c r="D254" s="232"/>
      <c r="E254" s="241"/>
      <c r="F254" s="241"/>
      <c r="G254" s="232"/>
      <c r="H254" s="232"/>
      <c r="I254" s="232"/>
      <c r="J254" s="232"/>
      <c r="K254" s="232"/>
      <c r="L254" s="232"/>
      <c r="M254" s="232"/>
      <c r="N254" s="232"/>
      <c r="O254" s="232"/>
    </row>
    <row r="255" spans="1:15" x14ac:dyDescent="0.25">
      <c r="A255" s="240"/>
      <c r="B255" s="297"/>
      <c r="C255" s="232"/>
      <c r="D255" s="232"/>
      <c r="E255" s="241"/>
      <c r="F255" s="241"/>
      <c r="G255" s="232"/>
      <c r="H255" s="232"/>
      <c r="I255" s="232"/>
      <c r="J255" s="232"/>
      <c r="K255" s="232"/>
      <c r="L255" s="232"/>
      <c r="M255" s="232"/>
      <c r="N255" s="232"/>
      <c r="O255" s="232"/>
    </row>
    <row r="256" spans="1:15" x14ac:dyDescent="0.25">
      <c r="A256" s="240"/>
      <c r="B256" s="297"/>
      <c r="C256" s="232"/>
      <c r="D256" s="232"/>
      <c r="E256" s="241"/>
      <c r="F256" s="241"/>
      <c r="G256" s="232"/>
      <c r="H256" s="232"/>
      <c r="I256" s="232"/>
      <c r="J256" s="232"/>
      <c r="K256" s="232"/>
      <c r="L256" s="232"/>
      <c r="M256" s="232"/>
      <c r="N256" s="232"/>
      <c r="O256" s="232"/>
    </row>
    <row r="257" spans="1:15" x14ac:dyDescent="0.25">
      <c r="A257" s="240"/>
      <c r="B257" s="297"/>
      <c r="C257" s="232"/>
      <c r="D257" s="232"/>
      <c r="E257" s="241"/>
      <c r="F257" s="241"/>
      <c r="G257" s="232"/>
      <c r="H257" s="232"/>
      <c r="I257" s="232"/>
      <c r="J257" s="232"/>
      <c r="K257" s="232"/>
      <c r="L257" s="232"/>
      <c r="M257" s="232"/>
      <c r="N257" s="232"/>
      <c r="O257" s="232"/>
    </row>
    <row r="258" spans="1:15" x14ac:dyDescent="0.25">
      <c r="A258" s="240"/>
      <c r="B258" s="297"/>
      <c r="C258" s="232"/>
      <c r="D258" s="232"/>
      <c r="E258" s="241"/>
      <c r="F258" s="241"/>
      <c r="G258" s="232"/>
      <c r="H258" s="232"/>
      <c r="I258" s="232"/>
      <c r="J258" s="232"/>
      <c r="K258" s="232"/>
      <c r="L258" s="232"/>
      <c r="M258" s="232"/>
      <c r="N258" s="232"/>
      <c r="O258" s="232"/>
    </row>
    <row r="259" spans="1:15" x14ac:dyDescent="0.25">
      <c r="A259" s="240"/>
      <c r="B259" s="297"/>
      <c r="C259" s="232"/>
      <c r="D259" s="232"/>
      <c r="E259" s="241"/>
      <c r="F259" s="241"/>
      <c r="G259" s="232"/>
      <c r="H259" s="232"/>
      <c r="I259" s="232"/>
      <c r="J259" s="232"/>
      <c r="K259" s="232"/>
      <c r="L259" s="232"/>
      <c r="M259" s="232"/>
      <c r="N259" s="232"/>
      <c r="O259" s="232"/>
    </row>
    <row r="260" spans="1:15" x14ac:dyDescent="0.25">
      <c r="A260" s="240"/>
      <c r="B260" s="297"/>
      <c r="C260" s="232"/>
      <c r="D260" s="232"/>
      <c r="E260" s="241"/>
      <c r="F260" s="241"/>
      <c r="G260" s="232"/>
      <c r="H260" s="232"/>
      <c r="I260" s="232"/>
      <c r="J260" s="232"/>
      <c r="K260" s="232"/>
      <c r="L260" s="232"/>
      <c r="M260" s="232"/>
      <c r="N260" s="232"/>
      <c r="O260" s="232"/>
    </row>
    <row r="261" spans="1:15" x14ac:dyDescent="0.25">
      <c r="A261" s="240"/>
      <c r="B261" s="297"/>
      <c r="C261" s="232"/>
      <c r="D261" s="232"/>
      <c r="E261" s="241"/>
      <c r="F261" s="241"/>
      <c r="G261" s="232"/>
      <c r="H261" s="232"/>
      <c r="I261" s="232"/>
      <c r="J261" s="232"/>
      <c r="K261" s="232"/>
      <c r="L261" s="232"/>
      <c r="M261" s="232"/>
      <c r="N261" s="232"/>
      <c r="O261" s="232"/>
    </row>
    <row r="262" spans="1:15" x14ac:dyDescent="0.25">
      <c r="A262" s="240"/>
      <c r="B262" s="297"/>
      <c r="C262" s="232"/>
      <c r="D262" s="232"/>
      <c r="E262" s="241"/>
      <c r="F262" s="241"/>
      <c r="G262" s="232"/>
      <c r="H262" s="232"/>
      <c r="I262" s="232"/>
      <c r="J262" s="232"/>
      <c r="K262" s="232"/>
      <c r="L262" s="232"/>
      <c r="M262" s="232"/>
      <c r="N262" s="232"/>
      <c r="O262" s="232"/>
    </row>
    <row r="263" spans="1:15" x14ac:dyDescent="0.25">
      <c r="A263" s="240"/>
      <c r="B263" s="297"/>
      <c r="C263" s="232"/>
      <c r="D263" s="232"/>
      <c r="E263" s="241"/>
      <c r="F263" s="241"/>
      <c r="G263" s="232"/>
      <c r="H263" s="232"/>
      <c r="I263" s="232"/>
      <c r="J263" s="232"/>
      <c r="K263" s="232"/>
      <c r="L263" s="232"/>
      <c r="M263" s="232"/>
      <c r="N263" s="232"/>
      <c r="O263" s="232"/>
    </row>
    <row r="264" spans="1:15" x14ac:dyDescent="0.25">
      <c r="A264" s="240"/>
      <c r="B264" s="297"/>
      <c r="C264" s="232"/>
      <c r="D264" s="232"/>
      <c r="E264" s="241"/>
      <c r="F264" s="241"/>
      <c r="G264" s="232"/>
      <c r="H264" s="232"/>
      <c r="I264" s="232"/>
      <c r="J264" s="232"/>
      <c r="K264" s="232"/>
      <c r="L264" s="232"/>
      <c r="M264" s="232"/>
      <c r="N264" s="232"/>
      <c r="O264" s="232"/>
    </row>
    <row r="265" spans="1:15" x14ac:dyDescent="0.25">
      <c r="A265" s="240"/>
      <c r="B265" s="297"/>
      <c r="C265" s="232"/>
      <c r="D265" s="232"/>
      <c r="E265" s="241"/>
      <c r="F265" s="241"/>
      <c r="G265" s="232"/>
      <c r="H265" s="232"/>
      <c r="I265" s="232"/>
      <c r="J265" s="232"/>
      <c r="K265" s="232"/>
      <c r="L265" s="232"/>
      <c r="M265" s="232"/>
      <c r="N265" s="232"/>
      <c r="O265" s="232"/>
    </row>
    <row r="266" spans="1:15" x14ac:dyDescent="0.25">
      <c r="A266" s="240"/>
      <c r="B266" s="297"/>
      <c r="C266" s="232"/>
      <c r="D266" s="232"/>
      <c r="E266" s="241"/>
      <c r="F266" s="241"/>
      <c r="G266" s="232"/>
      <c r="H266" s="232"/>
      <c r="I266" s="232"/>
      <c r="J266" s="232"/>
      <c r="K266" s="232"/>
      <c r="L266" s="232"/>
      <c r="M266" s="232"/>
      <c r="N266" s="232"/>
      <c r="O266" s="232"/>
    </row>
    <row r="267" spans="1:15" x14ac:dyDescent="0.25">
      <c r="A267" s="240"/>
      <c r="B267" s="297"/>
      <c r="C267" s="232"/>
      <c r="D267" s="232"/>
      <c r="E267" s="241"/>
      <c r="F267" s="241"/>
      <c r="G267" s="232"/>
      <c r="H267" s="232"/>
      <c r="I267" s="232"/>
      <c r="J267" s="232"/>
      <c r="K267" s="232"/>
      <c r="L267" s="232"/>
      <c r="M267" s="232"/>
      <c r="N267" s="232"/>
      <c r="O267" s="232"/>
    </row>
    <row r="268" spans="1:15" x14ac:dyDescent="0.25">
      <c r="A268" s="240"/>
      <c r="B268" s="297"/>
      <c r="C268" s="232"/>
      <c r="D268" s="232"/>
      <c r="E268" s="241"/>
      <c r="F268" s="241"/>
      <c r="G268" s="232"/>
      <c r="H268" s="232"/>
      <c r="I268" s="232"/>
      <c r="J268" s="232"/>
      <c r="K268" s="232"/>
      <c r="L268" s="232"/>
      <c r="M268" s="232"/>
      <c r="N268" s="232"/>
      <c r="O268" s="232"/>
    </row>
    <row r="269" spans="1:15" x14ac:dyDescent="0.25">
      <c r="A269" s="240"/>
      <c r="B269" s="297"/>
      <c r="C269" s="232"/>
      <c r="D269" s="232"/>
      <c r="E269" s="241"/>
      <c r="F269" s="241"/>
      <c r="G269" s="232"/>
      <c r="H269" s="232"/>
      <c r="I269" s="232"/>
      <c r="J269" s="232"/>
      <c r="K269" s="232"/>
      <c r="L269" s="232"/>
      <c r="M269" s="232"/>
      <c r="N269" s="232"/>
      <c r="O269" s="232"/>
    </row>
    <row r="270" spans="1:15" x14ac:dyDescent="0.25">
      <c r="A270" s="240"/>
      <c r="B270" s="297"/>
      <c r="C270" s="232"/>
      <c r="D270" s="232"/>
      <c r="E270" s="241"/>
      <c r="F270" s="241"/>
      <c r="G270" s="232"/>
      <c r="H270" s="232"/>
      <c r="I270" s="232"/>
      <c r="J270" s="232"/>
      <c r="K270" s="232"/>
      <c r="L270" s="232"/>
      <c r="M270" s="232"/>
      <c r="N270" s="232"/>
      <c r="O270" s="232"/>
    </row>
    <row r="271" spans="1:15" x14ac:dyDescent="0.25">
      <c r="A271" s="240"/>
      <c r="B271" s="297"/>
      <c r="C271" s="232"/>
      <c r="D271" s="232"/>
      <c r="E271" s="241"/>
      <c r="F271" s="241"/>
      <c r="G271" s="232"/>
      <c r="H271" s="232"/>
      <c r="I271" s="232"/>
      <c r="J271" s="232"/>
      <c r="K271" s="232"/>
      <c r="L271" s="232"/>
      <c r="M271" s="232"/>
      <c r="N271" s="232"/>
      <c r="O271" s="232"/>
    </row>
    <row r="272" spans="1:15" x14ac:dyDescent="0.25">
      <c r="A272" s="240"/>
      <c r="B272" s="297"/>
      <c r="C272" s="232"/>
      <c r="D272" s="232"/>
      <c r="E272" s="241"/>
      <c r="F272" s="241"/>
      <c r="G272" s="232"/>
      <c r="H272" s="232"/>
      <c r="I272" s="232"/>
      <c r="J272" s="232"/>
      <c r="K272" s="232"/>
      <c r="L272" s="232"/>
      <c r="M272" s="232"/>
      <c r="N272" s="232"/>
      <c r="O272" s="232"/>
    </row>
    <row r="273" spans="1:15" x14ac:dyDescent="0.25">
      <c r="A273" s="240"/>
      <c r="B273" s="297"/>
      <c r="C273" s="232"/>
      <c r="D273" s="232"/>
      <c r="E273" s="241"/>
      <c r="F273" s="241"/>
      <c r="G273" s="232"/>
      <c r="H273" s="232"/>
      <c r="I273" s="232"/>
      <c r="J273" s="232"/>
      <c r="K273" s="232"/>
      <c r="L273" s="232"/>
      <c r="M273" s="232"/>
      <c r="N273" s="232"/>
      <c r="O273" s="232"/>
    </row>
    <row r="274" spans="1:15" x14ac:dyDescent="0.25">
      <c r="A274" s="240"/>
      <c r="B274" s="297"/>
      <c r="C274" s="232"/>
      <c r="D274" s="232"/>
      <c r="E274" s="241"/>
      <c r="F274" s="241"/>
      <c r="G274" s="232"/>
      <c r="H274" s="232"/>
      <c r="I274" s="232"/>
      <c r="J274" s="232"/>
      <c r="K274" s="232"/>
      <c r="L274" s="232"/>
      <c r="M274" s="232"/>
      <c r="N274" s="232"/>
      <c r="O274" s="232"/>
    </row>
    <row r="275" spans="1:15" x14ac:dyDescent="0.25">
      <c r="A275" s="240"/>
      <c r="B275" s="297"/>
      <c r="C275" s="232"/>
      <c r="D275" s="232"/>
      <c r="E275" s="241"/>
      <c r="F275" s="241"/>
      <c r="G275" s="232"/>
      <c r="H275" s="232"/>
      <c r="I275" s="232"/>
      <c r="J275" s="232"/>
      <c r="K275" s="232"/>
      <c r="L275" s="232"/>
      <c r="M275" s="232"/>
      <c r="N275" s="232"/>
      <c r="O275" s="232"/>
    </row>
    <row r="276" spans="1:15" x14ac:dyDescent="0.25">
      <c r="A276" s="240"/>
      <c r="B276" s="297"/>
      <c r="C276" s="232"/>
      <c r="D276" s="232"/>
      <c r="E276" s="241"/>
      <c r="F276" s="241"/>
      <c r="G276" s="232"/>
      <c r="H276" s="232"/>
      <c r="I276" s="232"/>
      <c r="J276" s="232"/>
      <c r="K276" s="232"/>
      <c r="L276" s="232"/>
      <c r="M276" s="232"/>
      <c r="N276" s="232"/>
      <c r="O276" s="232"/>
    </row>
    <row r="277" spans="1:15" x14ac:dyDescent="0.25">
      <c r="A277" s="240"/>
      <c r="B277" s="297"/>
      <c r="C277" s="232"/>
      <c r="D277" s="232"/>
      <c r="E277" s="241"/>
      <c r="F277" s="241"/>
      <c r="G277" s="232"/>
      <c r="H277" s="232"/>
      <c r="I277" s="232"/>
      <c r="J277" s="232"/>
      <c r="K277" s="232"/>
      <c r="L277" s="232"/>
      <c r="M277" s="232"/>
      <c r="N277" s="232"/>
      <c r="O277" s="232"/>
    </row>
    <row r="278" spans="1:15" x14ac:dyDescent="0.25">
      <c r="A278" s="240"/>
      <c r="B278" s="297"/>
      <c r="C278" s="232"/>
      <c r="D278" s="232"/>
      <c r="E278" s="241"/>
      <c r="F278" s="241"/>
      <c r="G278" s="232"/>
      <c r="H278" s="232"/>
      <c r="I278" s="232"/>
      <c r="J278" s="232"/>
      <c r="K278" s="232"/>
      <c r="L278" s="232"/>
      <c r="M278" s="232"/>
      <c r="N278" s="232"/>
      <c r="O278" s="232"/>
    </row>
    <row r="279" spans="1:15" x14ac:dyDescent="0.25">
      <c r="A279" s="240"/>
      <c r="B279" s="297"/>
      <c r="C279" s="232"/>
      <c r="D279" s="232"/>
      <c r="E279" s="241"/>
      <c r="F279" s="241"/>
      <c r="G279" s="232"/>
      <c r="H279" s="232"/>
      <c r="I279" s="232"/>
      <c r="J279" s="232"/>
      <c r="K279" s="232"/>
      <c r="L279" s="232"/>
      <c r="M279" s="232"/>
      <c r="N279" s="232"/>
      <c r="O279" s="232"/>
    </row>
    <row r="280" spans="1:15" x14ac:dyDescent="0.25">
      <c r="A280" s="240"/>
      <c r="B280" s="297"/>
      <c r="C280" s="232"/>
      <c r="D280" s="232"/>
      <c r="E280" s="241"/>
      <c r="F280" s="241"/>
      <c r="G280" s="232"/>
      <c r="H280" s="232"/>
      <c r="I280" s="232"/>
      <c r="J280" s="232"/>
      <c r="K280" s="232"/>
      <c r="L280" s="232"/>
      <c r="M280" s="232"/>
      <c r="N280" s="232"/>
      <c r="O280" s="232"/>
    </row>
    <row r="281" spans="1:15" x14ac:dyDescent="0.25">
      <c r="A281" s="240"/>
      <c r="B281" s="297"/>
      <c r="C281" s="232"/>
      <c r="D281" s="232"/>
      <c r="E281" s="241"/>
      <c r="F281" s="241"/>
      <c r="G281" s="232"/>
      <c r="H281" s="232"/>
      <c r="I281" s="232"/>
      <c r="J281" s="232"/>
      <c r="K281" s="232"/>
      <c r="L281" s="232"/>
      <c r="M281" s="232"/>
      <c r="N281" s="232"/>
      <c r="O281" s="232"/>
    </row>
    <row r="282" spans="1:15" x14ac:dyDescent="0.25">
      <c r="A282" s="240"/>
      <c r="B282" s="297"/>
      <c r="C282" s="232"/>
      <c r="D282" s="232"/>
      <c r="E282" s="241"/>
      <c r="F282" s="241"/>
      <c r="G282" s="232"/>
      <c r="H282" s="232"/>
      <c r="I282" s="232"/>
      <c r="J282" s="232"/>
      <c r="K282" s="232"/>
      <c r="L282" s="232"/>
      <c r="M282" s="232"/>
      <c r="N282" s="232"/>
      <c r="O282" s="232"/>
    </row>
    <row r="283" spans="1:15" x14ac:dyDescent="0.25">
      <c r="A283" s="240"/>
      <c r="B283" s="297"/>
      <c r="C283" s="232"/>
      <c r="D283" s="232"/>
      <c r="E283" s="241"/>
      <c r="F283" s="241"/>
      <c r="G283" s="232"/>
      <c r="H283" s="232"/>
      <c r="I283" s="232"/>
      <c r="J283" s="232"/>
      <c r="K283" s="232"/>
      <c r="L283" s="232"/>
      <c r="M283" s="232"/>
      <c r="N283" s="232"/>
      <c r="O283" s="232"/>
    </row>
    <row r="284" spans="1:15" x14ac:dyDescent="0.25">
      <c r="A284" s="240"/>
      <c r="B284" s="297"/>
      <c r="C284" s="232"/>
      <c r="D284" s="232"/>
      <c r="E284" s="241"/>
      <c r="F284" s="241"/>
      <c r="G284" s="232"/>
      <c r="H284" s="232"/>
      <c r="I284" s="232"/>
      <c r="J284" s="232"/>
      <c r="K284" s="232"/>
      <c r="L284" s="232"/>
      <c r="M284" s="232"/>
      <c r="N284" s="232"/>
      <c r="O284" s="232"/>
    </row>
    <row r="285" spans="1:15" x14ac:dyDescent="0.25">
      <c r="A285" s="240"/>
      <c r="B285" s="297"/>
      <c r="C285" s="232"/>
      <c r="D285" s="232"/>
      <c r="E285" s="241"/>
      <c r="F285" s="241"/>
      <c r="G285" s="232"/>
      <c r="H285" s="232"/>
      <c r="I285" s="232"/>
      <c r="J285" s="232"/>
      <c r="K285" s="232"/>
      <c r="L285" s="232"/>
      <c r="M285" s="232"/>
      <c r="N285" s="232"/>
      <c r="O285" s="232"/>
    </row>
    <row r="286" spans="1:15" x14ac:dyDescent="0.25">
      <c r="A286" s="240"/>
      <c r="B286" s="297"/>
      <c r="C286" s="232"/>
      <c r="D286" s="232"/>
      <c r="E286" s="241"/>
      <c r="F286" s="241"/>
      <c r="G286" s="232"/>
      <c r="H286" s="232"/>
      <c r="I286" s="232"/>
      <c r="J286" s="232"/>
      <c r="K286" s="232"/>
      <c r="L286" s="232"/>
      <c r="M286" s="232"/>
      <c r="N286" s="232"/>
      <c r="O286" s="232"/>
    </row>
    <row r="287" spans="1:15" x14ac:dyDescent="0.25">
      <c r="A287" s="240"/>
      <c r="B287" s="297"/>
      <c r="C287" s="232"/>
      <c r="D287" s="232"/>
      <c r="E287" s="241"/>
      <c r="F287" s="241"/>
      <c r="G287" s="232"/>
      <c r="H287" s="232"/>
      <c r="I287" s="232"/>
      <c r="J287" s="232"/>
      <c r="K287" s="232"/>
      <c r="L287" s="232"/>
      <c r="M287" s="232"/>
      <c r="N287" s="232"/>
      <c r="O287" s="232"/>
    </row>
    <row r="288" spans="1:15" x14ac:dyDescent="0.25">
      <c r="A288" s="240"/>
      <c r="B288" s="297"/>
      <c r="C288" s="232"/>
      <c r="D288" s="232"/>
      <c r="E288" s="241"/>
      <c r="F288" s="241"/>
      <c r="G288" s="232"/>
      <c r="H288" s="232"/>
      <c r="I288" s="232"/>
      <c r="J288" s="232"/>
      <c r="K288" s="232"/>
      <c r="L288" s="232"/>
      <c r="M288" s="232"/>
      <c r="N288" s="232"/>
      <c r="O288" s="232"/>
    </row>
    <row r="289" spans="1:15" x14ac:dyDescent="0.25">
      <c r="A289" s="240"/>
      <c r="B289" s="297"/>
      <c r="C289" s="232"/>
      <c r="D289" s="232"/>
      <c r="E289" s="241"/>
      <c r="F289" s="241"/>
      <c r="G289" s="232"/>
      <c r="H289" s="232"/>
      <c r="I289" s="232"/>
      <c r="J289" s="232"/>
      <c r="K289" s="232"/>
      <c r="L289" s="232"/>
      <c r="M289" s="232"/>
      <c r="N289" s="232"/>
      <c r="O289" s="232"/>
    </row>
    <row r="290" spans="1:15" x14ac:dyDescent="0.25">
      <c r="A290" s="240"/>
      <c r="B290" s="297"/>
      <c r="C290" s="232"/>
      <c r="D290" s="232"/>
      <c r="E290" s="241"/>
      <c r="F290" s="241"/>
      <c r="G290" s="232"/>
      <c r="H290" s="232"/>
      <c r="I290" s="232"/>
      <c r="J290" s="232"/>
      <c r="K290" s="232"/>
      <c r="L290" s="232"/>
      <c r="M290" s="232"/>
      <c r="N290" s="232"/>
      <c r="O290" s="232"/>
    </row>
    <row r="291" spans="1:15" x14ac:dyDescent="0.25">
      <c r="A291" s="240"/>
      <c r="B291" s="297"/>
      <c r="C291" s="232"/>
      <c r="D291" s="232"/>
      <c r="E291" s="241"/>
      <c r="F291" s="241"/>
      <c r="G291" s="232"/>
      <c r="H291" s="232"/>
      <c r="I291" s="232"/>
      <c r="J291" s="232"/>
      <c r="K291" s="232"/>
      <c r="L291" s="232"/>
      <c r="M291" s="232"/>
      <c r="N291" s="232"/>
      <c r="O291" s="232"/>
    </row>
    <row r="292" spans="1:15" x14ac:dyDescent="0.25">
      <c r="A292" s="240"/>
      <c r="B292" s="297"/>
      <c r="C292" s="232"/>
      <c r="D292" s="232"/>
      <c r="E292" s="241"/>
      <c r="F292" s="241"/>
      <c r="G292" s="232"/>
      <c r="H292" s="232"/>
      <c r="I292" s="232"/>
      <c r="J292" s="232"/>
      <c r="K292" s="232"/>
      <c r="L292" s="232"/>
      <c r="M292" s="232"/>
      <c r="N292" s="232"/>
      <c r="O292" s="232"/>
    </row>
    <row r="293" spans="1:15" x14ac:dyDescent="0.25">
      <c r="A293" s="240"/>
      <c r="B293" s="297"/>
      <c r="C293" s="232"/>
      <c r="D293" s="232"/>
      <c r="E293" s="241"/>
      <c r="F293" s="241"/>
      <c r="G293" s="232"/>
      <c r="H293" s="232"/>
      <c r="I293" s="232"/>
      <c r="J293" s="232"/>
      <c r="K293" s="232"/>
      <c r="L293" s="232"/>
      <c r="M293" s="232"/>
      <c r="N293" s="232"/>
      <c r="O293" s="232"/>
    </row>
    <row r="294" spans="1:15" x14ac:dyDescent="0.25">
      <c r="A294" s="240"/>
      <c r="B294" s="297"/>
      <c r="C294" s="232"/>
      <c r="D294" s="232"/>
      <c r="E294" s="241"/>
      <c r="F294" s="241"/>
      <c r="G294" s="232"/>
      <c r="H294" s="232"/>
      <c r="I294" s="232"/>
      <c r="J294" s="232"/>
      <c r="K294" s="232"/>
      <c r="L294" s="232"/>
      <c r="M294" s="232"/>
      <c r="N294" s="232"/>
      <c r="O294" s="232"/>
    </row>
    <row r="295" spans="1:15" x14ac:dyDescent="0.25">
      <c r="A295" s="240"/>
      <c r="B295" s="297"/>
      <c r="C295" s="232"/>
      <c r="D295" s="232"/>
      <c r="E295" s="241"/>
      <c r="F295" s="241"/>
      <c r="G295" s="232"/>
      <c r="H295" s="232"/>
      <c r="I295" s="232"/>
      <c r="J295" s="232"/>
      <c r="K295" s="232"/>
      <c r="L295" s="232"/>
      <c r="M295" s="232"/>
      <c r="N295" s="232"/>
      <c r="O295" s="232"/>
    </row>
    <row r="296" spans="1:15" x14ac:dyDescent="0.25">
      <c r="A296" s="240"/>
      <c r="B296" s="297"/>
      <c r="C296" s="232"/>
      <c r="D296" s="232"/>
      <c r="E296" s="241"/>
      <c r="F296" s="241"/>
      <c r="G296" s="232"/>
      <c r="H296" s="232"/>
      <c r="I296" s="232"/>
      <c r="J296" s="232"/>
      <c r="K296" s="232"/>
      <c r="L296" s="232"/>
      <c r="M296" s="232"/>
      <c r="N296" s="232"/>
      <c r="O296" s="232"/>
    </row>
    <row r="297" spans="1:15" x14ac:dyDescent="0.25">
      <c r="A297" s="240"/>
      <c r="B297" s="297"/>
      <c r="C297" s="232"/>
      <c r="D297" s="232"/>
      <c r="E297" s="241"/>
      <c r="F297" s="241"/>
      <c r="G297" s="232"/>
      <c r="H297" s="232"/>
      <c r="I297" s="232"/>
      <c r="J297" s="232"/>
      <c r="K297" s="232"/>
      <c r="L297" s="232"/>
      <c r="M297" s="232"/>
      <c r="N297" s="232"/>
      <c r="O297" s="232"/>
    </row>
    <row r="298" spans="1:15" x14ac:dyDescent="0.25">
      <c r="A298" s="240"/>
      <c r="B298" s="297"/>
      <c r="C298" s="232"/>
      <c r="D298" s="232"/>
      <c r="E298" s="241"/>
      <c r="F298" s="241"/>
      <c r="G298" s="232"/>
      <c r="H298" s="232"/>
      <c r="I298" s="232"/>
      <c r="J298" s="232"/>
      <c r="K298" s="232"/>
      <c r="L298" s="232"/>
      <c r="M298" s="232"/>
      <c r="N298" s="232"/>
      <c r="O298" s="232"/>
    </row>
    <row r="299" spans="1:15" x14ac:dyDescent="0.25">
      <c r="A299" s="240"/>
      <c r="B299" s="297"/>
      <c r="C299" s="232"/>
      <c r="D299" s="232"/>
      <c r="E299" s="241"/>
      <c r="F299" s="241"/>
      <c r="G299" s="232"/>
      <c r="H299" s="232"/>
      <c r="I299" s="232"/>
      <c r="J299" s="232"/>
      <c r="K299" s="232"/>
      <c r="L299" s="232"/>
      <c r="M299" s="232"/>
      <c r="N299" s="232"/>
      <c r="O299" s="232"/>
    </row>
    <row r="300" spans="1:15" x14ac:dyDescent="0.25">
      <c r="A300" s="240"/>
      <c r="B300" s="297"/>
      <c r="C300" s="232"/>
      <c r="D300" s="232"/>
      <c r="E300" s="241"/>
      <c r="F300" s="241"/>
      <c r="G300" s="232"/>
      <c r="H300" s="232"/>
      <c r="I300" s="232"/>
      <c r="J300" s="232"/>
      <c r="K300" s="232"/>
      <c r="L300" s="232"/>
      <c r="M300" s="232"/>
      <c r="N300" s="232"/>
      <c r="O300" s="232"/>
    </row>
    <row r="301" spans="1:15" x14ac:dyDescent="0.25">
      <c r="A301" s="240"/>
      <c r="B301" s="297"/>
      <c r="C301" s="232"/>
      <c r="D301" s="232"/>
      <c r="E301" s="241"/>
      <c r="F301" s="241"/>
      <c r="G301" s="232"/>
      <c r="H301" s="232"/>
      <c r="I301" s="232"/>
      <c r="J301" s="232"/>
      <c r="K301" s="232"/>
      <c r="L301" s="232"/>
      <c r="M301" s="232"/>
      <c r="N301" s="232"/>
      <c r="O301" s="232"/>
    </row>
    <row r="302" spans="1:15" x14ac:dyDescent="0.25">
      <c r="A302" s="240"/>
      <c r="B302" s="297"/>
      <c r="C302" s="232"/>
      <c r="D302" s="232"/>
      <c r="E302" s="241"/>
      <c r="F302" s="241"/>
      <c r="G302" s="232"/>
      <c r="H302" s="232"/>
      <c r="I302" s="232"/>
      <c r="J302" s="232"/>
      <c r="K302" s="232"/>
      <c r="L302" s="232"/>
      <c r="M302" s="232"/>
      <c r="N302" s="232"/>
      <c r="O302" s="232"/>
    </row>
    <row r="303" spans="1:15" x14ac:dyDescent="0.25">
      <c r="A303" s="240"/>
      <c r="B303" s="297"/>
      <c r="C303" s="232"/>
      <c r="D303" s="232"/>
      <c r="E303" s="241"/>
      <c r="F303" s="241"/>
      <c r="G303" s="232"/>
      <c r="H303" s="232"/>
      <c r="I303" s="232"/>
      <c r="J303" s="232"/>
      <c r="K303" s="232"/>
      <c r="L303" s="232"/>
      <c r="M303" s="232"/>
      <c r="N303" s="232"/>
      <c r="O303" s="232"/>
    </row>
    <row r="304" spans="1:15" x14ac:dyDescent="0.25">
      <c r="A304" s="240"/>
      <c r="B304" s="297"/>
      <c r="C304" s="232"/>
      <c r="D304" s="232"/>
      <c r="E304" s="241"/>
      <c r="F304" s="241"/>
      <c r="G304" s="232"/>
      <c r="H304" s="232"/>
      <c r="I304" s="232"/>
      <c r="J304" s="232"/>
      <c r="K304" s="232"/>
      <c r="L304" s="232"/>
      <c r="M304" s="232"/>
      <c r="N304" s="232"/>
      <c r="O304" s="232"/>
    </row>
    <row r="305" spans="1:15" x14ac:dyDescent="0.25">
      <c r="A305" s="240"/>
      <c r="B305" s="297"/>
      <c r="C305" s="232"/>
      <c r="D305" s="232"/>
      <c r="E305" s="241"/>
      <c r="F305" s="241"/>
      <c r="G305" s="232"/>
      <c r="H305" s="232"/>
      <c r="I305" s="232"/>
      <c r="J305" s="232"/>
      <c r="K305" s="232"/>
      <c r="L305" s="232"/>
      <c r="M305" s="232"/>
      <c r="N305" s="232"/>
      <c r="O305" s="232"/>
    </row>
    <row r="306" spans="1:15" x14ac:dyDescent="0.25">
      <c r="A306" s="240"/>
      <c r="B306" s="297"/>
      <c r="C306" s="232"/>
      <c r="D306" s="232"/>
      <c r="E306" s="241"/>
      <c r="F306" s="241"/>
      <c r="G306" s="232"/>
      <c r="H306" s="232"/>
      <c r="I306" s="232"/>
      <c r="J306" s="232"/>
      <c r="K306" s="232"/>
      <c r="L306" s="232"/>
      <c r="M306" s="232"/>
      <c r="N306" s="232"/>
      <c r="O306" s="232"/>
    </row>
    <row r="307" spans="1:15" x14ac:dyDescent="0.25">
      <c r="A307" s="240"/>
      <c r="B307" s="297"/>
      <c r="C307" s="232"/>
      <c r="D307" s="232"/>
      <c r="E307" s="241"/>
      <c r="F307" s="241"/>
      <c r="G307" s="232"/>
      <c r="H307" s="232"/>
      <c r="I307" s="232"/>
      <c r="J307" s="232"/>
      <c r="K307" s="232"/>
      <c r="L307" s="232"/>
      <c r="M307" s="232"/>
      <c r="N307" s="232"/>
      <c r="O307" s="232"/>
    </row>
    <row r="308" spans="1:15" x14ac:dyDescent="0.25">
      <c r="A308" s="240"/>
      <c r="B308" s="297"/>
      <c r="C308" s="232"/>
      <c r="D308" s="232"/>
      <c r="E308" s="241"/>
      <c r="F308" s="241"/>
      <c r="G308" s="232"/>
      <c r="H308" s="232"/>
      <c r="I308" s="232"/>
      <c r="J308" s="232"/>
      <c r="K308" s="232"/>
      <c r="L308" s="232"/>
      <c r="M308" s="232"/>
      <c r="N308" s="232"/>
      <c r="O308" s="232"/>
    </row>
    <row r="309" spans="1:15" x14ac:dyDescent="0.25">
      <c r="A309" s="240"/>
      <c r="B309" s="297"/>
      <c r="C309" s="232"/>
      <c r="D309" s="232"/>
      <c r="E309" s="241"/>
      <c r="F309" s="241"/>
      <c r="G309" s="232"/>
      <c r="H309" s="232"/>
      <c r="I309" s="232"/>
      <c r="J309" s="232"/>
      <c r="K309" s="232"/>
      <c r="L309" s="232"/>
      <c r="M309" s="232"/>
      <c r="N309" s="232"/>
      <c r="O309" s="232"/>
    </row>
    <row r="310" spans="1:15" x14ac:dyDescent="0.25">
      <c r="A310" s="240"/>
      <c r="B310" s="297"/>
      <c r="C310" s="232"/>
      <c r="D310" s="232"/>
      <c r="E310" s="241"/>
      <c r="F310" s="241"/>
      <c r="G310" s="232"/>
      <c r="H310" s="232"/>
      <c r="I310" s="232"/>
      <c r="J310" s="232"/>
      <c r="K310" s="232"/>
      <c r="L310" s="232"/>
      <c r="M310" s="232"/>
      <c r="N310" s="232"/>
      <c r="O310" s="232"/>
    </row>
    <row r="311" spans="1:15" x14ac:dyDescent="0.25">
      <c r="A311" s="240"/>
      <c r="B311" s="297"/>
      <c r="C311" s="232"/>
      <c r="D311" s="232"/>
      <c r="E311" s="241"/>
      <c r="F311" s="241"/>
      <c r="G311" s="232"/>
      <c r="H311" s="232"/>
      <c r="I311" s="232"/>
      <c r="J311" s="232"/>
      <c r="K311" s="232"/>
      <c r="L311" s="232"/>
      <c r="M311" s="232"/>
      <c r="N311" s="232"/>
      <c r="O311" s="232"/>
    </row>
    <row r="312" spans="1:15" x14ac:dyDescent="0.25">
      <c r="A312" s="240"/>
      <c r="B312" s="297"/>
      <c r="C312" s="232"/>
      <c r="D312" s="232"/>
      <c r="E312" s="241"/>
      <c r="F312" s="241"/>
      <c r="G312" s="232"/>
      <c r="H312" s="232"/>
      <c r="I312" s="232"/>
      <c r="J312" s="232"/>
      <c r="K312" s="232"/>
      <c r="L312" s="232"/>
      <c r="M312" s="232"/>
      <c r="N312" s="232"/>
      <c r="O312" s="232"/>
    </row>
    <row r="313" spans="1:15" x14ac:dyDescent="0.25">
      <c r="A313" s="240"/>
      <c r="B313" s="297"/>
      <c r="C313" s="232"/>
      <c r="D313" s="232"/>
      <c r="E313" s="241"/>
      <c r="F313" s="241"/>
      <c r="G313" s="232"/>
      <c r="H313" s="232"/>
      <c r="I313" s="232"/>
      <c r="J313" s="232"/>
      <c r="K313" s="232"/>
      <c r="L313" s="232"/>
      <c r="M313" s="232"/>
      <c r="N313" s="232"/>
      <c r="O313" s="232"/>
    </row>
    <row r="314" spans="1:15" x14ac:dyDescent="0.25">
      <c r="A314" s="240"/>
      <c r="B314" s="297"/>
      <c r="C314" s="232"/>
      <c r="D314" s="232"/>
      <c r="E314" s="241"/>
      <c r="F314" s="241"/>
      <c r="G314" s="232"/>
      <c r="H314" s="232"/>
      <c r="I314" s="232"/>
      <c r="J314" s="232"/>
      <c r="K314" s="232"/>
      <c r="L314" s="232"/>
      <c r="M314" s="232"/>
      <c r="N314" s="232"/>
      <c r="O314" s="232"/>
    </row>
    <row r="315" spans="1:15" x14ac:dyDescent="0.25">
      <c r="A315" s="240"/>
      <c r="B315" s="297"/>
      <c r="C315" s="232"/>
      <c r="D315" s="232"/>
      <c r="E315" s="241"/>
      <c r="F315" s="241"/>
      <c r="G315" s="232"/>
      <c r="H315" s="232"/>
      <c r="I315" s="232"/>
      <c r="J315" s="232"/>
      <c r="K315" s="232"/>
      <c r="L315" s="232"/>
      <c r="M315" s="232"/>
      <c r="N315" s="232"/>
      <c r="O315" s="232"/>
    </row>
    <row r="316" spans="1:15" x14ac:dyDescent="0.25">
      <c r="A316" s="240"/>
      <c r="B316" s="297"/>
      <c r="C316" s="232"/>
      <c r="D316" s="232"/>
      <c r="E316" s="241"/>
      <c r="F316" s="241"/>
      <c r="G316" s="232"/>
      <c r="H316" s="232"/>
      <c r="I316" s="232"/>
      <c r="J316" s="232"/>
      <c r="K316" s="232"/>
      <c r="L316" s="232"/>
      <c r="M316" s="232"/>
      <c r="N316" s="232"/>
      <c r="O316" s="232"/>
    </row>
    <row r="317" spans="1:15" x14ac:dyDescent="0.25">
      <c r="A317" s="240"/>
      <c r="B317" s="297"/>
      <c r="C317" s="232"/>
      <c r="D317" s="232"/>
      <c r="E317" s="241"/>
      <c r="F317" s="241"/>
      <c r="G317" s="232"/>
      <c r="H317" s="232"/>
      <c r="I317" s="232"/>
      <c r="J317" s="232"/>
      <c r="K317" s="232"/>
      <c r="L317" s="232"/>
      <c r="M317" s="232"/>
      <c r="N317" s="232"/>
      <c r="O317" s="232"/>
    </row>
    <row r="318" spans="1:15" x14ac:dyDescent="0.25">
      <c r="A318" s="240"/>
      <c r="B318" s="297"/>
      <c r="C318" s="232"/>
      <c r="D318" s="232"/>
      <c r="E318" s="241"/>
      <c r="F318" s="241"/>
      <c r="G318" s="232"/>
      <c r="H318" s="232"/>
      <c r="I318" s="232"/>
      <c r="J318" s="232"/>
      <c r="K318" s="232"/>
      <c r="L318" s="232"/>
      <c r="M318" s="232"/>
      <c r="N318" s="232"/>
      <c r="O318" s="232"/>
    </row>
    <row r="319" spans="1:15" x14ac:dyDescent="0.25">
      <c r="A319" s="240"/>
      <c r="B319" s="297"/>
      <c r="C319" s="232"/>
      <c r="D319" s="232"/>
      <c r="E319" s="241"/>
      <c r="F319" s="241"/>
      <c r="G319" s="232"/>
      <c r="H319" s="232"/>
      <c r="I319" s="232"/>
      <c r="J319" s="232"/>
      <c r="K319" s="232"/>
      <c r="L319" s="232"/>
      <c r="M319" s="232"/>
      <c r="N319" s="232"/>
      <c r="O319" s="232"/>
    </row>
    <row r="320" spans="1:15" x14ac:dyDescent="0.25">
      <c r="A320" s="240"/>
      <c r="B320" s="297"/>
      <c r="C320" s="232"/>
      <c r="D320" s="232"/>
      <c r="E320" s="241"/>
      <c r="F320" s="241"/>
      <c r="G320" s="232"/>
      <c r="H320" s="232"/>
      <c r="I320" s="232"/>
      <c r="J320" s="232"/>
      <c r="K320" s="232"/>
      <c r="L320" s="232"/>
      <c r="M320" s="232"/>
      <c r="N320" s="232"/>
      <c r="O320" s="232"/>
    </row>
    <row r="321" spans="1:15" x14ac:dyDescent="0.25">
      <c r="A321" s="240"/>
      <c r="B321" s="297"/>
      <c r="C321" s="232"/>
      <c r="D321" s="232"/>
      <c r="E321" s="241"/>
      <c r="F321" s="241"/>
      <c r="G321" s="232"/>
      <c r="H321" s="232"/>
      <c r="I321" s="232"/>
      <c r="J321" s="232"/>
      <c r="K321" s="232"/>
      <c r="L321" s="232"/>
      <c r="M321" s="232"/>
      <c r="N321" s="232"/>
      <c r="O321" s="232"/>
    </row>
    <row r="322" spans="1:15" x14ac:dyDescent="0.25">
      <c r="A322" s="240"/>
      <c r="B322" s="297"/>
      <c r="C322" s="232"/>
      <c r="D322" s="232"/>
      <c r="E322" s="241"/>
      <c r="F322" s="241"/>
      <c r="G322" s="232"/>
      <c r="H322" s="232"/>
      <c r="I322" s="232"/>
      <c r="J322" s="232"/>
      <c r="K322" s="232"/>
      <c r="L322" s="232"/>
      <c r="M322" s="232"/>
      <c r="N322" s="232"/>
      <c r="O322" s="232"/>
    </row>
    <row r="323" spans="1:15" x14ac:dyDescent="0.25">
      <c r="A323" s="240"/>
      <c r="B323" s="297"/>
      <c r="C323" s="232"/>
      <c r="D323" s="232"/>
      <c r="E323" s="241"/>
      <c r="F323" s="241"/>
      <c r="G323" s="232"/>
      <c r="H323" s="232"/>
      <c r="I323" s="232"/>
      <c r="J323" s="232"/>
      <c r="K323" s="232"/>
      <c r="L323" s="232"/>
      <c r="M323" s="232"/>
      <c r="N323" s="232"/>
      <c r="O323" s="232"/>
    </row>
    <row r="324" spans="1:15" x14ac:dyDescent="0.25">
      <c r="A324" s="240"/>
      <c r="B324" s="297"/>
      <c r="C324" s="232"/>
      <c r="D324" s="232"/>
      <c r="E324" s="241"/>
      <c r="F324" s="241"/>
      <c r="G324" s="232"/>
      <c r="H324" s="232"/>
      <c r="I324" s="232"/>
      <c r="J324" s="232"/>
      <c r="K324" s="232"/>
      <c r="L324" s="232"/>
      <c r="M324" s="232"/>
      <c r="N324" s="232"/>
      <c r="O324" s="232"/>
    </row>
    <row r="325" spans="1:15" x14ac:dyDescent="0.25">
      <c r="A325" s="240"/>
      <c r="B325" s="297"/>
      <c r="C325" s="232"/>
      <c r="D325" s="232"/>
      <c r="E325" s="241"/>
      <c r="F325" s="241"/>
      <c r="G325" s="232"/>
      <c r="H325" s="232"/>
      <c r="I325" s="232"/>
      <c r="J325" s="232"/>
      <c r="K325" s="232"/>
      <c r="L325" s="232"/>
      <c r="M325" s="232"/>
      <c r="N325" s="232"/>
      <c r="O325" s="232"/>
    </row>
    <row r="326" spans="1:15" x14ac:dyDescent="0.25">
      <c r="A326" s="240"/>
      <c r="B326" s="297"/>
      <c r="C326" s="232"/>
      <c r="D326" s="232"/>
      <c r="E326" s="241"/>
      <c r="F326" s="241"/>
      <c r="G326" s="232"/>
      <c r="H326" s="232"/>
      <c r="I326" s="232"/>
      <c r="J326" s="232"/>
      <c r="K326" s="232"/>
      <c r="L326" s="232"/>
      <c r="M326" s="232"/>
      <c r="N326" s="232"/>
      <c r="O326" s="232"/>
    </row>
    <row r="327" spans="1:15" x14ac:dyDescent="0.25">
      <c r="A327" s="240"/>
      <c r="B327" s="297"/>
      <c r="C327" s="232"/>
      <c r="D327" s="232"/>
      <c r="E327" s="241"/>
      <c r="F327" s="241"/>
      <c r="G327" s="232"/>
      <c r="H327" s="232"/>
      <c r="I327" s="232"/>
      <c r="J327" s="232"/>
      <c r="K327" s="232"/>
      <c r="L327" s="232"/>
      <c r="M327" s="232"/>
      <c r="N327" s="232"/>
      <c r="O327" s="232"/>
    </row>
    <row r="328" spans="1:15" x14ac:dyDescent="0.25">
      <c r="A328" s="240"/>
      <c r="B328" s="297"/>
      <c r="C328" s="232"/>
      <c r="D328" s="232"/>
      <c r="E328" s="241"/>
      <c r="F328" s="241"/>
      <c r="G328" s="232"/>
      <c r="H328" s="232"/>
      <c r="I328" s="232"/>
      <c r="J328" s="232"/>
      <c r="K328" s="232"/>
      <c r="L328" s="232"/>
      <c r="M328" s="232"/>
      <c r="N328" s="232"/>
      <c r="O328" s="232"/>
    </row>
    <row r="329" spans="1:15" x14ac:dyDescent="0.25">
      <c r="A329" s="240"/>
      <c r="B329" s="297"/>
      <c r="C329" s="232"/>
      <c r="D329" s="232"/>
      <c r="E329" s="241"/>
      <c r="F329" s="241"/>
      <c r="G329" s="232"/>
      <c r="H329" s="232"/>
      <c r="I329" s="232"/>
      <c r="J329" s="232"/>
      <c r="K329" s="232"/>
      <c r="L329" s="232"/>
      <c r="M329" s="232"/>
      <c r="N329" s="232"/>
      <c r="O329" s="232"/>
    </row>
    <row r="330" spans="1:15" x14ac:dyDescent="0.25">
      <c r="A330" s="240"/>
      <c r="B330" s="297"/>
      <c r="C330" s="232"/>
      <c r="D330" s="232"/>
      <c r="E330" s="241"/>
      <c r="F330" s="241"/>
      <c r="G330" s="232"/>
      <c r="H330" s="232"/>
      <c r="I330" s="232"/>
      <c r="J330" s="232"/>
      <c r="K330" s="232"/>
      <c r="L330" s="232"/>
      <c r="M330" s="232"/>
      <c r="N330" s="232"/>
      <c r="O330" s="232"/>
    </row>
    <row r="331" spans="1:15" x14ac:dyDescent="0.25">
      <c r="A331" s="240"/>
      <c r="B331" s="297"/>
      <c r="C331" s="232"/>
      <c r="D331" s="232"/>
      <c r="E331" s="241"/>
      <c r="F331" s="241"/>
      <c r="G331" s="232"/>
      <c r="H331" s="232"/>
      <c r="I331" s="232"/>
      <c r="J331" s="232"/>
      <c r="K331" s="232"/>
      <c r="L331" s="232"/>
      <c r="M331" s="232"/>
      <c r="N331" s="232"/>
      <c r="O331" s="232"/>
    </row>
    <row r="332" spans="1:15" x14ac:dyDescent="0.25">
      <c r="A332" s="240"/>
      <c r="B332" s="297"/>
      <c r="C332" s="232"/>
      <c r="D332" s="232"/>
      <c r="E332" s="241"/>
      <c r="F332" s="241"/>
      <c r="G332" s="232"/>
      <c r="H332" s="232"/>
      <c r="I332" s="232"/>
      <c r="J332" s="232"/>
      <c r="K332" s="232"/>
      <c r="L332" s="232"/>
      <c r="M332" s="232"/>
      <c r="N332" s="232"/>
      <c r="O332" s="232"/>
    </row>
    <row r="333" spans="1:15" x14ac:dyDescent="0.25">
      <c r="A333" s="240"/>
      <c r="B333" s="297"/>
      <c r="C333" s="232"/>
      <c r="D333" s="232"/>
      <c r="E333" s="241"/>
      <c r="F333" s="241"/>
      <c r="G333" s="232"/>
      <c r="H333" s="232"/>
      <c r="I333" s="232"/>
      <c r="J333" s="232"/>
      <c r="K333" s="232"/>
      <c r="L333" s="232"/>
      <c r="M333" s="232"/>
      <c r="N333" s="232"/>
      <c r="O333" s="232"/>
    </row>
    <row r="334" spans="1:15" x14ac:dyDescent="0.25">
      <c r="A334" s="240"/>
      <c r="B334" s="297"/>
      <c r="C334" s="232"/>
      <c r="D334" s="232"/>
      <c r="E334" s="241"/>
      <c r="F334" s="241"/>
      <c r="G334" s="232"/>
      <c r="H334" s="232"/>
      <c r="I334" s="232"/>
      <c r="J334" s="232"/>
      <c r="K334" s="232"/>
      <c r="L334" s="232"/>
      <c r="M334" s="232"/>
      <c r="N334" s="232"/>
      <c r="O334" s="232"/>
    </row>
    <row r="335" spans="1:15" x14ac:dyDescent="0.25">
      <c r="A335" s="240"/>
      <c r="B335" s="297"/>
      <c r="C335" s="232"/>
      <c r="D335" s="232"/>
      <c r="E335" s="241"/>
      <c r="F335" s="241"/>
      <c r="G335" s="232"/>
      <c r="H335" s="232"/>
      <c r="I335" s="232"/>
      <c r="J335" s="232"/>
      <c r="K335" s="232"/>
      <c r="L335" s="232"/>
      <c r="M335" s="232"/>
      <c r="N335" s="232"/>
      <c r="O335" s="232"/>
    </row>
    <row r="336" spans="1:15" x14ac:dyDescent="0.25">
      <c r="A336" s="240"/>
      <c r="B336" s="297"/>
      <c r="C336" s="232"/>
      <c r="D336" s="232"/>
      <c r="E336" s="241"/>
      <c r="F336" s="241"/>
      <c r="G336" s="232"/>
      <c r="H336" s="232"/>
      <c r="I336" s="232"/>
      <c r="J336" s="232"/>
      <c r="K336" s="232"/>
      <c r="L336" s="232"/>
      <c r="M336" s="232"/>
      <c r="N336" s="232"/>
      <c r="O336" s="232"/>
    </row>
    <row r="337" spans="1:15" x14ac:dyDescent="0.25">
      <c r="A337" s="240"/>
      <c r="B337" s="297"/>
      <c r="C337" s="232"/>
      <c r="D337" s="232"/>
      <c r="E337" s="241"/>
      <c r="F337" s="241"/>
      <c r="G337" s="232"/>
      <c r="H337" s="232"/>
      <c r="I337" s="232"/>
      <c r="J337" s="232"/>
      <c r="K337" s="232"/>
      <c r="L337" s="232"/>
      <c r="M337" s="232"/>
      <c r="N337" s="232"/>
      <c r="O337" s="232"/>
    </row>
    <row r="338" spans="1:15" x14ac:dyDescent="0.25">
      <c r="A338" s="240"/>
      <c r="B338" s="297"/>
      <c r="C338" s="232"/>
      <c r="D338" s="232"/>
      <c r="E338" s="241"/>
      <c r="F338" s="241"/>
      <c r="G338" s="232"/>
      <c r="H338" s="232"/>
      <c r="I338" s="232"/>
      <c r="J338" s="232"/>
      <c r="K338" s="232"/>
      <c r="L338" s="232"/>
      <c r="M338" s="232"/>
      <c r="N338" s="232"/>
      <c r="O338" s="232"/>
    </row>
    <row r="339" spans="1:15" x14ac:dyDescent="0.25">
      <c r="A339" s="240"/>
      <c r="B339" s="297"/>
      <c r="C339" s="232"/>
      <c r="D339" s="232"/>
      <c r="E339" s="241"/>
      <c r="F339" s="241"/>
      <c r="G339" s="232"/>
      <c r="H339" s="232"/>
      <c r="I339" s="232"/>
      <c r="J339" s="232"/>
      <c r="K339" s="232"/>
      <c r="L339" s="232"/>
      <c r="M339" s="232"/>
      <c r="N339" s="232"/>
      <c r="O339" s="232"/>
    </row>
    <row r="340" spans="1:15" x14ac:dyDescent="0.25">
      <c r="A340" s="240"/>
      <c r="B340" s="297"/>
      <c r="C340" s="232"/>
      <c r="D340" s="232"/>
      <c r="E340" s="241"/>
      <c r="F340" s="241"/>
      <c r="G340" s="232"/>
      <c r="H340" s="232"/>
      <c r="I340" s="232"/>
      <c r="J340" s="232"/>
      <c r="K340" s="232"/>
      <c r="L340" s="232"/>
      <c r="M340" s="232"/>
      <c r="N340" s="232"/>
      <c r="O340" s="232"/>
    </row>
    <row r="341" spans="1:15" x14ac:dyDescent="0.25">
      <c r="A341" s="240"/>
      <c r="B341" s="297"/>
      <c r="C341" s="232"/>
      <c r="D341" s="232"/>
      <c r="E341" s="241"/>
      <c r="F341" s="241"/>
      <c r="G341" s="232"/>
      <c r="H341" s="232"/>
      <c r="I341" s="232"/>
      <c r="J341" s="232"/>
      <c r="K341" s="232"/>
      <c r="L341" s="232"/>
      <c r="M341" s="232"/>
      <c r="N341" s="232"/>
      <c r="O341" s="232"/>
    </row>
    <row r="342" spans="1:15" x14ac:dyDescent="0.25">
      <c r="A342" s="240"/>
      <c r="B342" s="297"/>
      <c r="C342" s="232"/>
      <c r="D342" s="232"/>
      <c r="E342" s="241"/>
      <c r="F342" s="241"/>
      <c r="G342" s="232"/>
      <c r="H342" s="232"/>
      <c r="I342" s="232"/>
      <c r="J342" s="232"/>
      <c r="K342" s="232"/>
      <c r="L342" s="232"/>
      <c r="M342" s="232"/>
      <c r="N342" s="232"/>
      <c r="O342" s="232"/>
    </row>
    <row r="343" spans="1:15" x14ac:dyDescent="0.25">
      <c r="A343" s="240"/>
      <c r="B343" s="297"/>
      <c r="C343" s="232"/>
      <c r="D343" s="232"/>
      <c r="E343" s="241"/>
      <c r="F343" s="241"/>
      <c r="G343" s="232"/>
      <c r="H343" s="232"/>
      <c r="I343" s="232"/>
      <c r="J343" s="232"/>
      <c r="K343" s="232"/>
      <c r="L343" s="232"/>
      <c r="M343" s="232"/>
      <c r="N343" s="232"/>
      <c r="O343" s="232"/>
    </row>
    <row r="344" spans="1:15" x14ac:dyDescent="0.25">
      <c r="A344" s="240"/>
      <c r="B344" s="297"/>
      <c r="C344" s="232"/>
      <c r="D344" s="232"/>
      <c r="E344" s="241"/>
      <c r="F344" s="241"/>
      <c r="G344" s="232"/>
      <c r="H344" s="232"/>
      <c r="I344" s="232"/>
      <c r="J344" s="232"/>
      <c r="K344" s="232"/>
      <c r="L344" s="232"/>
      <c r="M344" s="232"/>
      <c r="N344" s="232"/>
      <c r="O344" s="232"/>
    </row>
    <row r="345" spans="1:15" x14ac:dyDescent="0.25">
      <c r="A345" s="240"/>
      <c r="B345" s="297"/>
      <c r="C345" s="232"/>
      <c r="D345" s="232"/>
      <c r="E345" s="241"/>
      <c r="F345" s="241"/>
      <c r="G345" s="232"/>
      <c r="H345" s="232"/>
      <c r="I345" s="232"/>
      <c r="J345" s="232"/>
      <c r="K345" s="232"/>
      <c r="L345" s="232"/>
      <c r="M345" s="232"/>
      <c r="N345" s="232"/>
      <c r="O345" s="232"/>
    </row>
    <row r="346" spans="1:15" x14ac:dyDescent="0.25">
      <c r="A346" s="240"/>
      <c r="B346" s="297"/>
      <c r="C346" s="232"/>
      <c r="D346" s="232"/>
      <c r="E346" s="241"/>
      <c r="F346" s="241"/>
      <c r="G346" s="232"/>
      <c r="H346" s="232"/>
      <c r="I346" s="232"/>
      <c r="J346" s="232"/>
      <c r="K346" s="232"/>
      <c r="L346" s="232"/>
      <c r="M346" s="232"/>
      <c r="N346" s="232"/>
      <c r="O346" s="232"/>
    </row>
    <row r="347" spans="1:15" x14ac:dyDescent="0.25">
      <c r="A347" s="240"/>
      <c r="B347" s="297"/>
      <c r="C347" s="232"/>
      <c r="D347" s="232"/>
      <c r="E347" s="241"/>
      <c r="F347" s="241"/>
      <c r="G347" s="232"/>
      <c r="H347" s="232"/>
      <c r="I347" s="232"/>
      <c r="J347" s="232"/>
      <c r="K347" s="232"/>
      <c r="L347" s="232"/>
      <c r="M347" s="232"/>
      <c r="N347" s="232"/>
      <c r="O347" s="232"/>
    </row>
    <row r="348" spans="1:15" x14ac:dyDescent="0.25">
      <c r="A348" s="240"/>
      <c r="B348" s="297"/>
      <c r="C348" s="232"/>
      <c r="D348" s="232"/>
      <c r="E348" s="241"/>
      <c r="F348" s="241"/>
      <c r="G348" s="232"/>
      <c r="H348" s="232"/>
      <c r="I348" s="232"/>
      <c r="J348" s="232"/>
      <c r="K348" s="232"/>
      <c r="L348" s="232"/>
      <c r="M348" s="232"/>
      <c r="N348" s="232"/>
      <c r="O348" s="232"/>
    </row>
    <row r="349" spans="1:15" x14ac:dyDescent="0.25">
      <c r="A349" s="240"/>
      <c r="B349" s="297"/>
      <c r="C349" s="232"/>
      <c r="D349" s="232"/>
      <c r="E349" s="241"/>
      <c r="F349" s="241"/>
      <c r="G349" s="232"/>
      <c r="H349" s="232"/>
      <c r="I349" s="232"/>
      <c r="J349" s="232"/>
      <c r="K349" s="232"/>
      <c r="L349" s="232"/>
      <c r="M349" s="232"/>
      <c r="N349" s="232"/>
      <c r="O349" s="232"/>
    </row>
    <row r="350" spans="1:15" x14ac:dyDescent="0.25">
      <c r="A350" s="240"/>
      <c r="B350" s="297"/>
      <c r="C350" s="232"/>
      <c r="D350" s="232"/>
      <c r="E350" s="241"/>
      <c r="F350" s="241"/>
      <c r="G350" s="232"/>
      <c r="H350" s="232"/>
      <c r="I350" s="232"/>
      <c r="J350" s="232"/>
      <c r="K350" s="232"/>
      <c r="L350" s="232"/>
      <c r="M350" s="232"/>
      <c r="N350" s="232"/>
      <c r="O350" s="232"/>
    </row>
    <row r="351" spans="1:15" x14ac:dyDescent="0.25">
      <c r="A351" s="240"/>
      <c r="B351" s="297"/>
      <c r="C351" s="232"/>
      <c r="D351" s="232"/>
      <c r="E351" s="241"/>
      <c r="F351" s="241"/>
      <c r="G351" s="232"/>
      <c r="H351" s="232"/>
      <c r="I351" s="232"/>
      <c r="J351" s="232"/>
      <c r="K351" s="232"/>
      <c r="L351" s="232"/>
      <c r="M351" s="232"/>
      <c r="N351" s="232"/>
      <c r="O351" s="232"/>
    </row>
    <row r="352" spans="1:15" x14ac:dyDescent="0.25">
      <c r="A352" s="240"/>
      <c r="B352" s="297"/>
      <c r="C352" s="232"/>
      <c r="D352" s="232"/>
      <c r="E352" s="241"/>
      <c r="F352" s="241"/>
      <c r="G352" s="232"/>
      <c r="H352" s="232"/>
      <c r="I352" s="232"/>
      <c r="J352" s="232"/>
      <c r="K352" s="232"/>
      <c r="L352" s="232"/>
      <c r="M352" s="232"/>
      <c r="N352" s="232"/>
      <c r="O352" s="232"/>
    </row>
    <row r="353" spans="1:15" x14ac:dyDescent="0.25">
      <c r="A353" s="240"/>
      <c r="B353" s="297"/>
      <c r="C353" s="232"/>
      <c r="D353" s="232"/>
      <c r="E353" s="241"/>
      <c r="F353" s="241"/>
      <c r="G353" s="232"/>
      <c r="H353" s="232"/>
      <c r="I353" s="232"/>
      <c r="J353" s="232"/>
      <c r="K353" s="232"/>
      <c r="L353" s="232"/>
      <c r="M353" s="232"/>
      <c r="N353" s="232"/>
      <c r="O353" s="232"/>
    </row>
    <row r="354" spans="1:15" x14ac:dyDescent="0.25">
      <c r="A354" s="240"/>
      <c r="B354" s="297"/>
      <c r="C354" s="232"/>
      <c r="D354" s="232"/>
      <c r="E354" s="241"/>
      <c r="F354" s="241"/>
      <c r="G354" s="232"/>
      <c r="H354" s="232"/>
      <c r="I354" s="232"/>
      <c r="J354" s="232"/>
      <c r="K354" s="232"/>
      <c r="L354" s="232"/>
      <c r="M354" s="232"/>
      <c r="N354" s="232"/>
      <c r="O354" s="232"/>
    </row>
    <row r="355" spans="1:15" x14ac:dyDescent="0.25">
      <c r="A355" s="240"/>
      <c r="B355" s="297"/>
      <c r="C355" s="232"/>
      <c r="D355" s="232"/>
      <c r="E355" s="241"/>
      <c r="F355" s="241"/>
      <c r="G355" s="232"/>
      <c r="H355" s="232"/>
      <c r="I355" s="232"/>
      <c r="J355" s="232"/>
      <c r="K355" s="232"/>
      <c r="L355" s="232"/>
      <c r="M355" s="232"/>
      <c r="N355" s="232"/>
      <c r="O355" s="232"/>
    </row>
    <row r="356" spans="1:15" x14ac:dyDescent="0.25">
      <c r="A356" s="240"/>
      <c r="B356" s="297"/>
      <c r="C356" s="232"/>
      <c r="D356" s="232"/>
      <c r="E356" s="241"/>
      <c r="F356" s="241"/>
      <c r="G356" s="232"/>
      <c r="H356" s="232"/>
      <c r="I356" s="232"/>
      <c r="J356" s="232"/>
      <c r="K356" s="232"/>
      <c r="L356" s="232"/>
      <c r="M356" s="232"/>
      <c r="N356" s="232"/>
      <c r="O356" s="232"/>
    </row>
    <row r="357" spans="1:15" x14ac:dyDescent="0.25">
      <c r="A357" s="240"/>
      <c r="B357" s="297"/>
      <c r="C357" s="232"/>
      <c r="D357" s="232"/>
      <c r="E357" s="241"/>
      <c r="F357" s="241"/>
      <c r="G357" s="232"/>
      <c r="H357" s="232"/>
      <c r="I357" s="232"/>
      <c r="J357" s="232"/>
      <c r="K357" s="232"/>
      <c r="L357" s="232"/>
      <c r="M357" s="232"/>
      <c r="N357" s="232"/>
      <c r="O357" s="232"/>
    </row>
    <row r="358" spans="1:15" x14ac:dyDescent="0.25">
      <c r="A358" s="240"/>
      <c r="B358" s="297"/>
      <c r="C358" s="232"/>
      <c r="D358" s="232"/>
      <c r="E358" s="241"/>
      <c r="F358" s="241"/>
      <c r="G358" s="232"/>
      <c r="H358" s="232"/>
      <c r="I358" s="232"/>
      <c r="J358" s="232"/>
      <c r="K358" s="232"/>
      <c r="L358" s="232"/>
      <c r="M358" s="232"/>
      <c r="N358" s="232"/>
      <c r="O358" s="232"/>
    </row>
    <row r="359" spans="1:15" x14ac:dyDescent="0.25">
      <c r="A359" s="240"/>
      <c r="B359" s="297"/>
      <c r="C359" s="232"/>
      <c r="D359" s="232"/>
      <c r="E359" s="241"/>
      <c r="F359" s="241"/>
      <c r="G359" s="232"/>
      <c r="H359" s="232"/>
      <c r="I359" s="232"/>
      <c r="J359" s="232"/>
      <c r="K359" s="232"/>
      <c r="L359" s="232"/>
      <c r="M359" s="232"/>
      <c r="N359" s="232"/>
      <c r="O359" s="232"/>
    </row>
    <row r="360" spans="1:15" x14ac:dyDescent="0.25">
      <c r="A360" s="240"/>
      <c r="B360" s="297"/>
      <c r="C360" s="232"/>
      <c r="D360" s="232"/>
      <c r="E360" s="241"/>
      <c r="F360" s="241"/>
      <c r="G360" s="232"/>
      <c r="H360" s="232"/>
      <c r="I360" s="232"/>
      <c r="J360" s="232"/>
      <c r="K360" s="232"/>
      <c r="L360" s="232"/>
      <c r="M360" s="232"/>
      <c r="N360" s="232"/>
      <c r="O360" s="232"/>
    </row>
    <row r="361" spans="1:15" x14ac:dyDescent="0.25">
      <c r="A361" s="240"/>
      <c r="B361" s="297"/>
      <c r="C361" s="232"/>
      <c r="D361" s="232"/>
      <c r="E361" s="241"/>
      <c r="F361" s="241"/>
      <c r="G361" s="232"/>
      <c r="H361" s="232"/>
      <c r="I361" s="232"/>
      <c r="J361" s="232"/>
      <c r="K361" s="232"/>
      <c r="L361" s="232"/>
      <c r="M361" s="232"/>
      <c r="N361" s="232"/>
      <c r="O361" s="232"/>
    </row>
    <row r="362" spans="1:15" x14ac:dyDescent="0.25">
      <c r="A362" s="240"/>
      <c r="B362" s="297"/>
      <c r="C362" s="232"/>
      <c r="D362" s="232"/>
      <c r="E362" s="241"/>
      <c r="F362" s="241"/>
      <c r="G362" s="232"/>
      <c r="H362" s="232"/>
      <c r="I362" s="232"/>
      <c r="J362" s="232"/>
      <c r="K362" s="232"/>
      <c r="L362" s="232"/>
      <c r="M362" s="232"/>
      <c r="N362" s="232"/>
      <c r="O362" s="232"/>
    </row>
    <row r="363" spans="1:15" x14ac:dyDescent="0.25">
      <c r="A363" s="240"/>
      <c r="B363" s="297"/>
      <c r="C363" s="232"/>
      <c r="D363" s="232"/>
      <c r="E363" s="241"/>
      <c r="F363" s="241"/>
      <c r="G363" s="232"/>
      <c r="H363" s="232"/>
      <c r="I363" s="232"/>
      <c r="J363" s="232"/>
      <c r="K363" s="232"/>
      <c r="L363" s="232"/>
      <c r="M363" s="232"/>
      <c r="N363" s="232"/>
      <c r="O363" s="232"/>
    </row>
    <row r="364" spans="1:15" x14ac:dyDescent="0.25">
      <c r="A364" s="240"/>
      <c r="B364" s="297"/>
      <c r="C364" s="232"/>
      <c r="D364" s="232"/>
      <c r="E364" s="241"/>
      <c r="F364" s="241"/>
      <c r="G364" s="232"/>
      <c r="H364" s="232"/>
      <c r="I364" s="232"/>
      <c r="J364" s="232"/>
      <c r="K364" s="232"/>
      <c r="L364" s="232"/>
      <c r="M364" s="232"/>
      <c r="N364" s="232"/>
      <c r="O364" s="232"/>
    </row>
    <row r="365" spans="1:15" x14ac:dyDescent="0.25">
      <c r="A365" s="240"/>
      <c r="B365" s="297"/>
      <c r="C365" s="232"/>
      <c r="D365" s="232"/>
      <c r="E365" s="241"/>
      <c r="F365" s="241"/>
      <c r="G365" s="232"/>
      <c r="H365" s="232"/>
      <c r="I365" s="232"/>
      <c r="J365" s="232"/>
      <c r="K365" s="232"/>
      <c r="L365" s="232"/>
      <c r="M365" s="232"/>
      <c r="N365" s="232"/>
      <c r="O365" s="232"/>
    </row>
    <row r="366" spans="1:15" x14ac:dyDescent="0.25">
      <c r="A366" s="240"/>
      <c r="B366" s="297"/>
      <c r="C366" s="232"/>
      <c r="D366" s="232"/>
      <c r="E366" s="241"/>
      <c r="F366" s="241"/>
      <c r="G366" s="232"/>
      <c r="H366" s="232"/>
      <c r="I366" s="232"/>
      <c r="J366" s="232"/>
      <c r="K366" s="232"/>
      <c r="L366" s="232"/>
      <c r="M366" s="232"/>
      <c r="N366" s="232"/>
      <c r="O366" s="232"/>
    </row>
    <row r="367" spans="1:15" x14ac:dyDescent="0.25">
      <c r="A367" s="240"/>
      <c r="B367" s="297"/>
      <c r="C367" s="232"/>
      <c r="D367" s="232"/>
      <c r="E367" s="241"/>
      <c r="F367" s="241"/>
      <c r="G367" s="232"/>
      <c r="H367" s="232"/>
      <c r="I367" s="232"/>
      <c r="J367" s="232"/>
      <c r="K367" s="232"/>
      <c r="L367" s="232"/>
      <c r="M367" s="232"/>
      <c r="N367" s="232"/>
      <c r="O367" s="232"/>
    </row>
    <row r="368" spans="1:15" x14ac:dyDescent="0.25">
      <c r="A368" s="240"/>
      <c r="B368" s="297"/>
      <c r="C368" s="232"/>
      <c r="D368" s="232"/>
      <c r="E368" s="241"/>
      <c r="F368" s="241"/>
      <c r="G368" s="232"/>
      <c r="H368" s="232"/>
      <c r="I368" s="232"/>
      <c r="J368" s="232"/>
      <c r="K368" s="232"/>
      <c r="L368" s="232"/>
      <c r="M368" s="232"/>
      <c r="N368" s="232"/>
      <c r="O368" s="232"/>
    </row>
    <row r="369" spans="1:15" x14ac:dyDescent="0.25">
      <c r="A369" s="240"/>
      <c r="B369" s="297"/>
      <c r="C369" s="232"/>
      <c r="D369" s="232"/>
      <c r="E369" s="241"/>
      <c r="F369" s="241"/>
      <c r="G369" s="232"/>
      <c r="H369" s="232"/>
      <c r="I369" s="232"/>
      <c r="J369" s="232"/>
      <c r="K369" s="232"/>
      <c r="L369" s="232"/>
      <c r="M369" s="232"/>
      <c r="N369" s="232"/>
      <c r="O369" s="232"/>
    </row>
    <row r="370" spans="1:15" x14ac:dyDescent="0.25">
      <c r="A370" s="240"/>
      <c r="B370" s="297"/>
      <c r="C370" s="232"/>
      <c r="D370" s="232"/>
      <c r="E370" s="241"/>
      <c r="F370" s="241"/>
      <c r="G370" s="232"/>
      <c r="H370" s="232"/>
      <c r="I370" s="232"/>
      <c r="J370" s="232"/>
      <c r="K370" s="232"/>
      <c r="L370" s="232"/>
      <c r="M370" s="232"/>
      <c r="N370" s="232"/>
      <c r="O370" s="232"/>
    </row>
    <row r="371" spans="1:15" x14ac:dyDescent="0.25">
      <c r="A371" s="240"/>
      <c r="B371" s="297"/>
      <c r="C371" s="232"/>
      <c r="D371" s="232"/>
      <c r="E371" s="241"/>
      <c r="F371" s="241"/>
      <c r="G371" s="232"/>
      <c r="H371" s="232"/>
      <c r="I371" s="232"/>
      <c r="J371" s="232"/>
      <c r="K371" s="232"/>
      <c r="L371" s="232"/>
      <c r="M371" s="232"/>
      <c r="N371" s="232"/>
      <c r="O371" s="232"/>
    </row>
    <row r="372" spans="1:15" x14ac:dyDescent="0.25">
      <c r="A372" s="240"/>
      <c r="B372" s="297"/>
      <c r="C372" s="232"/>
      <c r="D372" s="232"/>
      <c r="E372" s="241"/>
      <c r="F372" s="241"/>
      <c r="G372" s="232"/>
      <c r="H372" s="232"/>
      <c r="I372" s="232"/>
      <c r="J372" s="232"/>
      <c r="K372" s="232"/>
      <c r="L372" s="232"/>
      <c r="M372" s="232"/>
      <c r="N372" s="232"/>
      <c r="O372" s="232"/>
    </row>
    <row r="373" spans="1:15" x14ac:dyDescent="0.25">
      <c r="A373" s="240"/>
      <c r="B373" s="297"/>
      <c r="C373" s="232"/>
      <c r="D373" s="232"/>
      <c r="E373" s="241"/>
      <c r="F373" s="241"/>
      <c r="G373" s="232"/>
      <c r="H373" s="232"/>
      <c r="I373" s="232"/>
      <c r="J373" s="232"/>
      <c r="K373" s="232"/>
      <c r="L373" s="232"/>
      <c r="M373" s="232"/>
      <c r="N373" s="232"/>
      <c r="O373" s="232"/>
    </row>
    <row r="374" spans="1:15" x14ac:dyDescent="0.25">
      <c r="A374" s="240"/>
      <c r="B374" s="297"/>
      <c r="C374" s="232"/>
      <c r="D374" s="232"/>
      <c r="E374" s="241"/>
      <c r="F374" s="241"/>
      <c r="G374" s="232"/>
      <c r="H374" s="232"/>
      <c r="I374" s="232"/>
      <c r="J374" s="232"/>
      <c r="K374" s="232"/>
      <c r="L374" s="232"/>
      <c r="M374" s="232"/>
      <c r="N374" s="232"/>
      <c r="O374" s="232"/>
    </row>
    <row r="375" spans="1:15" x14ac:dyDescent="0.25">
      <c r="A375" s="240"/>
      <c r="B375" s="297"/>
      <c r="C375" s="232"/>
      <c r="D375" s="232"/>
      <c r="E375" s="241"/>
      <c r="F375" s="241"/>
      <c r="G375" s="232"/>
      <c r="H375" s="232"/>
      <c r="I375" s="232"/>
      <c r="J375" s="232"/>
      <c r="K375" s="232"/>
      <c r="L375" s="232"/>
      <c r="M375" s="232"/>
      <c r="N375" s="232"/>
      <c r="O375" s="232"/>
    </row>
    <row r="376" spans="1:15" x14ac:dyDescent="0.25">
      <c r="A376" s="240"/>
      <c r="B376" s="297"/>
      <c r="C376" s="232"/>
      <c r="D376" s="232"/>
      <c r="E376" s="241"/>
      <c r="F376" s="241"/>
      <c r="G376" s="232"/>
      <c r="H376" s="232"/>
      <c r="I376" s="232"/>
      <c r="J376" s="232"/>
      <c r="K376" s="232"/>
      <c r="L376" s="232"/>
      <c r="M376" s="232"/>
      <c r="N376" s="232"/>
      <c r="O376" s="232"/>
    </row>
    <row r="377" spans="1:15" x14ac:dyDescent="0.25">
      <c r="A377" s="240"/>
      <c r="B377" s="297"/>
      <c r="C377" s="232"/>
      <c r="D377" s="232"/>
      <c r="E377" s="241"/>
      <c r="F377" s="241"/>
      <c r="G377" s="232"/>
      <c r="H377" s="232"/>
      <c r="I377" s="232"/>
      <c r="J377" s="232"/>
      <c r="K377" s="232"/>
      <c r="L377" s="232"/>
      <c r="M377" s="232"/>
      <c r="N377" s="232"/>
      <c r="O377" s="232"/>
    </row>
    <row r="378" spans="1:15" x14ac:dyDescent="0.25">
      <c r="A378" s="240"/>
      <c r="B378" s="297"/>
      <c r="C378" s="232"/>
      <c r="D378" s="232"/>
      <c r="E378" s="241"/>
      <c r="F378" s="241"/>
      <c r="G378" s="232"/>
      <c r="H378" s="232"/>
      <c r="I378" s="232"/>
      <c r="J378" s="232"/>
      <c r="K378" s="232"/>
      <c r="L378" s="232"/>
      <c r="M378" s="232"/>
      <c r="N378" s="232"/>
      <c r="O378" s="232"/>
    </row>
    <row r="379" spans="1:15" x14ac:dyDescent="0.25">
      <c r="A379" s="240"/>
      <c r="B379" s="297"/>
      <c r="C379" s="232"/>
      <c r="D379" s="232"/>
      <c r="E379" s="241"/>
      <c r="F379" s="241"/>
      <c r="G379" s="232"/>
      <c r="H379" s="232"/>
      <c r="I379" s="232"/>
      <c r="J379" s="232"/>
      <c r="K379" s="232"/>
      <c r="L379" s="232"/>
      <c r="M379" s="232"/>
      <c r="N379" s="232"/>
      <c r="O379" s="232"/>
    </row>
    <row r="380" spans="1:15" x14ac:dyDescent="0.25">
      <c r="A380" s="240"/>
      <c r="B380" s="297"/>
      <c r="C380" s="232"/>
      <c r="D380" s="232"/>
      <c r="E380" s="241"/>
      <c r="F380" s="241"/>
      <c r="G380" s="232"/>
      <c r="H380" s="232"/>
      <c r="I380" s="232"/>
      <c r="J380" s="232"/>
      <c r="K380" s="232"/>
      <c r="L380" s="232"/>
      <c r="M380" s="232"/>
      <c r="N380" s="232"/>
      <c r="O380" s="232"/>
    </row>
    <row r="381" spans="1:15" x14ac:dyDescent="0.25">
      <c r="A381" s="240"/>
      <c r="B381" s="297"/>
      <c r="C381" s="232"/>
      <c r="D381" s="232"/>
      <c r="E381" s="241"/>
      <c r="F381" s="241"/>
      <c r="G381" s="232"/>
      <c r="H381" s="232"/>
      <c r="I381" s="232"/>
      <c r="J381" s="232"/>
      <c r="K381" s="232"/>
      <c r="L381" s="232"/>
      <c r="M381" s="232"/>
      <c r="N381" s="232"/>
      <c r="O381" s="232"/>
    </row>
    <row r="382" spans="1:15" x14ac:dyDescent="0.25">
      <c r="A382" s="240"/>
      <c r="B382" s="297"/>
      <c r="C382" s="232"/>
      <c r="D382" s="232"/>
      <c r="E382" s="241"/>
      <c r="F382" s="241"/>
      <c r="G382" s="232"/>
      <c r="H382" s="232"/>
      <c r="I382" s="232"/>
      <c r="J382" s="232"/>
      <c r="K382" s="232"/>
      <c r="L382" s="232"/>
      <c r="M382" s="232"/>
      <c r="N382" s="232"/>
      <c r="O382" s="232"/>
    </row>
    <row r="383" spans="1:15" x14ac:dyDescent="0.25">
      <c r="A383" s="240"/>
      <c r="B383" s="297"/>
      <c r="C383" s="232"/>
      <c r="D383" s="232"/>
      <c r="E383" s="241"/>
      <c r="F383" s="241"/>
      <c r="G383" s="232"/>
      <c r="H383" s="232"/>
      <c r="I383" s="232"/>
      <c r="J383" s="232"/>
      <c r="K383" s="232"/>
      <c r="L383" s="232"/>
      <c r="M383" s="232"/>
      <c r="N383" s="232"/>
      <c r="O383" s="232"/>
    </row>
    <row r="384" spans="1:15" x14ac:dyDescent="0.25">
      <c r="A384" s="240"/>
      <c r="B384" s="297"/>
      <c r="C384" s="232"/>
      <c r="D384" s="232"/>
      <c r="E384" s="241"/>
      <c r="F384" s="241"/>
      <c r="G384" s="232"/>
      <c r="H384" s="232"/>
      <c r="I384" s="232"/>
      <c r="J384" s="232"/>
      <c r="K384" s="232"/>
      <c r="L384" s="232"/>
      <c r="M384" s="232"/>
      <c r="N384" s="232"/>
      <c r="O384" s="232"/>
    </row>
    <row r="385" spans="1:15" x14ac:dyDescent="0.25">
      <c r="A385" s="240"/>
      <c r="B385" s="297"/>
      <c r="C385" s="232"/>
      <c r="D385" s="232"/>
      <c r="E385" s="241"/>
      <c r="F385" s="241"/>
      <c r="G385" s="232"/>
      <c r="H385" s="232"/>
      <c r="I385" s="232"/>
      <c r="J385" s="232"/>
      <c r="K385" s="232"/>
      <c r="L385" s="232"/>
      <c r="M385" s="232"/>
      <c r="N385" s="232"/>
      <c r="O385" s="232"/>
    </row>
    <row r="386" spans="1:15" x14ac:dyDescent="0.25">
      <c r="A386" s="240"/>
      <c r="B386" s="297"/>
      <c r="C386" s="232"/>
      <c r="D386" s="232"/>
      <c r="E386" s="241"/>
      <c r="F386" s="241"/>
      <c r="G386" s="232"/>
      <c r="H386" s="232"/>
      <c r="I386" s="232"/>
      <c r="J386" s="232"/>
      <c r="K386" s="232"/>
      <c r="L386" s="232"/>
      <c r="M386" s="232"/>
      <c r="N386" s="232"/>
      <c r="O386" s="232"/>
    </row>
    <row r="387" spans="1:15" x14ac:dyDescent="0.25">
      <c r="A387" s="240"/>
      <c r="B387" s="297"/>
      <c r="C387" s="232"/>
      <c r="D387" s="232"/>
      <c r="E387" s="241"/>
      <c r="F387" s="241"/>
      <c r="G387" s="232"/>
      <c r="H387" s="232"/>
      <c r="I387" s="232"/>
      <c r="J387" s="232"/>
      <c r="K387" s="232"/>
      <c r="L387" s="232"/>
      <c r="M387" s="232"/>
      <c r="N387" s="232"/>
      <c r="O387" s="232"/>
    </row>
    <row r="388" spans="1:15" x14ac:dyDescent="0.25">
      <c r="A388" s="240"/>
      <c r="B388" s="297"/>
      <c r="C388" s="232"/>
      <c r="D388" s="232"/>
      <c r="E388" s="241"/>
      <c r="F388" s="241"/>
      <c r="G388" s="232"/>
      <c r="H388" s="232"/>
      <c r="I388" s="232"/>
      <c r="J388" s="232"/>
      <c r="K388" s="232"/>
      <c r="L388" s="232"/>
      <c r="M388" s="232"/>
      <c r="N388" s="232"/>
      <c r="O388" s="232"/>
    </row>
    <row r="389" spans="1:15" x14ac:dyDescent="0.25">
      <c r="A389" s="240"/>
      <c r="B389" s="297"/>
      <c r="C389" s="232"/>
      <c r="D389" s="232"/>
      <c r="E389" s="241"/>
      <c r="F389" s="241"/>
      <c r="G389" s="232"/>
      <c r="H389" s="232"/>
      <c r="I389" s="232"/>
      <c r="J389" s="232"/>
      <c r="K389" s="232"/>
      <c r="L389" s="232"/>
      <c r="M389" s="232"/>
      <c r="N389" s="232"/>
      <c r="O389" s="232"/>
    </row>
    <row r="390" spans="1:15" x14ac:dyDescent="0.25">
      <c r="A390" s="240"/>
      <c r="B390" s="297"/>
      <c r="C390" s="232"/>
      <c r="D390" s="232"/>
      <c r="E390" s="241"/>
      <c r="F390" s="241"/>
      <c r="G390" s="232"/>
      <c r="H390" s="232"/>
      <c r="I390" s="232"/>
      <c r="J390" s="232"/>
      <c r="K390" s="232"/>
      <c r="L390" s="232"/>
      <c r="M390" s="232"/>
      <c r="N390" s="232"/>
      <c r="O390" s="232"/>
    </row>
    <row r="391" spans="1:15" x14ac:dyDescent="0.25">
      <c r="A391" s="240"/>
      <c r="B391" s="297"/>
      <c r="C391" s="232"/>
      <c r="D391" s="232"/>
      <c r="E391" s="241"/>
      <c r="F391" s="241"/>
      <c r="G391" s="232"/>
      <c r="H391" s="232"/>
      <c r="I391" s="232"/>
      <c r="J391" s="232"/>
      <c r="K391" s="232"/>
      <c r="L391" s="232"/>
      <c r="M391" s="232"/>
      <c r="N391" s="232"/>
      <c r="O391" s="232"/>
    </row>
    <row r="392" spans="1:15" x14ac:dyDescent="0.25">
      <c r="A392" s="240"/>
      <c r="B392" s="297"/>
      <c r="C392" s="232"/>
      <c r="D392" s="232"/>
      <c r="E392" s="241"/>
      <c r="F392" s="241"/>
      <c r="G392" s="232"/>
      <c r="H392" s="232"/>
      <c r="I392" s="232"/>
      <c r="J392" s="232"/>
      <c r="K392" s="232"/>
      <c r="L392" s="232"/>
      <c r="M392" s="232"/>
      <c r="N392" s="232"/>
      <c r="O392" s="232"/>
    </row>
    <row r="393" spans="1:15" x14ac:dyDescent="0.25">
      <c r="A393" s="240"/>
      <c r="B393" s="297"/>
      <c r="C393" s="232"/>
      <c r="D393" s="232"/>
      <c r="E393" s="241"/>
      <c r="F393" s="241"/>
      <c r="G393" s="232"/>
      <c r="H393" s="232"/>
      <c r="I393" s="232"/>
      <c r="J393" s="232"/>
      <c r="K393" s="232"/>
      <c r="L393" s="232"/>
      <c r="M393" s="232"/>
      <c r="N393" s="232"/>
      <c r="O393" s="232"/>
    </row>
    <row r="394" spans="1:15" x14ac:dyDescent="0.25">
      <c r="A394" s="240"/>
      <c r="B394" s="297"/>
      <c r="C394" s="232"/>
      <c r="D394" s="232"/>
      <c r="E394" s="241"/>
      <c r="F394" s="241"/>
      <c r="G394" s="232"/>
      <c r="H394" s="232"/>
      <c r="I394" s="232"/>
      <c r="J394" s="232"/>
      <c r="K394" s="232"/>
      <c r="L394" s="232"/>
      <c r="M394" s="232"/>
      <c r="N394" s="232"/>
      <c r="O394" s="232"/>
    </row>
    <row r="395" spans="1:15" x14ac:dyDescent="0.25">
      <c r="A395" s="240"/>
      <c r="B395" s="297"/>
      <c r="C395" s="232"/>
      <c r="D395" s="232"/>
      <c r="E395" s="241"/>
      <c r="F395" s="241"/>
      <c r="G395" s="232"/>
      <c r="H395" s="232"/>
      <c r="I395" s="232"/>
      <c r="J395" s="232"/>
      <c r="K395" s="232"/>
      <c r="L395" s="232"/>
      <c r="M395" s="232"/>
      <c r="N395" s="232"/>
      <c r="O395" s="232"/>
    </row>
    <row r="396" spans="1:15" x14ac:dyDescent="0.25">
      <c r="A396" s="240"/>
      <c r="B396" s="297"/>
      <c r="C396" s="232"/>
      <c r="D396" s="232"/>
      <c r="E396" s="241"/>
      <c r="F396" s="241"/>
      <c r="G396" s="232"/>
      <c r="H396" s="232"/>
      <c r="I396" s="232"/>
      <c r="J396" s="232"/>
      <c r="K396" s="232"/>
      <c r="L396" s="232"/>
      <c r="M396" s="232"/>
      <c r="N396" s="232"/>
      <c r="O396" s="232"/>
    </row>
    <row r="397" spans="1:15" x14ac:dyDescent="0.25">
      <c r="A397" s="240"/>
      <c r="B397" s="297"/>
      <c r="C397" s="232"/>
      <c r="D397" s="232"/>
      <c r="E397" s="241"/>
      <c r="F397" s="241"/>
      <c r="G397" s="232"/>
      <c r="H397" s="232"/>
      <c r="I397" s="232"/>
      <c r="J397" s="232"/>
      <c r="K397" s="232"/>
      <c r="L397" s="232"/>
      <c r="M397" s="232"/>
      <c r="N397" s="232"/>
      <c r="O397" s="232"/>
    </row>
    <row r="398" spans="1:15" x14ac:dyDescent="0.25">
      <c r="A398" s="240"/>
      <c r="B398" s="297"/>
      <c r="C398" s="232"/>
      <c r="D398" s="232"/>
      <c r="E398" s="241"/>
      <c r="F398" s="241"/>
      <c r="G398" s="232"/>
      <c r="H398" s="232"/>
      <c r="I398" s="232"/>
      <c r="J398" s="232"/>
      <c r="K398" s="232"/>
      <c r="L398" s="232"/>
      <c r="M398" s="232"/>
      <c r="N398" s="232"/>
      <c r="O398" s="232"/>
    </row>
    <row r="399" spans="1:15" x14ac:dyDescent="0.25">
      <c r="A399" s="240"/>
      <c r="B399" s="297"/>
      <c r="C399" s="232"/>
      <c r="D399" s="232"/>
      <c r="E399" s="241"/>
      <c r="F399" s="241"/>
      <c r="G399" s="232"/>
      <c r="H399" s="232"/>
      <c r="I399" s="232"/>
      <c r="J399" s="232"/>
      <c r="K399" s="232"/>
      <c r="L399" s="232"/>
      <c r="M399" s="232"/>
      <c r="N399" s="232"/>
      <c r="O399" s="232"/>
    </row>
    <row r="400" spans="1:15" x14ac:dyDescent="0.25">
      <c r="A400" s="240"/>
      <c r="B400" s="297"/>
      <c r="C400" s="232"/>
      <c r="D400" s="232"/>
      <c r="E400" s="241"/>
      <c r="F400" s="241"/>
      <c r="G400" s="232"/>
      <c r="H400" s="232"/>
      <c r="I400" s="232"/>
      <c r="J400" s="232"/>
      <c r="K400" s="232"/>
      <c r="L400" s="232"/>
      <c r="M400" s="232"/>
      <c r="N400" s="232"/>
      <c r="O400" s="232"/>
    </row>
    <row r="401" spans="1:15" x14ac:dyDescent="0.25">
      <c r="A401" s="240"/>
      <c r="B401" s="297"/>
      <c r="C401" s="232"/>
      <c r="D401" s="232"/>
      <c r="E401" s="241"/>
      <c r="F401" s="241"/>
      <c r="G401" s="232"/>
      <c r="H401" s="232"/>
      <c r="I401" s="232"/>
      <c r="J401" s="232"/>
      <c r="K401" s="232"/>
      <c r="L401" s="232"/>
      <c r="M401" s="232"/>
      <c r="N401" s="232"/>
      <c r="O401" s="232"/>
    </row>
    <row r="402" spans="1:15" x14ac:dyDescent="0.25">
      <c r="A402" s="240"/>
      <c r="B402" s="297"/>
      <c r="C402" s="232"/>
      <c r="D402" s="232"/>
      <c r="E402" s="241"/>
      <c r="F402" s="241"/>
      <c r="G402" s="232"/>
      <c r="H402" s="232"/>
      <c r="I402" s="232"/>
      <c r="J402" s="232"/>
      <c r="K402" s="232"/>
      <c r="L402" s="232"/>
      <c r="M402" s="232"/>
      <c r="N402" s="232"/>
      <c r="O402" s="232"/>
    </row>
    <row r="403" spans="1:15" x14ac:dyDescent="0.25">
      <c r="A403" s="240"/>
      <c r="B403" s="297"/>
      <c r="C403" s="232"/>
      <c r="D403" s="232"/>
      <c r="E403" s="241"/>
      <c r="F403" s="241"/>
      <c r="G403" s="232"/>
      <c r="H403" s="232"/>
      <c r="I403" s="232"/>
      <c r="J403" s="232"/>
      <c r="K403" s="232"/>
      <c r="L403" s="232"/>
      <c r="M403" s="232"/>
      <c r="N403" s="232"/>
      <c r="O403" s="232"/>
    </row>
    <row r="404" spans="1:15" x14ac:dyDescent="0.25">
      <c r="A404" s="240"/>
      <c r="B404" s="297"/>
      <c r="C404" s="232"/>
      <c r="D404" s="232"/>
      <c r="E404" s="241"/>
      <c r="F404" s="241"/>
      <c r="G404" s="232"/>
      <c r="H404" s="232"/>
      <c r="I404" s="232"/>
      <c r="J404" s="232"/>
      <c r="K404" s="232"/>
      <c r="L404" s="232"/>
      <c r="M404" s="232"/>
      <c r="N404" s="232"/>
      <c r="O404" s="232"/>
    </row>
    <row r="405" spans="1:15" x14ac:dyDescent="0.25">
      <c r="A405" s="240"/>
      <c r="B405" s="297"/>
      <c r="C405" s="232"/>
      <c r="D405" s="232"/>
      <c r="E405" s="241"/>
      <c r="F405" s="241"/>
      <c r="G405" s="232"/>
      <c r="H405" s="232"/>
      <c r="I405" s="232"/>
      <c r="J405" s="232"/>
      <c r="K405" s="232"/>
      <c r="L405" s="232"/>
      <c r="M405" s="232"/>
      <c r="N405" s="232"/>
      <c r="O405" s="232"/>
    </row>
    <row r="406" spans="1:15" x14ac:dyDescent="0.25">
      <c r="A406" s="240"/>
      <c r="B406" s="297"/>
      <c r="C406" s="232"/>
      <c r="D406" s="232"/>
      <c r="E406" s="241"/>
      <c r="F406" s="241"/>
      <c r="G406" s="232"/>
      <c r="H406" s="232"/>
      <c r="I406" s="232"/>
      <c r="J406" s="232"/>
      <c r="K406" s="232"/>
      <c r="L406" s="232"/>
      <c r="M406" s="232"/>
      <c r="N406" s="232"/>
      <c r="O406" s="232"/>
    </row>
    <row r="407" spans="1:15" x14ac:dyDescent="0.25">
      <c r="A407" s="240"/>
      <c r="B407" s="297"/>
      <c r="C407" s="232"/>
      <c r="D407" s="232"/>
      <c r="E407" s="241"/>
      <c r="F407" s="241"/>
      <c r="G407" s="232"/>
      <c r="H407" s="232"/>
      <c r="I407" s="232"/>
      <c r="J407" s="232"/>
      <c r="K407" s="232"/>
      <c r="L407" s="232"/>
      <c r="M407" s="232"/>
      <c r="N407" s="232"/>
      <c r="O407" s="232"/>
    </row>
    <row r="408" spans="1:15" x14ac:dyDescent="0.25">
      <c r="A408" s="240"/>
      <c r="B408" s="297"/>
      <c r="C408" s="232"/>
      <c r="D408" s="232"/>
      <c r="E408" s="241"/>
      <c r="F408" s="241"/>
      <c r="G408" s="232"/>
      <c r="H408" s="232"/>
      <c r="I408" s="232"/>
      <c r="J408" s="232"/>
      <c r="K408" s="232"/>
      <c r="L408" s="232"/>
      <c r="M408" s="232"/>
      <c r="N408" s="232"/>
      <c r="O408" s="232"/>
    </row>
    <row r="409" spans="1:15" x14ac:dyDescent="0.25">
      <c r="A409" s="240"/>
      <c r="B409" s="297"/>
      <c r="C409" s="232"/>
      <c r="D409" s="232"/>
      <c r="E409" s="241"/>
      <c r="F409" s="241"/>
      <c r="G409" s="232"/>
      <c r="H409" s="232"/>
      <c r="I409" s="232"/>
      <c r="J409" s="232"/>
      <c r="K409" s="232"/>
      <c r="L409" s="232"/>
      <c r="M409" s="232"/>
      <c r="N409" s="232"/>
      <c r="O409" s="232"/>
    </row>
    <row r="410" spans="1:15" x14ac:dyDescent="0.25">
      <c r="A410" s="240"/>
      <c r="B410" s="297"/>
      <c r="C410" s="232"/>
      <c r="D410" s="232"/>
      <c r="E410" s="241"/>
      <c r="F410" s="241"/>
      <c r="G410" s="232"/>
      <c r="H410" s="232"/>
      <c r="I410" s="232"/>
      <c r="J410" s="232"/>
      <c r="K410" s="232"/>
      <c r="L410" s="232"/>
      <c r="M410" s="232"/>
      <c r="N410" s="232"/>
      <c r="O410" s="232"/>
    </row>
    <row r="411" spans="1:15" x14ac:dyDescent="0.25">
      <c r="A411" s="240"/>
      <c r="B411" s="297"/>
      <c r="C411" s="232"/>
      <c r="D411" s="232"/>
      <c r="E411" s="241"/>
      <c r="F411" s="241"/>
      <c r="G411" s="232"/>
      <c r="H411" s="232"/>
      <c r="I411" s="232"/>
      <c r="J411" s="232"/>
      <c r="K411" s="232"/>
      <c r="L411" s="232"/>
      <c r="M411" s="232"/>
      <c r="N411" s="232"/>
      <c r="O411" s="232"/>
    </row>
    <row r="412" spans="1:15" x14ac:dyDescent="0.25">
      <c r="A412" s="240"/>
      <c r="B412" s="297"/>
      <c r="C412" s="232"/>
      <c r="D412" s="232"/>
      <c r="E412" s="241"/>
      <c r="F412" s="241"/>
      <c r="G412" s="232"/>
      <c r="H412" s="232"/>
      <c r="I412" s="232"/>
      <c r="J412" s="232"/>
      <c r="K412" s="232"/>
      <c r="L412" s="232"/>
      <c r="M412" s="232"/>
      <c r="N412" s="232"/>
      <c r="O412" s="232"/>
    </row>
    <row r="413" spans="1:15" x14ac:dyDescent="0.25">
      <c r="A413" s="240"/>
      <c r="B413" s="297"/>
      <c r="C413" s="232"/>
      <c r="D413" s="232"/>
      <c r="E413" s="241"/>
      <c r="F413" s="241"/>
      <c r="G413" s="232"/>
      <c r="H413" s="232"/>
      <c r="I413" s="232"/>
      <c r="J413" s="232"/>
      <c r="K413" s="232"/>
      <c r="L413" s="232"/>
      <c r="M413" s="232"/>
      <c r="N413" s="232"/>
      <c r="O413" s="232"/>
    </row>
    <row r="414" spans="1:15" x14ac:dyDescent="0.25">
      <c r="A414" s="240"/>
      <c r="B414" s="297"/>
      <c r="C414" s="232"/>
      <c r="D414" s="232"/>
      <c r="E414" s="241"/>
      <c r="F414" s="241"/>
      <c r="G414" s="232"/>
      <c r="H414" s="232"/>
      <c r="I414" s="232"/>
      <c r="J414" s="232"/>
      <c r="K414" s="232"/>
      <c r="L414" s="232"/>
      <c r="M414" s="232"/>
      <c r="N414" s="232"/>
      <c r="O414" s="232"/>
    </row>
    <row r="415" spans="1:15" x14ac:dyDescent="0.25">
      <c r="A415" s="240"/>
      <c r="B415" s="297"/>
      <c r="C415" s="232"/>
      <c r="D415" s="232"/>
      <c r="E415" s="241"/>
      <c r="F415" s="241"/>
      <c r="G415" s="232"/>
      <c r="H415" s="232"/>
      <c r="I415" s="232"/>
      <c r="J415" s="232"/>
      <c r="K415" s="232"/>
      <c r="L415" s="232"/>
      <c r="M415" s="232"/>
      <c r="N415" s="232"/>
      <c r="O415" s="232"/>
    </row>
    <row r="416" spans="1:15" x14ac:dyDescent="0.25">
      <c r="A416" s="240"/>
      <c r="B416" s="297"/>
      <c r="C416" s="232"/>
      <c r="D416" s="232"/>
      <c r="E416" s="241"/>
      <c r="F416" s="241"/>
      <c r="G416" s="232"/>
      <c r="H416" s="232"/>
      <c r="I416" s="232"/>
      <c r="J416" s="232"/>
      <c r="K416" s="232"/>
      <c r="L416" s="232"/>
      <c r="M416" s="232"/>
      <c r="N416" s="232"/>
      <c r="O416" s="232"/>
    </row>
    <row r="417" spans="1:15" x14ac:dyDescent="0.25">
      <c r="A417" s="240"/>
      <c r="B417" s="297"/>
      <c r="C417" s="232"/>
      <c r="D417" s="232"/>
      <c r="E417" s="241"/>
      <c r="F417" s="241"/>
      <c r="G417" s="232"/>
      <c r="H417" s="232"/>
      <c r="I417" s="232"/>
      <c r="J417" s="232"/>
      <c r="K417" s="232"/>
      <c r="L417" s="232"/>
      <c r="M417" s="232"/>
      <c r="N417" s="232"/>
      <c r="O417" s="232"/>
    </row>
    <row r="418" spans="1:15" x14ac:dyDescent="0.25">
      <c r="A418" s="240"/>
      <c r="B418" s="297"/>
      <c r="C418" s="232"/>
      <c r="D418" s="232"/>
      <c r="E418" s="241"/>
      <c r="F418" s="241"/>
      <c r="G418" s="232"/>
      <c r="H418" s="232"/>
      <c r="I418" s="232"/>
      <c r="J418" s="232"/>
      <c r="K418" s="232"/>
      <c r="L418" s="232"/>
      <c r="M418" s="232"/>
      <c r="N418" s="232"/>
      <c r="O418" s="232"/>
    </row>
    <row r="419" spans="1:15" x14ac:dyDescent="0.25">
      <c r="A419" s="240"/>
      <c r="B419" s="297"/>
      <c r="C419" s="232"/>
      <c r="D419" s="232"/>
      <c r="E419" s="241"/>
      <c r="F419" s="241"/>
      <c r="G419" s="232"/>
      <c r="H419" s="232"/>
      <c r="I419" s="232"/>
      <c r="J419" s="232"/>
      <c r="K419" s="232"/>
      <c r="L419" s="232"/>
      <c r="M419" s="232"/>
      <c r="N419" s="232"/>
      <c r="O419" s="232"/>
    </row>
    <row r="420" spans="1:15" x14ac:dyDescent="0.25">
      <c r="A420" s="240"/>
      <c r="B420" s="297"/>
      <c r="C420" s="232"/>
      <c r="D420" s="232"/>
      <c r="E420" s="241"/>
      <c r="F420" s="241"/>
      <c r="G420" s="232"/>
      <c r="H420" s="232"/>
      <c r="I420" s="232"/>
      <c r="J420" s="232"/>
      <c r="K420" s="232"/>
      <c r="L420" s="232"/>
      <c r="M420" s="232"/>
      <c r="N420" s="232"/>
      <c r="O420" s="232"/>
    </row>
    <row r="421" spans="1:15" x14ac:dyDescent="0.25">
      <c r="A421" s="240"/>
      <c r="B421" s="297"/>
      <c r="C421" s="232"/>
      <c r="D421" s="232"/>
      <c r="E421" s="241"/>
      <c r="F421" s="241"/>
      <c r="G421" s="232"/>
      <c r="H421" s="232"/>
      <c r="I421" s="232"/>
      <c r="J421" s="232"/>
      <c r="K421" s="232"/>
      <c r="L421" s="232"/>
      <c r="M421" s="232"/>
      <c r="N421" s="232"/>
      <c r="O421" s="232"/>
    </row>
    <row r="422" spans="1:15" x14ac:dyDescent="0.25">
      <c r="A422" s="240"/>
      <c r="B422" s="297"/>
      <c r="C422" s="232"/>
      <c r="D422" s="232"/>
      <c r="E422" s="241"/>
      <c r="F422" s="241"/>
      <c r="G422" s="232"/>
      <c r="H422" s="232"/>
      <c r="I422" s="232"/>
      <c r="J422" s="232"/>
      <c r="K422" s="232"/>
      <c r="L422" s="232"/>
      <c r="M422" s="232"/>
      <c r="N422" s="232"/>
      <c r="O422" s="232"/>
    </row>
    <row r="423" spans="1:15" x14ac:dyDescent="0.25">
      <c r="A423" s="240"/>
      <c r="B423" s="297"/>
      <c r="C423" s="232"/>
      <c r="D423" s="232"/>
      <c r="E423" s="241"/>
      <c r="F423" s="241"/>
      <c r="G423" s="232"/>
      <c r="H423" s="232"/>
      <c r="I423" s="232"/>
      <c r="J423" s="232"/>
      <c r="K423" s="232"/>
      <c r="L423" s="232"/>
      <c r="M423" s="232"/>
      <c r="N423" s="232"/>
      <c r="O423" s="232"/>
    </row>
    <row r="424" spans="1:15" x14ac:dyDescent="0.25">
      <c r="A424" s="240"/>
      <c r="B424" s="297"/>
      <c r="C424" s="232"/>
      <c r="D424" s="232"/>
      <c r="E424" s="241"/>
      <c r="F424" s="241"/>
      <c r="G424" s="232"/>
      <c r="H424" s="232"/>
      <c r="I424" s="232"/>
      <c r="J424" s="232"/>
      <c r="K424" s="232"/>
      <c r="L424" s="232"/>
      <c r="M424" s="232"/>
      <c r="N424" s="232"/>
      <c r="O424" s="232"/>
    </row>
    <row r="425" spans="1:15" x14ac:dyDescent="0.25">
      <c r="A425" s="240"/>
      <c r="B425" s="297"/>
      <c r="C425" s="232"/>
      <c r="D425" s="232"/>
      <c r="E425" s="241"/>
      <c r="F425" s="241"/>
      <c r="G425" s="232"/>
      <c r="H425" s="232"/>
      <c r="I425" s="232"/>
      <c r="J425" s="232"/>
      <c r="K425" s="232"/>
      <c r="L425" s="232"/>
      <c r="M425" s="232"/>
      <c r="N425" s="232"/>
      <c r="O425" s="232"/>
    </row>
    <row r="426" spans="1:15" x14ac:dyDescent="0.25">
      <c r="A426" s="240"/>
      <c r="B426" s="297"/>
      <c r="C426" s="232"/>
      <c r="D426" s="232"/>
      <c r="E426" s="241"/>
      <c r="F426" s="241"/>
      <c r="G426" s="232"/>
      <c r="H426" s="232"/>
      <c r="I426" s="232"/>
      <c r="J426" s="232"/>
      <c r="K426" s="232"/>
      <c r="L426" s="232"/>
      <c r="M426" s="232"/>
      <c r="N426" s="232"/>
      <c r="O426" s="232"/>
    </row>
    <row r="427" spans="1:15" x14ac:dyDescent="0.25">
      <c r="A427" s="240"/>
      <c r="B427" s="297"/>
      <c r="C427" s="232"/>
      <c r="D427" s="232"/>
      <c r="E427" s="241"/>
      <c r="F427" s="241"/>
      <c r="G427" s="232"/>
      <c r="H427" s="232"/>
      <c r="I427" s="232"/>
      <c r="J427" s="232"/>
      <c r="K427" s="232"/>
      <c r="L427" s="232"/>
      <c r="M427" s="232"/>
      <c r="N427" s="232"/>
      <c r="O427" s="232"/>
    </row>
    <row r="428" spans="1:15" x14ac:dyDescent="0.25">
      <c r="A428" s="240"/>
      <c r="B428" s="297"/>
      <c r="C428" s="232"/>
      <c r="D428" s="232"/>
      <c r="E428" s="241"/>
      <c r="F428" s="241"/>
      <c r="G428" s="232"/>
      <c r="H428" s="232"/>
      <c r="I428" s="232"/>
      <c r="J428" s="232"/>
      <c r="K428" s="232"/>
      <c r="L428" s="232"/>
      <c r="M428" s="232"/>
      <c r="N428" s="232"/>
      <c r="O428" s="232"/>
    </row>
    <row r="429" spans="1:15" x14ac:dyDescent="0.25">
      <c r="A429" s="240"/>
      <c r="B429" s="297"/>
      <c r="C429" s="232"/>
      <c r="D429" s="232"/>
      <c r="E429" s="241"/>
      <c r="F429" s="241"/>
      <c r="G429" s="232"/>
      <c r="H429" s="232"/>
      <c r="I429" s="232"/>
      <c r="J429" s="232"/>
      <c r="K429" s="232"/>
      <c r="L429" s="232"/>
      <c r="M429" s="232"/>
      <c r="N429" s="232"/>
      <c r="O429" s="232"/>
    </row>
    <row r="430" spans="1:15" x14ac:dyDescent="0.25">
      <c r="A430" s="240"/>
      <c r="B430" s="297"/>
      <c r="C430" s="232"/>
      <c r="D430" s="232"/>
      <c r="E430" s="241"/>
      <c r="F430" s="241"/>
      <c r="G430" s="232"/>
      <c r="H430" s="232"/>
      <c r="I430" s="232"/>
      <c r="J430" s="232"/>
      <c r="K430" s="232"/>
      <c r="L430" s="232"/>
      <c r="M430" s="232"/>
      <c r="N430" s="232"/>
      <c r="O430" s="232"/>
    </row>
    <row r="431" spans="1:15" x14ac:dyDescent="0.25">
      <c r="A431" s="240"/>
      <c r="B431" s="297"/>
      <c r="C431" s="232"/>
      <c r="D431" s="232"/>
      <c r="E431" s="241"/>
      <c r="F431" s="241"/>
      <c r="G431" s="232"/>
      <c r="H431" s="232"/>
      <c r="I431" s="232"/>
      <c r="J431" s="232"/>
      <c r="K431" s="232"/>
      <c r="L431" s="232"/>
      <c r="M431" s="232"/>
      <c r="N431" s="232"/>
      <c r="O431" s="232"/>
    </row>
    <row r="432" spans="1:15" x14ac:dyDescent="0.25">
      <c r="A432" s="240"/>
      <c r="B432" s="297"/>
      <c r="C432" s="232"/>
      <c r="D432" s="232"/>
      <c r="E432" s="241"/>
      <c r="F432" s="241"/>
      <c r="G432" s="232"/>
      <c r="H432" s="232"/>
      <c r="I432" s="232"/>
      <c r="J432" s="232"/>
      <c r="K432" s="232"/>
      <c r="L432" s="232"/>
      <c r="M432" s="232"/>
      <c r="N432" s="232"/>
      <c r="O432" s="232"/>
    </row>
    <row r="433" spans="1:15" x14ac:dyDescent="0.25">
      <c r="A433" s="240"/>
      <c r="B433" s="297"/>
      <c r="C433" s="232"/>
      <c r="D433" s="232"/>
      <c r="E433" s="241"/>
      <c r="F433" s="241"/>
      <c r="G433" s="232"/>
      <c r="H433" s="232"/>
      <c r="I433" s="232"/>
      <c r="J433" s="232"/>
      <c r="K433" s="232"/>
      <c r="L433" s="232"/>
      <c r="M433" s="232"/>
      <c r="N433" s="232"/>
      <c r="O433" s="232"/>
    </row>
    <row r="434" spans="1:15" x14ac:dyDescent="0.25">
      <c r="A434" s="240"/>
      <c r="B434" s="297"/>
      <c r="C434" s="232"/>
      <c r="D434" s="232"/>
      <c r="E434" s="241"/>
      <c r="F434" s="241"/>
      <c r="G434" s="232"/>
      <c r="H434" s="232"/>
      <c r="I434" s="232"/>
      <c r="J434" s="232"/>
      <c r="K434" s="232"/>
      <c r="L434" s="232"/>
      <c r="M434" s="232"/>
      <c r="N434" s="232"/>
      <c r="O434" s="232"/>
    </row>
    <row r="435" spans="1:15" x14ac:dyDescent="0.25">
      <c r="A435" s="240"/>
      <c r="B435" s="297"/>
      <c r="C435" s="232"/>
      <c r="D435" s="232"/>
      <c r="E435" s="241"/>
      <c r="F435" s="241"/>
      <c r="G435" s="232"/>
      <c r="H435" s="232"/>
      <c r="I435" s="232"/>
      <c r="J435" s="232"/>
      <c r="K435" s="232"/>
      <c r="L435" s="232"/>
      <c r="M435" s="232"/>
      <c r="N435" s="232"/>
      <c r="O435" s="232"/>
    </row>
    <row r="436" spans="1:15" x14ac:dyDescent="0.25">
      <c r="A436" s="240"/>
      <c r="B436" s="297"/>
      <c r="C436" s="232"/>
      <c r="D436" s="232"/>
      <c r="E436" s="241"/>
      <c r="F436" s="241"/>
      <c r="G436" s="232"/>
      <c r="H436" s="232"/>
      <c r="I436" s="232"/>
      <c r="J436" s="232"/>
      <c r="K436" s="232"/>
      <c r="L436" s="232"/>
      <c r="M436" s="232"/>
      <c r="N436" s="232"/>
      <c r="O436" s="232"/>
    </row>
    <row r="437" spans="1:15" x14ac:dyDescent="0.25">
      <c r="A437" s="240"/>
      <c r="B437" s="297"/>
      <c r="C437" s="232"/>
      <c r="D437" s="232"/>
      <c r="E437" s="241"/>
      <c r="F437" s="241"/>
      <c r="G437" s="232"/>
      <c r="H437" s="232"/>
      <c r="I437" s="232"/>
      <c r="J437" s="232"/>
      <c r="K437" s="232"/>
      <c r="L437" s="232"/>
      <c r="M437" s="232"/>
      <c r="N437" s="232"/>
      <c r="O437" s="232"/>
    </row>
    <row r="438" spans="1:15" x14ac:dyDescent="0.25">
      <c r="A438" s="240"/>
      <c r="B438" s="297"/>
      <c r="C438" s="232"/>
      <c r="D438" s="232"/>
      <c r="E438" s="241"/>
      <c r="F438" s="241"/>
      <c r="G438" s="232"/>
      <c r="H438" s="232"/>
      <c r="I438" s="232"/>
      <c r="J438" s="232"/>
      <c r="K438" s="232"/>
      <c r="L438" s="232"/>
      <c r="M438" s="232"/>
      <c r="N438" s="232"/>
      <c r="O438" s="232"/>
    </row>
    <row r="439" spans="1:15" x14ac:dyDescent="0.25">
      <c r="A439" s="240"/>
      <c r="B439" s="297"/>
      <c r="C439" s="232"/>
      <c r="D439" s="232"/>
      <c r="E439" s="241"/>
      <c r="F439" s="241"/>
      <c r="G439" s="232"/>
      <c r="H439" s="232"/>
      <c r="I439" s="232"/>
      <c r="J439" s="232"/>
      <c r="K439" s="232"/>
      <c r="L439" s="232"/>
      <c r="M439" s="232"/>
      <c r="N439" s="232"/>
      <c r="O439" s="232"/>
    </row>
    <row r="440" spans="1:15" x14ac:dyDescent="0.25">
      <c r="A440" s="240"/>
      <c r="B440" s="297"/>
      <c r="C440" s="232"/>
      <c r="D440" s="232"/>
      <c r="E440" s="241"/>
      <c r="F440" s="241"/>
      <c r="G440" s="232"/>
      <c r="H440" s="232"/>
      <c r="I440" s="232"/>
      <c r="J440" s="232"/>
      <c r="K440" s="232"/>
      <c r="L440" s="232"/>
      <c r="M440" s="232"/>
      <c r="N440" s="232"/>
      <c r="O440" s="232"/>
    </row>
    <row r="441" spans="1:15" x14ac:dyDescent="0.25">
      <c r="A441" s="240"/>
      <c r="B441" s="297"/>
      <c r="C441" s="232"/>
      <c r="D441" s="232"/>
      <c r="E441" s="241"/>
      <c r="F441" s="241"/>
      <c r="G441" s="232"/>
      <c r="H441" s="232"/>
      <c r="I441" s="232"/>
      <c r="J441" s="232"/>
      <c r="K441" s="232"/>
      <c r="L441" s="232"/>
      <c r="M441" s="232"/>
      <c r="N441" s="232"/>
      <c r="O441" s="232"/>
    </row>
    <row r="442" spans="1:15" x14ac:dyDescent="0.25">
      <c r="A442" s="240"/>
      <c r="B442" s="297"/>
      <c r="C442" s="232"/>
      <c r="D442" s="232"/>
      <c r="E442" s="241"/>
      <c r="F442" s="241"/>
      <c r="G442" s="232"/>
      <c r="H442" s="232"/>
      <c r="I442" s="232"/>
      <c r="J442" s="232"/>
      <c r="K442" s="232"/>
      <c r="L442" s="232"/>
      <c r="M442" s="232"/>
      <c r="N442" s="232"/>
      <c r="O442" s="232"/>
    </row>
    <row r="443" spans="1:15" x14ac:dyDescent="0.25">
      <c r="A443" s="240"/>
      <c r="B443" s="297"/>
      <c r="C443" s="232"/>
      <c r="D443" s="232"/>
      <c r="E443" s="241"/>
      <c r="F443" s="241"/>
      <c r="G443" s="232"/>
      <c r="H443" s="232"/>
      <c r="I443" s="232"/>
      <c r="J443" s="232"/>
      <c r="K443" s="232"/>
      <c r="L443" s="232"/>
      <c r="M443" s="232"/>
      <c r="N443" s="232"/>
      <c r="O443" s="232"/>
    </row>
    <row r="444" spans="1:15" x14ac:dyDescent="0.25">
      <c r="A444" s="240"/>
      <c r="B444" s="297"/>
      <c r="C444" s="232"/>
      <c r="D444" s="232"/>
      <c r="E444" s="241"/>
      <c r="F444" s="241"/>
      <c r="G444" s="232"/>
      <c r="H444" s="232"/>
      <c r="I444" s="232"/>
      <c r="J444" s="232"/>
      <c r="K444" s="232"/>
      <c r="L444" s="232"/>
      <c r="M444" s="232"/>
      <c r="N444" s="232"/>
      <c r="O444" s="232"/>
    </row>
    <row r="445" spans="1:15" x14ac:dyDescent="0.25">
      <c r="A445" s="240"/>
      <c r="B445" s="297"/>
      <c r="C445" s="232"/>
      <c r="D445" s="232"/>
      <c r="E445" s="241"/>
      <c r="F445" s="241"/>
      <c r="G445" s="232"/>
      <c r="H445" s="232"/>
      <c r="I445" s="232"/>
      <c r="J445" s="232"/>
      <c r="K445" s="232"/>
      <c r="L445" s="232"/>
      <c r="M445" s="232"/>
      <c r="N445" s="232"/>
      <c r="O445" s="232"/>
    </row>
    <row r="446" spans="1:15" x14ac:dyDescent="0.25">
      <c r="A446" s="240"/>
      <c r="B446" s="297"/>
      <c r="C446" s="232"/>
      <c r="D446" s="232"/>
      <c r="E446" s="241"/>
      <c r="F446" s="241"/>
      <c r="G446" s="232"/>
      <c r="H446" s="232"/>
      <c r="I446" s="232"/>
      <c r="J446" s="232"/>
      <c r="K446" s="232"/>
      <c r="L446" s="232"/>
      <c r="M446" s="232"/>
      <c r="N446" s="232"/>
      <c r="O446" s="232"/>
    </row>
    <row r="447" spans="1:15" x14ac:dyDescent="0.25">
      <c r="A447" s="240"/>
      <c r="B447" s="297"/>
      <c r="C447" s="232"/>
      <c r="D447" s="232"/>
      <c r="E447" s="241"/>
      <c r="F447" s="241"/>
      <c r="G447" s="232"/>
      <c r="H447" s="232"/>
      <c r="I447" s="232"/>
      <c r="J447" s="232"/>
      <c r="K447" s="232"/>
      <c r="L447" s="232"/>
      <c r="M447" s="232"/>
      <c r="N447" s="232"/>
      <c r="O447" s="232"/>
    </row>
    <row r="448" spans="1:15" x14ac:dyDescent="0.25">
      <c r="A448" s="240"/>
      <c r="B448" s="297"/>
      <c r="C448" s="232"/>
      <c r="D448" s="232"/>
      <c r="E448" s="241"/>
      <c r="F448" s="241"/>
      <c r="G448" s="232"/>
      <c r="H448" s="232"/>
      <c r="I448" s="232"/>
      <c r="J448" s="232"/>
      <c r="K448" s="232"/>
      <c r="L448" s="232"/>
      <c r="M448" s="232"/>
      <c r="N448" s="232"/>
      <c r="O448" s="232"/>
    </row>
    <row r="449" spans="1:15" x14ac:dyDescent="0.25">
      <c r="A449" s="240"/>
      <c r="B449" s="297"/>
      <c r="C449" s="232"/>
      <c r="D449" s="232"/>
      <c r="E449" s="241"/>
      <c r="F449" s="241"/>
      <c r="G449" s="232"/>
      <c r="H449" s="232"/>
      <c r="I449" s="232"/>
      <c r="J449" s="232"/>
      <c r="K449" s="232"/>
      <c r="L449" s="232"/>
      <c r="M449" s="232"/>
      <c r="N449" s="232"/>
      <c r="O449" s="232"/>
    </row>
    <row r="450" spans="1:15" x14ac:dyDescent="0.25">
      <c r="A450" s="240"/>
      <c r="B450" s="297"/>
      <c r="C450" s="232"/>
      <c r="D450" s="232"/>
      <c r="E450" s="241"/>
      <c r="F450" s="241"/>
      <c r="G450" s="232"/>
      <c r="H450" s="232"/>
      <c r="I450" s="232"/>
      <c r="J450" s="232"/>
      <c r="K450" s="232"/>
      <c r="L450" s="232"/>
      <c r="M450" s="232"/>
      <c r="N450" s="232"/>
      <c r="O450" s="232"/>
    </row>
    <row r="451" spans="1:15" x14ac:dyDescent="0.25">
      <c r="A451" s="240"/>
      <c r="B451" s="297"/>
      <c r="C451" s="232"/>
      <c r="D451" s="232"/>
      <c r="E451" s="241"/>
      <c r="F451" s="241"/>
      <c r="G451" s="232"/>
      <c r="H451" s="232"/>
      <c r="I451" s="232"/>
      <c r="J451" s="232"/>
      <c r="K451" s="232"/>
      <c r="L451" s="232"/>
      <c r="M451" s="232"/>
      <c r="N451" s="232"/>
      <c r="O451" s="232"/>
    </row>
    <row r="452" spans="1:15" x14ac:dyDescent="0.25">
      <c r="A452" s="240"/>
      <c r="B452" s="297"/>
      <c r="C452" s="232"/>
      <c r="D452" s="232"/>
      <c r="E452" s="241"/>
      <c r="F452" s="241"/>
      <c r="G452" s="232"/>
      <c r="H452" s="232"/>
      <c r="I452" s="232"/>
      <c r="J452" s="232"/>
      <c r="K452" s="232"/>
      <c r="L452" s="232"/>
      <c r="M452" s="232"/>
      <c r="N452" s="232"/>
      <c r="O452" s="232"/>
    </row>
    <row r="453" spans="1:15" x14ac:dyDescent="0.25">
      <c r="A453" s="240"/>
      <c r="B453" s="297"/>
      <c r="C453" s="232"/>
      <c r="D453" s="232"/>
      <c r="E453" s="241"/>
      <c r="F453" s="241"/>
      <c r="G453" s="232"/>
      <c r="H453" s="232"/>
      <c r="I453" s="232"/>
      <c r="J453" s="232"/>
      <c r="K453" s="232"/>
      <c r="L453" s="232"/>
      <c r="M453" s="232"/>
      <c r="N453" s="232"/>
      <c r="O453" s="232"/>
    </row>
    <row r="454" spans="1:15" x14ac:dyDescent="0.25">
      <c r="A454" s="240"/>
      <c r="B454" s="297"/>
      <c r="C454" s="232"/>
      <c r="D454" s="232"/>
      <c r="E454" s="241"/>
      <c r="F454" s="241"/>
      <c r="G454" s="232"/>
      <c r="H454" s="232"/>
      <c r="I454" s="232"/>
      <c r="J454" s="232"/>
      <c r="K454" s="232"/>
      <c r="L454" s="232"/>
      <c r="M454" s="232"/>
      <c r="N454" s="232"/>
      <c r="O454" s="232"/>
    </row>
    <row r="455" spans="1:15" x14ac:dyDescent="0.25">
      <c r="A455" s="240"/>
      <c r="B455" s="297"/>
      <c r="C455" s="232"/>
      <c r="D455" s="232"/>
      <c r="E455" s="241"/>
      <c r="F455" s="241"/>
      <c r="G455" s="232"/>
      <c r="H455" s="232"/>
      <c r="I455" s="232"/>
      <c r="J455" s="232"/>
      <c r="K455" s="232"/>
      <c r="L455" s="232"/>
      <c r="M455" s="232"/>
      <c r="N455" s="232"/>
      <c r="O455" s="232"/>
    </row>
    <row r="456" spans="1:15" x14ac:dyDescent="0.25">
      <c r="A456" s="240"/>
      <c r="B456" s="297"/>
      <c r="C456" s="232"/>
      <c r="D456" s="232"/>
      <c r="E456" s="241"/>
      <c r="F456" s="241"/>
      <c r="G456" s="232"/>
      <c r="H456" s="232"/>
      <c r="I456" s="232"/>
      <c r="J456" s="232"/>
      <c r="K456" s="232"/>
      <c r="L456" s="232"/>
      <c r="M456" s="232"/>
      <c r="N456" s="232"/>
      <c r="O456" s="232"/>
    </row>
    <row r="457" spans="1:15" x14ac:dyDescent="0.25">
      <c r="A457" s="240"/>
      <c r="B457" s="297"/>
      <c r="C457" s="232"/>
      <c r="D457" s="232"/>
      <c r="E457" s="241"/>
      <c r="F457" s="241"/>
      <c r="G457" s="232"/>
      <c r="H457" s="232"/>
      <c r="I457" s="232"/>
      <c r="J457" s="232"/>
      <c r="K457" s="232"/>
      <c r="L457" s="232"/>
      <c r="M457" s="232"/>
      <c r="N457" s="232"/>
      <c r="O457" s="232"/>
    </row>
    <row r="458" spans="1:15" x14ac:dyDescent="0.25">
      <c r="A458" s="240"/>
      <c r="B458" s="297"/>
      <c r="C458" s="232"/>
      <c r="D458" s="232"/>
      <c r="E458" s="241"/>
      <c r="F458" s="241"/>
      <c r="G458" s="232"/>
      <c r="H458" s="232"/>
      <c r="I458" s="232"/>
      <c r="J458" s="232"/>
      <c r="K458" s="232"/>
      <c r="L458" s="232"/>
      <c r="M458" s="232"/>
      <c r="N458" s="232"/>
      <c r="O458" s="232"/>
    </row>
    <row r="459" spans="1:15" x14ac:dyDescent="0.25">
      <c r="A459" s="240"/>
      <c r="B459" s="297"/>
      <c r="C459" s="232"/>
      <c r="D459" s="232"/>
      <c r="E459" s="241"/>
      <c r="F459" s="241"/>
      <c r="G459" s="232"/>
      <c r="H459" s="232"/>
      <c r="I459" s="232"/>
      <c r="J459" s="232"/>
      <c r="K459" s="232"/>
      <c r="L459" s="232"/>
      <c r="M459" s="232"/>
      <c r="N459" s="232"/>
      <c r="O459" s="232"/>
    </row>
    <row r="460" spans="1:15" x14ac:dyDescent="0.25">
      <c r="A460" s="240"/>
      <c r="B460" s="297"/>
      <c r="C460" s="232"/>
      <c r="D460" s="232"/>
      <c r="E460" s="241"/>
      <c r="F460" s="241"/>
      <c r="G460" s="232"/>
      <c r="H460" s="232"/>
      <c r="I460" s="232"/>
      <c r="J460" s="232"/>
      <c r="K460" s="232"/>
      <c r="L460" s="232"/>
      <c r="M460" s="232"/>
      <c r="N460" s="232"/>
      <c r="O460" s="232"/>
    </row>
    <row r="461" spans="1:15" x14ac:dyDescent="0.25">
      <c r="A461" s="240"/>
      <c r="B461" s="297"/>
      <c r="C461" s="232"/>
      <c r="D461" s="232"/>
      <c r="E461" s="241"/>
      <c r="F461" s="241"/>
      <c r="G461" s="232"/>
      <c r="H461" s="232"/>
      <c r="I461" s="232"/>
      <c r="J461" s="232"/>
      <c r="K461" s="232"/>
      <c r="L461" s="232"/>
      <c r="M461" s="232"/>
      <c r="N461" s="232"/>
      <c r="O461" s="232"/>
    </row>
    <row r="462" spans="1:15" x14ac:dyDescent="0.25">
      <c r="A462" s="240"/>
      <c r="B462" s="297"/>
      <c r="C462" s="232"/>
      <c r="D462" s="232"/>
      <c r="E462" s="241"/>
      <c r="F462" s="241"/>
      <c r="G462" s="232"/>
      <c r="H462" s="232"/>
      <c r="I462" s="232"/>
      <c r="J462" s="232"/>
      <c r="K462" s="232"/>
      <c r="L462" s="232"/>
      <c r="M462" s="232"/>
      <c r="N462" s="232"/>
      <c r="O462" s="232"/>
    </row>
    <row r="463" spans="1:15" x14ac:dyDescent="0.25">
      <c r="A463" s="240"/>
      <c r="B463" s="297"/>
      <c r="C463" s="232"/>
      <c r="D463" s="232"/>
      <c r="E463" s="241"/>
      <c r="F463" s="241"/>
      <c r="G463" s="232"/>
      <c r="H463" s="232"/>
      <c r="I463" s="232"/>
      <c r="J463" s="232"/>
      <c r="K463" s="232"/>
      <c r="L463" s="232"/>
      <c r="M463" s="232"/>
      <c r="N463" s="232"/>
      <c r="O463" s="232"/>
    </row>
    <row r="464" spans="1:15" x14ac:dyDescent="0.25">
      <c r="A464" s="240"/>
      <c r="B464" s="297"/>
      <c r="C464" s="232"/>
      <c r="D464" s="232"/>
      <c r="E464" s="241"/>
      <c r="F464" s="241"/>
      <c r="G464" s="232"/>
      <c r="H464" s="232"/>
      <c r="I464" s="232"/>
      <c r="J464" s="232"/>
      <c r="K464" s="232"/>
      <c r="L464" s="232"/>
      <c r="M464" s="232"/>
      <c r="N464" s="232"/>
      <c r="O464" s="232"/>
    </row>
    <row r="465" spans="1:15" x14ac:dyDescent="0.25">
      <c r="A465" s="240"/>
      <c r="B465" s="297"/>
      <c r="C465" s="232"/>
      <c r="D465" s="232"/>
      <c r="E465" s="241"/>
      <c r="F465" s="241"/>
      <c r="G465" s="232"/>
      <c r="H465" s="232"/>
      <c r="I465" s="232"/>
      <c r="J465" s="232"/>
      <c r="K465" s="232"/>
      <c r="L465" s="232"/>
      <c r="M465" s="232"/>
      <c r="N465" s="232"/>
      <c r="O465" s="232"/>
    </row>
    <row r="466" spans="1:15" x14ac:dyDescent="0.25">
      <c r="A466" s="240"/>
      <c r="B466" s="297"/>
      <c r="C466" s="232"/>
      <c r="D466" s="232"/>
      <c r="E466" s="241"/>
      <c r="F466" s="241"/>
      <c r="G466" s="232"/>
      <c r="H466" s="232"/>
      <c r="I466" s="232"/>
      <c r="J466" s="232"/>
      <c r="K466" s="232"/>
      <c r="L466" s="232"/>
      <c r="M466" s="232"/>
      <c r="N466" s="232"/>
      <c r="O466" s="232"/>
    </row>
    <row r="467" spans="1:15" x14ac:dyDescent="0.25">
      <c r="A467" s="240"/>
      <c r="B467" s="297"/>
      <c r="C467" s="232"/>
      <c r="D467" s="232"/>
      <c r="E467" s="241"/>
      <c r="F467" s="241"/>
      <c r="G467" s="232"/>
      <c r="H467" s="232"/>
      <c r="I467" s="232"/>
      <c r="J467" s="232"/>
      <c r="K467" s="232"/>
      <c r="L467" s="232"/>
      <c r="M467" s="232"/>
      <c r="N467" s="232"/>
      <c r="O467" s="232"/>
    </row>
    <row r="468" spans="1:15" x14ac:dyDescent="0.25">
      <c r="A468" s="240"/>
      <c r="B468" s="297"/>
      <c r="C468" s="232"/>
      <c r="D468" s="232"/>
      <c r="E468" s="241"/>
      <c r="F468" s="241"/>
      <c r="G468" s="232"/>
      <c r="H468" s="232"/>
      <c r="I468" s="232"/>
      <c r="J468" s="232"/>
      <c r="K468" s="232"/>
      <c r="L468" s="232"/>
      <c r="M468" s="232"/>
      <c r="N468" s="232"/>
      <c r="O468" s="232"/>
    </row>
    <row r="469" spans="1:15" x14ac:dyDescent="0.25">
      <c r="A469" s="240"/>
      <c r="B469" s="297"/>
      <c r="C469" s="232"/>
      <c r="D469" s="232"/>
      <c r="E469" s="241"/>
      <c r="F469" s="241"/>
      <c r="G469" s="232"/>
      <c r="H469" s="232"/>
      <c r="I469" s="232"/>
      <c r="J469" s="232"/>
      <c r="K469" s="232"/>
      <c r="L469" s="232"/>
      <c r="M469" s="232"/>
      <c r="N469" s="232"/>
      <c r="O469" s="232"/>
    </row>
    <row r="470" spans="1:15" x14ac:dyDescent="0.25">
      <c r="A470" s="240"/>
      <c r="B470" s="297"/>
      <c r="C470" s="232"/>
      <c r="D470" s="232"/>
      <c r="E470" s="241"/>
      <c r="F470" s="241"/>
      <c r="G470" s="232"/>
      <c r="H470" s="232"/>
      <c r="I470" s="232"/>
      <c r="J470" s="232"/>
      <c r="K470" s="232"/>
      <c r="L470" s="232"/>
      <c r="M470" s="232"/>
      <c r="N470" s="232"/>
      <c r="O470" s="232"/>
    </row>
    <row r="471" spans="1:15" x14ac:dyDescent="0.25">
      <c r="A471" s="240"/>
      <c r="B471" s="297"/>
      <c r="C471" s="232"/>
      <c r="D471" s="232"/>
      <c r="E471" s="241"/>
      <c r="F471" s="241"/>
      <c r="G471" s="232"/>
      <c r="H471" s="232"/>
      <c r="I471" s="232"/>
      <c r="J471" s="232"/>
      <c r="K471" s="232"/>
      <c r="L471" s="232"/>
      <c r="M471" s="232"/>
      <c r="N471" s="232"/>
      <c r="O471" s="232"/>
    </row>
    <row r="472" spans="1:15" x14ac:dyDescent="0.25">
      <c r="A472" s="240"/>
      <c r="B472" s="297"/>
      <c r="C472" s="232"/>
      <c r="D472" s="232"/>
      <c r="E472" s="241"/>
      <c r="F472" s="241"/>
      <c r="G472" s="232"/>
      <c r="H472" s="232"/>
      <c r="I472" s="232"/>
      <c r="J472" s="232"/>
      <c r="K472" s="232"/>
      <c r="L472" s="232"/>
      <c r="M472" s="232"/>
      <c r="N472" s="232"/>
      <c r="O472" s="232"/>
    </row>
    <row r="473" spans="1:15" x14ac:dyDescent="0.25">
      <c r="A473" s="240"/>
      <c r="B473" s="297"/>
      <c r="C473" s="232"/>
      <c r="D473" s="232"/>
      <c r="E473" s="241"/>
      <c r="F473" s="241"/>
      <c r="G473" s="232"/>
      <c r="H473" s="232"/>
      <c r="I473" s="232"/>
      <c r="J473" s="232"/>
      <c r="K473" s="232"/>
      <c r="L473" s="232"/>
      <c r="M473" s="232"/>
      <c r="N473" s="232"/>
      <c r="O473" s="232"/>
    </row>
    <row r="474" spans="1:15" x14ac:dyDescent="0.25">
      <c r="A474" s="240"/>
      <c r="B474" s="297"/>
      <c r="C474" s="232"/>
      <c r="D474" s="232"/>
      <c r="E474" s="241"/>
      <c r="F474" s="241"/>
      <c r="G474" s="232"/>
      <c r="H474" s="232"/>
      <c r="I474" s="232"/>
      <c r="J474" s="232"/>
      <c r="K474" s="232"/>
      <c r="L474" s="232"/>
      <c r="M474" s="232"/>
      <c r="N474" s="232"/>
      <c r="O474" s="232"/>
    </row>
    <row r="475" spans="1:15" x14ac:dyDescent="0.25">
      <c r="A475" s="240"/>
      <c r="B475" s="297"/>
      <c r="C475" s="232"/>
      <c r="D475" s="232"/>
      <c r="E475" s="241"/>
      <c r="F475" s="241"/>
      <c r="G475" s="232"/>
      <c r="H475" s="232"/>
      <c r="I475" s="232"/>
      <c r="J475" s="232"/>
      <c r="K475" s="232"/>
      <c r="L475" s="232"/>
      <c r="M475" s="232"/>
      <c r="N475" s="232"/>
      <c r="O475" s="232"/>
    </row>
    <row r="476" spans="1:15" x14ac:dyDescent="0.25">
      <c r="A476" s="240"/>
      <c r="B476" s="297"/>
      <c r="C476" s="232"/>
      <c r="D476" s="232"/>
      <c r="E476" s="241"/>
      <c r="F476" s="241"/>
      <c r="G476" s="232"/>
      <c r="H476" s="232"/>
      <c r="I476" s="232"/>
      <c r="J476" s="232"/>
      <c r="K476" s="232"/>
      <c r="L476" s="232"/>
      <c r="M476" s="232"/>
      <c r="N476" s="232"/>
      <c r="O476" s="232"/>
    </row>
    <row r="477" spans="1:15" x14ac:dyDescent="0.25">
      <c r="A477" s="240"/>
      <c r="B477" s="297"/>
      <c r="C477" s="232"/>
      <c r="D477" s="232"/>
      <c r="E477" s="241"/>
      <c r="F477" s="241"/>
      <c r="G477" s="232"/>
      <c r="H477" s="232"/>
      <c r="I477" s="232"/>
      <c r="J477" s="232"/>
      <c r="K477" s="232"/>
      <c r="L477" s="232"/>
      <c r="M477" s="232"/>
      <c r="N477" s="232"/>
      <c r="O477" s="232"/>
    </row>
    <row r="478" spans="1:15" x14ac:dyDescent="0.25">
      <c r="A478" s="240"/>
      <c r="B478" s="297"/>
      <c r="C478" s="232"/>
      <c r="D478" s="232"/>
      <c r="E478" s="241"/>
      <c r="F478" s="241"/>
      <c r="G478" s="232"/>
      <c r="H478" s="232"/>
      <c r="I478" s="232"/>
      <c r="J478" s="232"/>
      <c r="K478" s="232"/>
      <c r="L478" s="232"/>
      <c r="M478" s="232"/>
      <c r="N478" s="232"/>
      <c r="O478" s="232"/>
    </row>
    <row r="479" spans="1:15" x14ac:dyDescent="0.25">
      <c r="A479" s="240"/>
      <c r="B479" s="297"/>
      <c r="C479" s="232"/>
      <c r="D479" s="232"/>
      <c r="E479" s="241"/>
      <c r="F479" s="241"/>
      <c r="G479" s="232"/>
      <c r="H479" s="232"/>
      <c r="I479" s="232"/>
      <c r="J479" s="232"/>
      <c r="K479" s="232"/>
      <c r="L479" s="232"/>
      <c r="M479" s="232"/>
      <c r="N479" s="232"/>
      <c r="O479" s="232"/>
    </row>
    <row r="480" spans="1:15" x14ac:dyDescent="0.25">
      <c r="A480" s="240"/>
      <c r="B480" s="297"/>
      <c r="C480" s="232"/>
      <c r="D480" s="232"/>
      <c r="E480" s="241"/>
      <c r="F480" s="241"/>
      <c r="G480" s="232"/>
      <c r="H480" s="232"/>
      <c r="I480" s="232"/>
      <c r="J480" s="232"/>
      <c r="K480" s="232"/>
      <c r="L480" s="232"/>
      <c r="M480" s="232"/>
      <c r="N480" s="232"/>
      <c r="O480" s="232"/>
    </row>
    <row r="481" spans="1:15" x14ac:dyDescent="0.25">
      <c r="A481" s="240"/>
      <c r="B481" s="297"/>
      <c r="C481" s="232"/>
      <c r="D481" s="232"/>
      <c r="E481" s="241"/>
      <c r="F481" s="241"/>
      <c r="G481" s="232"/>
      <c r="H481" s="232"/>
      <c r="I481" s="232"/>
      <c r="J481" s="232"/>
      <c r="K481" s="232"/>
      <c r="L481" s="232"/>
      <c r="M481" s="232"/>
      <c r="N481" s="232"/>
      <c r="O481" s="232"/>
    </row>
    <row r="482" spans="1:15" x14ac:dyDescent="0.25">
      <c r="A482" s="240"/>
      <c r="B482" s="297"/>
      <c r="C482" s="232"/>
      <c r="D482" s="232"/>
      <c r="E482" s="241"/>
      <c r="F482" s="241"/>
      <c r="G482" s="232"/>
      <c r="H482" s="232"/>
      <c r="I482" s="232"/>
      <c r="J482" s="232"/>
      <c r="K482" s="232"/>
      <c r="L482" s="232"/>
      <c r="M482" s="232"/>
      <c r="N482" s="232"/>
      <c r="O482" s="232"/>
    </row>
    <row r="483" spans="1:15" x14ac:dyDescent="0.25">
      <c r="A483" s="240"/>
      <c r="B483" s="297"/>
      <c r="C483" s="232"/>
      <c r="D483" s="232"/>
      <c r="E483" s="241"/>
      <c r="F483" s="241"/>
      <c r="G483" s="232"/>
      <c r="H483" s="232"/>
      <c r="I483" s="232"/>
      <c r="J483" s="232"/>
      <c r="K483" s="232"/>
      <c r="L483" s="232"/>
      <c r="M483" s="232"/>
      <c r="N483" s="232"/>
      <c r="O483" s="232"/>
    </row>
    <row r="484" spans="1:15" x14ac:dyDescent="0.25">
      <c r="A484" s="240"/>
      <c r="B484" s="297"/>
      <c r="C484" s="232"/>
      <c r="D484" s="232"/>
      <c r="E484" s="241"/>
      <c r="F484" s="241"/>
      <c r="G484" s="232"/>
      <c r="H484" s="232"/>
      <c r="I484" s="232"/>
      <c r="J484" s="232"/>
      <c r="K484" s="232"/>
      <c r="L484" s="232"/>
      <c r="M484" s="232"/>
      <c r="N484" s="232"/>
      <c r="O484" s="232"/>
    </row>
    <row r="485" spans="1:15" x14ac:dyDescent="0.25">
      <c r="A485" s="240"/>
      <c r="B485" s="297"/>
      <c r="C485" s="232"/>
      <c r="D485" s="232"/>
      <c r="E485" s="241"/>
      <c r="F485" s="241"/>
      <c r="G485" s="232"/>
      <c r="H485" s="232"/>
      <c r="I485" s="232"/>
      <c r="J485" s="232"/>
      <c r="K485" s="232"/>
      <c r="L485" s="232"/>
      <c r="M485" s="232"/>
      <c r="N485" s="232"/>
      <c r="O485" s="232"/>
    </row>
    <row r="486" spans="1:15" x14ac:dyDescent="0.25">
      <c r="A486" s="240"/>
      <c r="B486" s="297"/>
      <c r="C486" s="232"/>
      <c r="D486" s="232"/>
      <c r="E486" s="241"/>
      <c r="F486" s="241"/>
      <c r="G486" s="232"/>
      <c r="H486" s="232"/>
      <c r="I486" s="232"/>
      <c r="J486" s="232"/>
      <c r="K486" s="232"/>
      <c r="L486" s="232"/>
      <c r="M486" s="232"/>
      <c r="N486" s="232"/>
      <c r="O486" s="232"/>
    </row>
    <row r="487" spans="1:15" x14ac:dyDescent="0.25">
      <c r="A487" s="240"/>
      <c r="B487" s="297"/>
      <c r="C487" s="232"/>
      <c r="D487" s="232"/>
      <c r="E487" s="241"/>
      <c r="F487" s="241"/>
      <c r="G487" s="232"/>
      <c r="H487" s="232"/>
      <c r="I487" s="232"/>
      <c r="J487" s="232"/>
      <c r="K487" s="232"/>
      <c r="L487" s="232"/>
      <c r="M487" s="232"/>
      <c r="N487" s="232"/>
      <c r="O487" s="232"/>
    </row>
    <row r="488" spans="1:15" x14ac:dyDescent="0.25">
      <c r="A488" s="240"/>
      <c r="B488" s="297"/>
      <c r="C488" s="232"/>
      <c r="D488" s="232"/>
      <c r="E488" s="241"/>
      <c r="F488" s="241"/>
      <c r="G488" s="232"/>
      <c r="H488" s="232"/>
      <c r="I488" s="232"/>
      <c r="J488" s="232"/>
      <c r="K488" s="232"/>
      <c r="L488" s="232"/>
      <c r="M488" s="232"/>
      <c r="N488" s="232"/>
      <c r="O488" s="232"/>
    </row>
    <row r="489" spans="1:15" x14ac:dyDescent="0.25">
      <c r="A489" s="240"/>
      <c r="B489" s="297"/>
      <c r="C489" s="232"/>
      <c r="D489" s="232"/>
      <c r="E489" s="241"/>
      <c r="F489" s="241"/>
      <c r="G489" s="232"/>
      <c r="H489" s="232"/>
      <c r="I489" s="232"/>
      <c r="J489" s="232"/>
      <c r="K489" s="232"/>
      <c r="L489" s="232"/>
      <c r="M489" s="232"/>
      <c r="N489" s="232"/>
      <c r="O489" s="232"/>
    </row>
    <row r="490" spans="1:15" x14ac:dyDescent="0.25">
      <c r="A490" s="240"/>
      <c r="B490" s="297"/>
      <c r="C490" s="232"/>
      <c r="D490" s="232"/>
      <c r="E490" s="241"/>
      <c r="F490" s="241"/>
      <c r="G490" s="232"/>
      <c r="H490" s="232"/>
      <c r="I490" s="232"/>
      <c r="J490" s="232"/>
      <c r="K490" s="232"/>
      <c r="L490" s="232"/>
      <c r="M490" s="232"/>
      <c r="N490" s="232"/>
      <c r="O490" s="232"/>
    </row>
    <row r="491" spans="1:15" x14ac:dyDescent="0.25">
      <c r="A491" s="240"/>
      <c r="B491" s="297"/>
      <c r="C491" s="232"/>
      <c r="D491" s="232"/>
      <c r="E491" s="241"/>
      <c r="F491" s="241"/>
      <c r="G491" s="232"/>
      <c r="H491" s="232"/>
      <c r="I491" s="232"/>
      <c r="J491" s="232"/>
      <c r="K491" s="232"/>
      <c r="L491" s="232"/>
      <c r="M491" s="232"/>
      <c r="N491" s="232"/>
      <c r="O491" s="232"/>
    </row>
    <row r="492" spans="1:15" x14ac:dyDescent="0.25">
      <c r="A492" s="240"/>
      <c r="B492" s="297"/>
      <c r="C492" s="232"/>
      <c r="D492" s="232"/>
      <c r="E492" s="241"/>
      <c r="F492" s="241"/>
      <c r="G492" s="232"/>
      <c r="H492" s="232"/>
      <c r="I492" s="232"/>
      <c r="J492" s="232"/>
      <c r="K492" s="232"/>
      <c r="L492" s="232"/>
      <c r="M492" s="232"/>
      <c r="N492" s="232"/>
      <c r="O492" s="232"/>
    </row>
    <row r="493" spans="1:15" x14ac:dyDescent="0.25">
      <c r="A493" s="240"/>
      <c r="B493" s="297"/>
      <c r="C493" s="232"/>
      <c r="D493" s="232"/>
      <c r="E493" s="241"/>
      <c r="F493" s="241"/>
      <c r="G493" s="232"/>
      <c r="H493" s="232"/>
      <c r="I493" s="232"/>
      <c r="J493" s="232"/>
      <c r="K493" s="232"/>
      <c r="L493" s="232"/>
      <c r="M493" s="232"/>
      <c r="N493" s="232"/>
      <c r="O493" s="232"/>
    </row>
    <row r="494" spans="1:15" x14ac:dyDescent="0.25">
      <c r="A494" s="240"/>
      <c r="B494" s="297"/>
      <c r="C494" s="232"/>
      <c r="D494" s="232"/>
      <c r="E494" s="241"/>
      <c r="F494" s="241"/>
      <c r="G494" s="232"/>
      <c r="H494" s="232"/>
      <c r="I494" s="232"/>
      <c r="J494" s="232"/>
      <c r="K494" s="232"/>
      <c r="L494" s="232"/>
      <c r="M494" s="232"/>
      <c r="N494" s="232"/>
      <c r="O494" s="232"/>
    </row>
    <row r="495" spans="1:15" x14ac:dyDescent="0.25">
      <c r="A495" s="240"/>
      <c r="B495" s="297"/>
      <c r="C495" s="232"/>
      <c r="D495" s="232"/>
      <c r="E495" s="241"/>
      <c r="F495" s="241"/>
      <c r="G495" s="232"/>
      <c r="H495" s="232"/>
      <c r="I495" s="232"/>
      <c r="J495" s="232"/>
      <c r="K495" s="232"/>
      <c r="L495" s="232"/>
      <c r="M495" s="232"/>
      <c r="N495" s="232"/>
      <c r="O495" s="232"/>
    </row>
    <row r="496" spans="1:15" x14ac:dyDescent="0.25">
      <c r="A496" s="240"/>
      <c r="B496" s="297"/>
      <c r="C496" s="232"/>
      <c r="D496" s="232"/>
      <c r="E496" s="241"/>
      <c r="F496" s="241"/>
      <c r="G496" s="232"/>
      <c r="H496" s="232"/>
      <c r="I496" s="232"/>
      <c r="J496" s="232"/>
      <c r="K496" s="232"/>
      <c r="L496" s="232"/>
      <c r="M496" s="232"/>
      <c r="N496" s="232"/>
      <c r="O496" s="232"/>
    </row>
    <row r="497" spans="1:15" x14ac:dyDescent="0.25">
      <c r="A497" s="240"/>
      <c r="B497" s="297"/>
      <c r="C497" s="232"/>
      <c r="D497" s="232"/>
      <c r="E497" s="241"/>
      <c r="F497" s="241"/>
      <c r="G497" s="232"/>
      <c r="H497" s="232"/>
      <c r="I497" s="232"/>
      <c r="J497" s="232"/>
      <c r="K497" s="232"/>
      <c r="L497" s="232"/>
      <c r="M497" s="232"/>
      <c r="N497" s="232"/>
      <c r="O497" s="232"/>
    </row>
    <row r="498" spans="1:15" x14ac:dyDescent="0.25">
      <c r="A498" s="240"/>
      <c r="B498" s="297"/>
      <c r="C498" s="232"/>
      <c r="D498" s="232"/>
      <c r="E498" s="241"/>
      <c r="F498" s="241"/>
      <c r="G498" s="232"/>
      <c r="H498" s="232"/>
      <c r="I498" s="232"/>
      <c r="J498" s="232"/>
      <c r="K498" s="232"/>
      <c r="L498" s="232"/>
      <c r="M498" s="232"/>
      <c r="N498" s="232"/>
      <c r="O498" s="232"/>
    </row>
    <row r="499" spans="1:15" x14ac:dyDescent="0.25">
      <c r="A499" s="240"/>
      <c r="B499" s="297"/>
      <c r="C499" s="232"/>
      <c r="D499" s="232"/>
      <c r="E499" s="241"/>
      <c r="F499" s="241"/>
      <c r="G499" s="232"/>
      <c r="H499" s="232"/>
      <c r="I499" s="232"/>
      <c r="J499" s="232"/>
      <c r="K499" s="232"/>
      <c r="L499" s="232"/>
      <c r="M499" s="232"/>
      <c r="N499" s="232"/>
      <c r="O499" s="232"/>
    </row>
    <row r="500" spans="1:15" x14ac:dyDescent="0.25">
      <c r="A500" s="240"/>
      <c r="B500" s="297"/>
      <c r="C500" s="232"/>
      <c r="D500" s="232"/>
      <c r="E500" s="241"/>
      <c r="F500" s="241"/>
      <c r="G500" s="232"/>
      <c r="H500" s="232"/>
      <c r="I500" s="232"/>
      <c r="J500" s="232"/>
      <c r="K500" s="232"/>
      <c r="L500" s="232"/>
      <c r="M500" s="232"/>
      <c r="N500" s="232"/>
      <c r="O500" s="232"/>
    </row>
    <row r="501" spans="1:15" x14ac:dyDescent="0.25">
      <c r="A501" s="240"/>
      <c r="B501" s="297"/>
      <c r="C501" s="232"/>
      <c r="D501" s="232"/>
      <c r="E501" s="241"/>
      <c r="F501" s="241"/>
      <c r="G501" s="232"/>
      <c r="H501" s="232"/>
      <c r="I501" s="232"/>
      <c r="J501" s="232"/>
      <c r="K501" s="232"/>
      <c r="L501" s="232"/>
      <c r="M501" s="232"/>
      <c r="N501" s="232"/>
      <c r="O501" s="232"/>
    </row>
    <row r="502" spans="1:15" x14ac:dyDescent="0.25">
      <c r="A502" s="240"/>
      <c r="B502" s="297"/>
      <c r="C502" s="232"/>
      <c r="D502" s="232"/>
      <c r="E502" s="241"/>
      <c r="F502" s="241"/>
      <c r="G502" s="232"/>
      <c r="H502" s="232"/>
      <c r="I502" s="232"/>
      <c r="J502" s="232"/>
      <c r="K502" s="232"/>
      <c r="L502" s="232"/>
      <c r="M502" s="232"/>
      <c r="N502" s="232"/>
      <c r="O502" s="232"/>
    </row>
    <row r="503" spans="1:15" x14ac:dyDescent="0.25">
      <c r="A503" s="240"/>
      <c r="B503" s="297"/>
      <c r="C503" s="232"/>
      <c r="D503" s="232"/>
      <c r="E503" s="241"/>
      <c r="F503" s="241"/>
      <c r="G503" s="232"/>
      <c r="H503" s="232"/>
      <c r="I503" s="232"/>
      <c r="J503" s="232"/>
      <c r="K503" s="232"/>
      <c r="L503" s="232"/>
      <c r="M503" s="232"/>
      <c r="N503" s="232"/>
      <c r="O503" s="232"/>
    </row>
    <row r="504" spans="1:15" x14ac:dyDescent="0.25">
      <c r="A504" s="240"/>
      <c r="B504" s="297"/>
      <c r="C504" s="232"/>
      <c r="D504" s="232"/>
      <c r="E504" s="241"/>
      <c r="F504" s="241"/>
      <c r="G504" s="232"/>
      <c r="H504" s="232"/>
      <c r="I504" s="232"/>
      <c r="J504" s="232"/>
      <c r="K504" s="232"/>
      <c r="L504" s="232"/>
      <c r="M504" s="232"/>
      <c r="N504" s="232"/>
      <c r="O504" s="232"/>
    </row>
    <row r="505" spans="1:15" x14ac:dyDescent="0.25">
      <c r="A505" s="240"/>
      <c r="B505" s="297"/>
      <c r="C505" s="232"/>
      <c r="D505" s="232"/>
      <c r="E505" s="241"/>
      <c r="F505" s="241"/>
      <c r="G505" s="232"/>
      <c r="H505" s="232"/>
      <c r="I505" s="232"/>
      <c r="J505" s="232"/>
      <c r="K505" s="232"/>
      <c r="L505" s="232"/>
      <c r="M505" s="232"/>
      <c r="N505" s="232"/>
      <c r="O505" s="232"/>
    </row>
    <row r="506" spans="1:15" x14ac:dyDescent="0.25">
      <c r="A506" s="240"/>
      <c r="B506" s="297"/>
      <c r="C506" s="232"/>
      <c r="D506" s="232"/>
      <c r="E506" s="241"/>
      <c r="F506" s="241"/>
      <c r="G506" s="232"/>
      <c r="H506" s="232"/>
      <c r="I506" s="232"/>
      <c r="J506" s="232"/>
      <c r="K506" s="232"/>
      <c r="L506" s="232"/>
      <c r="M506" s="232"/>
      <c r="N506" s="232"/>
      <c r="O506" s="232"/>
    </row>
    <row r="507" spans="1:15" x14ac:dyDescent="0.25">
      <c r="A507" s="240"/>
      <c r="B507" s="297"/>
      <c r="C507" s="232"/>
      <c r="D507" s="232"/>
      <c r="E507" s="241"/>
      <c r="F507" s="241"/>
      <c r="G507" s="232"/>
      <c r="H507" s="232"/>
      <c r="I507" s="232"/>
      <c r="J507" s="232"/>
      <c r="K507" s="232"/>
      <c r="L507" s="232"/>
      <c r="M507" s="232"/>
      <c r="N507" s="232"/>
      <c r="O507" s="232"/>
    </row>
    <row r="508" spans="1:15" x14ac:dyDescent="0.25">
      <c r="A508" s="240"/>
      <c r="B508" s="297"/>
      <c r="C508" s="232"/>
      <c r="D508" s="232"/>
      <c r="E508" s="241"/>
      <c r="F508" s="241"/>
      <c r="G508" s="232"/>
      <c r="H508" s="232"/>
      <c r="I508" s="232"/>
      <c r="J508" s="232"/>
      <c r="K508" s="232"/>
      <c r="L508" s="232"/>
      <c r="M508" s="232"/>
      <c r="N508" s="232"/>
      <c r="O508" s="232"/>
    </row>
    <row r="509" spans="1:15" x14ac:dyDescent="0.25">
      <c r="A509" s="240"/>
      <c r="B509" s="297"/>
      <c r="C509" s="232"/>
      <c r="D509" s="232"/>
      <c r="E509" s="241"/>
      <c r="F509" s="241"/>
      <c r="G509" s="232"/>
      <c r="H509" s="232"/>
      <c r="I509" s="232"/>
      <c r="J509" s="232"/>
      <c r="K509" s="232"/>
      <c r="L509" s="232"/>
      <c r="M509" s="232"/>
      <c r="N509" s="232"/>
      <c r="O509" s="232"/>
    </row>
    <row r="510" spans="1:15" x14ac:dyDescent="0.25">
      <c r="A510" s="240"/>
      <c r="B510" s="297"/>
      <c r="C510" s="232"/>
      <c r="D510" s="232"/>
      <c r="E510" s="241"/>
      <c r="F510" s="241"/>
      <c r="G510" s="232"/>
      <c r="H510" s="232"/>
      <c r="I510" s="232"/>
      <c r="J510" s="232"/>
      <c r="K510" s="232"/>
      <c r="L510" s="232"/>
      <c r="M510" s="232"/>
      <c r="N510" s="232"/>
      <c r="O510" s="232"/>
    </row>
    <row r="511" spans="1:15" x14ac:dyDescent="0.25">
      <c r="A511" s="240"/>
      <c r="B511" s="297"/>
      <c r="C511" s="232"/>
      <c r="D511" s="232"/>
      <c r="E511" s="241"/>
      <c r="F511" s="241"/>
      <c r="G511" s="232"/>
      <c r="H511" s="232"/>
      <c r="I511" s="232"/>
      <c r="J511" s="232"/>
      <c r="K511" s="232"/>
      <c r="L511" s="232"/>
      <c r="M511" s="232"/>
      <c r="N511" s="232"/>
      <c r="O511" s="232"/>
    </row>
    <row r="512" spans="1:15" x14ac:dyDescent="0.25">
      <c r="A512" s="240"/>
      <c r="B512" s="297"/>
      <c r="C512" s="232"/>
      <c r="D512" s="232"/>
      <c r="E512" s="241"/>
      <c r="F512" s="241"/>
      <c r="G512" s="232"/>
      <c r="H512" s="232"/>
      <c r="I512" s="232"/>
      <c r="J512" s="232"/>
      <c r="K512" s="232"/>
      <c r="L512" s="232"/>
      <c r="M512" s="232"/>
      <c r="N512" s="232"/>
      <c r="O512" s="232"/>
    </row>
    <row r="513" spans="1:15" x14ac:dyDescent="0.25">
      <c r="A513" s="240"/>
      <c r="B513" s="297"/>
      <c r="C513" s="232"/>
      <c r="D513" s="232"/>
      <c r="E513" s="241"/>
      <c r="F513" s="241"/>
      <c r="G513" s="232"/>
      <c r="H513" s="232"/>
      <c r="I513" s="232"/>
      <c r="J513" s="232"/>
      <c r="K513" s="232"/>
      <c r="L513" s="232"/>
      <c r="M513" s="232"/>
      <c r="N513" s="232"/>
      <c r="O513" s="232"/>
    </row>
    <row r="514" spans="1:15" x14ac:dyDescent="0.25">
      <c r="A514" s="240"/>
      <c r="B514" s="297"/>
      <c r="C514" s="232"/>
      <c r="D514" s="232"/>
      <c r="E514" s="241"/>
      <c r="F514" s="241"/>
      <c r="G514" s="232"/>
      <c r="H514" s="232"/>
      <c r="I514" s="232"/>
      <c r="J514" s="232"/>
      <c r="K514" s="232"/>
      <c r="L514" s="232"/>
      <c r="M514" s="232"/>
      <c r="N514" s="232"/>
      <c r="O514" s="232"/>
    </row>
    <row r="515" spans="1:15" x14ac:dyDescent="0.25">
      <c r="A515" s="240"/>
      <c r="B515" s="297"/>
      <c r="C515" s="232"/>
      <c r="D515" s="232"/>
      <c r="E515" s="241"/>
      <c r="F515" s="241"/>
      <c r="G515" s="232"/>
      <c r="H515" s="232"/>
      <c r="I515" s="232"/>
      <c r="J515" s="232"/>
      <c r="K515" s="232"/>
      <c r="L515" s="232"/>
      <c r="M515" s="232"/>
      <c r="N515" s="232"/>
      <c r="O515" s="232"/>
    </row>
    <row r="516" spans="1:15" x14ac:dyDescent="0.25">
      <c r="A516" s="240"/>
      <c r="B516" s="297"/>
      <c r="C516" s="232"/>
      <c r="D516" s="232"/>
      <c r="E516" s="241"/>
      <c r="F516" s="241"/>
      <c r="G516" s="232"/>
      <c r="H516" s="232"/>
      <c r="I516" s="232"/>
      <c r="J516" s="232"/>
      <c r="K516" s="232"/>
      <c r="L516" s="232"/>
      <c r="M516" s="232"/>
      <c r="N516" s="232"/>
      <c r="O516" s="232"/>
    </row>
    <row r="517" spans="1:15" x14ac:dyDescent="0.25">
      <c r="A517" s="240"/>
      <c r="B517" s="297"/>
      <c r="C517" s="232"/>
      <c r="D517" s="232"/>
      <c r="E517" s="241"/>
      <c r="F517" s="241"/>
      <c r="G517" s="232"/>
      <c r="H517" s="232"/>
      <c r="I517" s="232"/>
      <c r="J517" s="232"/>
      <c r="K517" s="232"/>
      <c r="L517" s="232"/>
      <c r="M517" s="232"/>
      <c r="N517" s="232"/>
      <c r="O517" s="232"/>
    </row>
    <row r="518" spans="1:15" x14ac:dyDescent="0.25">
      <c r="A518" s="240"/>
      <c r="B518" s="297"/>
      <c r="C518" s="232"/>
      <c r="D518" s="232"/>
      <c r="E518" s="241"/>
      <c r="F518" s="241"/>
      <c r="G518" s="232"/>
      <c r="H518" s="232"/>
      <c r="I518" s="232"/>
      <c r="J518" s="232"/>
      <c r="K518" s="232"/>
      <c r="L518" s="232"/>
      <c r="M518" s="232"/>
      <c r="N518" s="232"/>
      <c r="O518" s="232"/>
    </row>
    <row r="519" spans="1:15" x14ac:dyDescent="0.25">
      <c r="A519" s="240"/>
      <c r="B519" s="297"/>
      <c r="C519" s="232"/>
      <c r="D519" s="232"/>
      <c r="E519" s="241"/>
      <c r="F519" s="241"/>
      <c r="G519" s="232"/>
      <c r="H519" s="232"/>
      <c r="I519" s="232"/>
      <c r="J519" s="232"/>
      <c r="K519" s="232"/>
      <c r="L519" s="232"/>
      <c r="M519" s="232"/>
      <c r="N519" s="232"/>
      <c r="O519" s="232"/>
    </row>
    <row r="520" spans="1:15" x14ac:dyDescent="0.25">
      <c r="A520" s="240"/>
      <c r="B520" s="297"/>
      <c r="C520" s="232"/>
      <c r="D520" s="232"/>
      <c r="E520" s="241"/>
      <c r="F520" s="241"/>
      <c r="G520" s="232"/>
      <c r="H520" s="232"/>
      <c r="I520" s="232"/>
      <c r="J520" s="232"/>
      <c r="K520" s="232"/>
      <c r="L520" s="232"/>
      <c r="M520" s="232"/>
      <c r="N520" s="232"/>
      <c r="O520" s="232"/>
    </row>
    <row r="521" spans="1:15" x14ac:dyDescent="0.25">
      <c r="A521" s="240"/>
      <c r="B521" s="297"/>
      <c r="C521" s="232"/>
      <c r="D521" s="232"/>
      <c r="E521" s="241"/>
      <c r="F521" s="241"/>
      <c r="G521" s="232"/>
      <c r="H521" s="232"/>
      <c r="I521" s="232"/>
      <c r="J521" s="232"/>
      <c r="K521" s="232"/>
      <c r="L521" s="232"/>
      <c r="M521" s="232"/>
      <c r="N521" s="232"/>
      <c r="O521" s="232"/>
    </row>
    <row r="522" spans="1:15" x14ac:dyDescent="0.25">
      <c r="A522" s="240"/>
      <c r="B522" s="297"/>
      <c r="C522" s="232"/>
      <c r="D522" s="232"/>
      <c r="E522" s="241"/>
      <c r="F522" s="241"/>
      <c r="G522" s="232"/>
      <c r="H522" s="232"/>
      <c r="I522" s="232"/>
      <c r="J522" s="232"/>
      <c r="K522" s="232"/>
      <c r="L522" s="232"/>
      <c r="M522" s="232"/>
      <c r="N522" s="232"/>
      <c r="O522" s="232"/>
    </row>
    <row r="523" spans="1:15" x14ac:dyDescent="0.25">
      <c r="A523" s="240"/>
      <c r="B523" s="297"/>
      <c r="C523" s="232"/>
      <c r="D523" s="232"/>
      <c r="E523" s="241"/>
      <c r="F523" s="241"/>
      <c r="G523" s="232"/>
      <c r="H523" s="232"/>
      <c r="I523" s="232"/>
      <c r="J523" s="232"/>
      <c r="K523" s="232"/>
      <c r="L523" s="232"/>
      <c r="M523" s="232"/>
      <c r="N523" s="232"/>
      <c r="O523" s="232"/>
    </row>
    <row r="524" spans="1:15" x14ac:dyDescent="0.25">
      <c r="A524" s="240"/>
      <c r="B524" s="297"/>
      <c r="C524" s="232"/>
      <c r="D524" s="232"/>
      <c r="E524" s="241"/>
      <c r="F524" s="241"/>
      <c r="G524" s="232"/>
      <c r="H524" s="232"/>
      <c r="I524" s="232"/>
      <c r="J524" s="232"/>
      <c r="K524" s="232"/>
      <c r="L524" s="232"/>
      <c r="M524" s="232"/>
      <c r="N524" s="232"/>
      <c r="O524" s="232"/>
    </row>
    <row r="525" spans="1:15" x14ac:dyDescent="0.25">
      <c r="A525" s="240"/>
      <c r="B525" s="297"/>
      <c r="C525" s="232"/>
      <c r="D525" s="232"/>
      <c r="E525" s="241"/>
      <c r="F525" s="241"/>
      <c r="G525" s="232"/>
      <c r="H525" s="232"/>
      <c r="I525" s="232"/>
      <c r="J525" s="232"/>
      <c r="K525" s="232"/>
      <c r="L525" s="232"/>
      <c r="M525" s="232"/>
      <c r="N525" s="232"/>
      <c r="O525" s="232"/>
    </row>
    <row r="526" spans="1:15" x14ac:dyDescent="0.25">
      <c r="A526" s="240"/>
      <c r="B526" s="297"/>
      <c r="C526" s="232"/>
      <c r="D526" s="232"/>
      <c r="E526" s="241"/>
      <c r="F526" s="241"/>
      <c r="G526" s="232"/>
      <c r="H526" s="232"/>
      <c r="I526" s="232"/>
      <c r="J526" s="232"/>
      <c r="K526" s="232"/>
      <c r="L526" s="232"/>
      <c r="M526" s="232"/>
      <c r="N526" s="232"/>
      <c r="O526" s="232"/>
    </row>
    <row r="527" spans="1:15" x14ac:dyDescent="0.25">
      <c r="A527" s="240"/>
      <c r="B527" s="297"/>
      <c r="C527" s="232"/>
      <c r="D527" s="232"/>
      <c r="E527" s="241"/>
      <c r="F527" s="241"/>
      <c r="G527" s="232"/>
      <c r="H527" s="232"/>
      <c r="I527" s="232"/>
      <c r="J527" s="232"/>
      <c r="K527" s="232"/>
      <c r="L527" s="232"/>
      <c r="M527" s="232"/>
      <c r="N527" s="232"/>
      <c r="O527" s="232"/>
    </row>
    <row r="528" spans="1:15" x14ac:dyDescent="0.25">
      <c r="A528" s="240"/>
      <c r="B528" s="297"/>
      <c r="C528" s="232"/>
      <c r="D528" s="232"/>
      <c r="E528" s="241"/>
      <c r="F528" s="241"/>
      <c r="G528" s="232"/>
      <c r="H528" s="232"/>
      <c r="I528" s="232"/>
      <c r="J528" s="232"/>
      <c r="K528" s="232"/>
      <c r="L528" s="232"/>
      <c r="M528" s="232"/>
      <c r="N528" s="232"/>
      <c r="O528" s="232"/>
    </row>
    <row r="529" spans="1:15" x14ac:dyDescent="0.25">
      <c r="A529" s="240"/>
      <c r="B529" s="297"/>
      <c r="C529" s="232"/>
      <c r="D529" s="232"/>
      <c r="E529" s="241"/>
      <c r="F529" s="241"/>
      <c r="G529" s="232"/>
      <c r="H529" s="232"/>
      <c r="I529" s="232"/>
      <c r="J529" s="232"/>
      <c r="K529" s="232"/>
      <c r="L529" s="232"/>
      <c r="M529" s="232"/>
      <c r="N529" s="232"/>
      <c r="O529" s="232"/>
    </row>
    <row r="530" spans="1:15" x14ac:dyDescent="0.25">
      <c r="A530" s="240"/>
      <c r="B530" s="297"/>
      <c r="C530" s="232"/>
      <c r="D530" s="232"/>
      <c r="E530" s="241"/>
      <c r="F530" s="241"/>
      <c r="G530" s="232"/>
      <c r="H530" s="232"/>
      <c r="I530" s="232"/>
      <c r="J530" s="232"/>
      <c r="K530" s="232"/>
      <c r="L530" s="232"/>
      <c r="M530" s="232"/>
      <c r="N530" s="232"/>
      <c r="O530" s="232"/>
    </row>
    <row r="531" spans="1:15" x14ac:dyDescent="0.25">
      <c r="A531" s="240"/>
      <c r="B531" s="297"/>
      <c r="C531" s="232"/>
      <c r="D531" s="232"/>
      <c r="E531" s="241"/>
      <c r="F531" s="241"/>
      <c r="G531" s="232"/>
      <c r="H531" s="232"/>
      <c r="I531" s="232"/>
      <c r="J531" s="232"/>
      <c r="K531" s="232"/>
      <c r="L531" s="232"/>
      <c r="M531" s="232"/>
      <c r="N531" s="232"/>
      <c r="O531" s="232"/>
    </row>
    <row r="532" spans="1:15" x14ac:dyDescent="0.25">
      <c r="A532" s="240"/>
      <c r="B532" s="297"/>
      <c r="C532" s="232"/>
      <c r="D532" s="232"/>
      <c r="E532" s="241"/>
      <c r="F532" s="241"/>
      <c r="G532" s="232"/>
      <c r="H532" s="232"/>
      <c r="I532" s="232"/>
      <c r="J532" s="232"/>
      <c r="K532" s="232"/>
      <c r="L532" s="232"/>
      <c r="M532" s="232"/>
      <c r="N532" s="232"/>
      <c r="O532" s="232"/>
    </row>
    <row r="533" spans="1:15" x14ac:dyDescent="0.25">
      <c r="A533" s="240"/>
      <c r="B533" s="297"/>
      <c r="C533" s="232"/>
      <c r="D533" s="232"/>
      <c r="E533" s="241"/>
      <c r="F533" s="241"/>
      <c r="G533" s="232"/>
      <c r="H533" s="232"/>
      <c r="I533" s="232"/>
      <c r="J533" s="232"/>
      <c r="K533" s="232"/>
      <c r="L533" s="232"/>
      <c r="M533" s="232"/>
      <c r="N533" s="232"/>
      <c r="O533" s="232"/>
    </row>
    <row r="534" spans="1:15" x14ac:dyDescent="0.25">
      <c r="A534" s="240"/>
      <c r="B534" s="297"/>
      <c r="C534" s="232"/>
      <c r="D534" s="232"/>
      <c r="E534" s="241"/>
      <c r="F534" s="241"/>
      <c r="G534" s="232"/>
      <c r="H534" s="232"/>
      <c r="I534" s="232"/>
      <c r="J534" s="232"/>
      <c r="K534" s="232"/>
      <c r="L534" s="232"/>
      <c r="M534" s="232"/>
      <c r="N534" s="232"/>
      <c r="O534" s="232"/>
    </row>
    <row r="535" spans="1:15" x14ac:dyDescent="0.25">
      <c r="A535" s="240"/>
      <c r="B535" s="297"/>
      <c r="C535" s="232"/>
      <c r="D535" s="232"/>
      <c r="E535" s="241"/>
      <c r="F535" s="241"/>
      <c r="G535" s="232"/>
      <c r="H535" s="232"/>
      <c r="I535" s="232"/>
      <c r="J535" s="232"/>
      <c r="K535" s="232"/>
      <c r="L535" s="232"/>
      <c r="M535" s="232"/>
      <c r="N535" s="232"/>
      <c r="O535" s="232"/>
    </row>
    <row r="536" spans="1:15" x14ac:dyDescent="0.25">
      <c r="A536" s="240"/>
      <c r="B536" s="297"/>
      <c r="C536" s="232"/>
      <c r="D536" s="232"/>
      <c r="E536" s="241"/>
      <c r="F536" s="241"/>
      <c r="G536" s="232"/>
      <c r="H536" s="232"/>
      <c r="I536" s="232"/>
      <c r="J536" s="232"/>
      <c r="K536" s="232"/>
      <c r="L536" s="232"/>
      <c r="M536" s="232"/>
      <c r="N536" s="232"/>
      <c r="O536" s="232"/>
    </row>
    <row r="537" spans="1:15" x14ac:dyDescent="0.25">
      <c r="A537" s="240"/>
      <c r="B537" s="297"/>
      <c r="C537" s="232"/>
      <c r="D537" s="232"/>
      <c r="E537" s="241"/>
      <c r="F537" s="241"/>
      <c r="G537" s="232"/>
      <c r="H537" s="232"/>
      <c r="I537" s="232"/>
      <c r="J537" s="232"/>
      <c r="K537" s="232"/>
      <c r="L537" s="232"/>
      <c r="M537" s="232"/>
      <c r="N537" s="232"/>
      <c r="O537" s="232"/>
    </row>
    <row r="538" spans="1:15" x14ac:dyDescent="0.25">
      <c r="A538" s="240"/>
      <c r="B538" s="297"/>
      <c r="C538" s="232"/>
      <c r="D538" s="232"/>
      <c r="E538" s="241"/>
      <c r="F538" s="241"/>
      <c r="G538" s="232"/>
      <c r="H538" s="232"/>
      <c r="I538" s="232"/>
      <c r="J538" s="232"/>
      <c r="K538" s="232"/>
      <c r="L538" s="232"/>
      <c r="M538" s="232"/>
      <c r="N538" s="232"/>
      <c r="O538" s="232"/>
    </row>
    <row r="539" spans="1:15" x14ac:dyDescent="0.25">
      <c r="A539" s="240"/>
      <c r="B539" s="297"/>
      <c r="C539" s="232"/>
      <c r="D539" s="232"/>
      <c r="E539" s="241"/>
      <c r="F539" s="241"/>
      <c r="G539" s="232"/>
      <c r="H539" s="232"/>
      <c r="I539" s="232"/>
      <c r="J539" s="232"/>
      <c r="K539" s="232"/>
      <c r="L539" s="232"/>
      <c r="M539" s="232"/>
      <c r="N539" s="232"/>
      <c r="O539" s="232"/>
    </row>
    <row r="540" spans="1:15" x14ac:dyDescent="0.25">
      <c r="A540" s="240"/>
      <c r="B540" s="297"/>
      <c r="C540" s="232"/>
      <c r="D540" s="232"/>
      <c r="E540" s="241"/>
      <c r="F540" s="241"/>
      <c r="G540" s="232"/>
      <c r="H540" s="232"/>
      <c r="I540" s="232"/>
      <c r="J540" s="232"/>
      <c r="K540" s="232"/>
      <c r="L540" s="232"/>
      <c r="M540" s="232"/>
      <c r="N540" s="232"/>
      <c r="O540" s="232"/>
    </row>
    <row r="541" spans="1:15" x14ac:dyDescent="0.25">
      <c r="A541" s="240"/>
      <c r="B541" s="297"/>
      <c r="C541" s="232"/>
      <c r="D541" s="232"/>
      <c r="E541" s="241"/>
      <c r="F541" s="241"/>
      <c r="G541" s="232"/>
      <c r="H541" s="232"/>
      <c r="I541" s="232"/>
      <c r="J541" s="232"/>
      <c r="K541" s="232"/>
      <c r="L541" s="232"/>
      <c r="M541" s="232"/>
      <c r="N541" s="232"/>
      <c r="O541" s="232"/>
    </row>
    <row r="542" spans="1:15" x14ac:dyDescent="0.25">
      <c r="A542" s="240"/>
      <c r="B542" s="297"/>
      <c r="C542" s="232"/>
      <c r="D542" s="232"/>
      <c r="E542" s="241"/>
      <c r="F542" s="241"/>
      <c r="G542" s="232"/>
      <c r="H542" s="232"/>
      <c r="I542" s="232"/>
      <c r="J542" s="232"/>
      <c r="K542" s="232"/>
      <c r="L542" s="232"/>
      <c r="M542" s="232"/>
      <c r="N542" s="232"/>
      <c r="O542" s="232"/>
    </row>
    <row r="543" spans="1:15" x14ac:dyDescent="0.25">
      <c r="A543" s="240"/>
      <c r="B543" s="297"/>
      <c r="C543" s="232"/>
      <c r="D543" s="232"/>
      <c r="E543" s="241"/>
      <c r="F543" s="241"/>
      <c r="G543" s="232"/>
      <c r="H543" s="232"/>
      <c r="I543" s="232"/>
      <c r="J543" s="232"/>
      <c r="K543" s="232"/>
      <c r="L543" s="232"/>
      <c r="M543" s="232"/>
      <c r="N543" s="232"/>
      <c r="O543" s="232"/>
    </row>
    <row r="544" spans="1:15" x14ac:dyDescent="0.25">
      <c r="A544" s="240"/>
      <c r="B544" s="297"/>
      <c r="C544" s="232"/>
      <c r="D544" s="232"/>
      <c r="E544" s="241"/>
      <c r="F544" s="241"/>
      <c r="G544" s="232"/>
      <c r="H544" s="232"/>
      <c r="I544" s="232"/>
      <c r="J544" s="232"/>
      <c r="K544" s="232"/>
      <c r="L544" s="232"/>
      <c r="M544" s="232"/>
      <c r="N544" s="232"/>
      <c r="O544" s="232"/>
    </row>
    <row r="545" spans="1:15" x14ac:dyDescent="0.25">
      <c r="A545" s="240"/>
      <c r="B545" s="297"/>
      <c r="C545" s="232"/>
      <c r="D545" s="232"/>
      <c r="E545" s="241"/>
      <c r="F545" s="241"/>
      <c r="G545" s="232"/>
      <c r="H545" s="232"/>
      <c r="I545" s="232"/>
      <c r="J545" s="232"/>
      <c r="K545" s="232"/>
      <c r="L545" s="232"/>
      <c r="M545" s="232"/>
      <c r="N545" s="232"/>
      <c r="O545" s="232"/>
    </row>
    <row r="546" spans="1:15" x14ac:dyDescent="0.25">
      <c r="A546" s="240"/>
      <c r="B546" s="297"/>
      <c r="C546" s="232"/>
      <c r="D546" s="232"/>
      <c r="E546" s="241"/>
      <c r="F546" s="241"/>
      <c r="G546" s="232"/>
      <c r="H546" s="232"/>
      <c r="I546" s="232"/>
      <c r="J546" s="232"/>
      <c r="K546" s="232"/>
      <c r="L546" s="232"/>
      <c r="M546" s="232"/>
      <c r="N546" s="232"/>
      <c r="O546" s="232"/>
    </row>
    <row r="547" spans="1:15" x14ac:dyDescent="0.25">
      <c r="A547" s="240"/>
      <c r="B547" s="297"/>
      <c r="C547" s="232"/>
      <c r="D547" s="232"/>
      <c r="E547" s="241"/>
      <c r="F547" s="241"/>
      <c r="G547" s="232"/>
      <c r="H547" s="232"/>
      <c r="I547" s="232"/>
      <c r="J547" s="232"/>
      <c r="K547" s="232"/>
      <c r="L547" s="232"/>
      <c r="M547" s="232"/>
      <c r="N547" s="232"/>
      <c r="O547" s="232"/>
    </row>
    <row r="548" spans="1:15" x14ac:dyDescent="0.25">
      <c r="A548" s="240"/>
      <c r="B548" s="297"/>
      <c r="C548" s="232"/>
      <c r="D548" s="232"/>
      <c r="E548" s="241"/>
      <c r="F548" s="241"/>
      <c r="G548" s="232"/>
      <c r="H548" s="232"/>
      <c r="I548" s="232"/>
      <c r="J548" s="232"/>
      <c r="K548" s="232"/>
      <c r="L548" s="232"/>
      <c r="M548" s="232"/>
      <c r="N548" s="232"/>
      <c r="O548" s="232"/>
    </row>
    <row r="549" spans="1:15" x14ac:dyDescent="0.25">
      <c r="A549" s="240"/>
      <c r="B549" s="297"/>
      <c r="C549" s="232"/>
      <c r="D549" s="232"/>
      <c r="E549" s="241"/>
      <c r="F549" s="241"/>
      <c r="G549" s="232"/>
      <c r="H549" s="232"/>
      <c r="I549" s="232"/>
      <c r="J549" s="232"/>
      <c r="K549" s="232"/>
      <c r="L549" s="232"/>
      <c r="M549" s="232"/>
      <c r="N549" s="232"/>
      <c r="O549" s="232"/>
    </row>
    <row r="550" spans="1:15" x14ac:dyDescent="0.25">
      <c r="A550" s="240"/>
      <c r="B550" s="297"/>
      <c r="C550" s="232"/>
      <c r="D550" s="232"/>
      <c r="E550" s="241"/>
      <c r="F550" s="241"/>
      <c r="G550" s="232"/>
      <c r="H550" s="232"/>
      <c r="I550" s="232"/>
      <c r="J550" s="232"/>
      <c r="K550" s="232"/>
      <c r="L550" s="232"/>
      <c r="M550" s="232"/>
      <c r="N550" s="232"/>
      <c r="O550" s="232"/>
    </row>
    <row r="551" spans="1:15" x14ac:dyDescent="0.25">
      <c r="A551" s="240"/>
      <c r="B551" s="297"/>
      <c r="C551" s="232"/>
      <c r="D551" s="232"/>
      <c r="E551" s="241"/>
      <c r="F551" s="241"/>
      <c r="G551" s="232"/>
      <c r="H551" s="232"/>
      <c r="I551" s="232"/>
      <c r="J551" s="232"/>
      <c r="K551" s="232"/>
      <c r="L551" s="232"/>
      <c r="M551" s="232"/>
      <c r="N551" s="232"/>
      <c r="O551" s="232"/>
    </row>
    <row r="552" spans="1:15" x14ac:dyDescent="0.25">
      <c r="A552" s="240"/>
      <c r="B552" s="297"/>
      <c r="C552" s="232"/>
      <c r="D552" s="232"/>
      <c r="E552" s="241"/>
      <c r="F552" s="241"/>
      <c r="G552" s="232"/>
      <c r="H552" s="232"/>
      <c r="I552" s="232"/>
      <c r="J552" s="232"/>
      <c r="K552" s="232"/>
      <c r="L552" s="232"/>
      <c r="M552" s="232"/>
      <c r="N552" s="232"/>
      <c r="O552" s="232"/>
    </row>
    <row r="553" spans="1:15" x14ac:dyDescent="0.25">
      <c r="A553" s="240"/>
      <c r="B553" s="297"/>
      <c r="C553" s="232"/>
      <c r="D553" s="232"/>
      <c r="E553" s="241"/>
      <c r="F553" s="241"/>
      <c r="G553" s="232"/>
      <c r="H553" s="232"/>
      <c r="I553" s="232"/>
      <c r="J553" s="232"/>
      <c r="K553" s="232"/>
      <c r="L553" s="232"/>
      <c r="M553" s="232"/>
      <c r="N553" s="232"/>
      <c r="O553" s="232"/>
    </row>
    <row r="554" spans="1:15" x14ac:dyDescent="0.25">
      <c r="A554" s="240"/>
      <c r="B554" s="297"/>
      <c r="C554" s="232"/>
      <c r="D554" s="232"/>
      <c r="E554" s="241"/>
      <c r="F554" s="241"/>
      <c r="G554" s="232"/>
      <c r="H554" s="232"/>
      <c r="I554" s="232"/>
      <c r="J554" s="232"/>
      <c r="K554" s="232"/>
      <c r="L554" s="232"/>
      <c r="M554" s="232"/>
      <c r="N554" s="232"/>
      <c r="O554" s="232"/>
    </row>
    <row r="555" spans="1:15" x14ac:dyDescent="0.25">
      <c r="A555" s="240"/>
      <c r="B555" s="297"/>
      <c r="C555" s="232"/>
      <c r="D555" s="232"/>
      <c r="E555" s="241"/>
      <c r="F555" s="241"/>
      <c r="G555" s="232"/>
      <c r="H555" s="232"/>
      <c r="I555" s="232"/>
      <c r="J555" s="232"/>
      <c r="K555" s="232"/>
      <c r="L555" s="232"/>
      <c r="M555" s="232"/>
      <c r="N555" s="232"/>
      <c r="O555" s="232"/>
    </row>
    <row r="556" spans="1:15" x14ac:dyDescent="0.25">
      <c r="A556" s="240"/>
      <c r="B556" s="297"/>
      <c r="C556" s="232"/>
      <c r="D556" s="232"/>
      <c r="E556" s="241"/>
      <c r="F556" s="241"/>
      <c r="G556" s="232"/>
      <c r="H556" s="232"/>
      <c r="I556" s="232"/>
      <c r="J556" s="232"/>
      <c r="K556" s="232"/>
      <c r="L556" s="232"/>
      <c r="M556" s="232"/>
      <c r="N556" s="232"/>
      <c r="O556" s="232"/>
    </row>
    <row r="557" spans="1:15" x14ac:dyDescent="0.25">
      <c r="A557" s="240"/>
      <c r="B557" s="297"/>
      <c r="C557" s="232"/>
      <c r="D557" s="232"/>
      <c r="E557" s="241"/>
      <c r="F557" s="241"/>
      <c r="G557" s="232"/>
      <c r="H557" s="232"/>
      <c r="I557" s="232"/>
      <c r="J557" s="232"/>
      <c r="K557" s="232"/>
      <c r="L557" s="232"/>
      <c r="M557" s="232"/>
      <c r="N557" s="232"/>
      <c r="O557" s="232"/>
    </row>
    <row r="558" spans="1:15" x14ac:dyDescent="0.25">
      <c r="A558" s="240"/>
      <c r="B558" s="297"/>
      <c r="C558" s="232"/>
      <c r="D558" s="232"/>
      <c r="E558" s="241"/>
      <c r="F558" s="241"/>
      <c r="G558" s="232"/>
      <c r="H558" s="232"/>
      <c r="I558" s="232"/>
      <c r="J558" s="232"/>
      <c r="K558" s="232"/>
      <c r="L558" s="232"/>
      <c r="M558" s="232"/>
      <c r="N558" s="232"/>
      <c r="O558" s="232"/>
    </row>
    <row r="559" spans="1:15" x14ac:dyDescent="0.25">
      <c r="A559" s="240"/>
      <c r="B559" s="297"/>
      <c r="C559" s="232"/>
      <c r="D559" s="232"/>
      <c r="E559" s="241"/>
      <c r="F559" s="241"/>
      <c r="G559" s="232"/>
      <c r="H559" s="232"/>
      <c r="I559" s="232"/>
      <c r="J559" s="232"/>
      <c r="K559" s="232"/>
      <c r="L559" s="232"/>
      <c r="M559" s="232"/>
      <c r="N559" s="232"/>
      <c r="O559" s="232"/>
    </row>
    <row r="560" spans="1:15" x14ac:dyDescent="0.25">
      <c r="A560" s="240"/>
      <c r="B560" s="297"/>
      <c r="C560" s="232"/>
      <c r="D560" s="232"/>
      <c r="E560" s="241"/>
      <c r="F560" s="241"/>
      <c r="G560" s="232"/>
      <c r="H560" s="232"/>
      <c r="I560" s="232"/>
      <c r="J560" s="232"/>
      <c r="K560" s="232"/>
      <c r="L560" s="232"/>
      <c r="M560" s="232"/>
      <c r="N560" s="232"/>
      <c r="O560" s="232"/>
    </row>
    <row r="561" spans="1:15" x14ac:dyDescent="0.25">
      <c r="A561" s="240"/>
      <c r="B561" s="297"/>
      <c r="C561" s="232"/>
      <c r="D561" s="232"/>
      <c r="E561" s="241"/>
      <c r="F561" s="241"/>
      <c r="G561" s="232"/>
      <c r="H561" s="232"/>
      <c r="I561" s="232"/>
      <c r="J561" s="232"/>
      <c r="K561" s="232"/>
      <c r="L561" s="232"/>
      <c r="M561" s="232"/>
      <c r="N561" s="232"/>
      <c r="O561" s="232"/>
    </row>
    <row r="562" spans="1:15" x14ac:dyDescent="0.25">
      <c r="A562" s="240"/>
      <c r="B562" s="297"/>
      <c r="C562" s="232"/>
      <c r="D562" s="232"/>
      <c r="E562" s="241"/>
      <c r="F562" s="241"/>
      <c r="G562" s="232"/>
      <c r="H562" s="232"/>
      <c r="I562" s="232"/>
      <c r="J562" s="232"/>
      <c r="K562" s="232"/>
      <c r="L562" s="232"/>
      <c r="M562" s="232"/>
      <c r="N562" s="232"/>
      <c r="O562" s="232"/>
    </row>
    <row r="563" spans="1:15" x14ac:dyDescent="0.25">
      <c r="A563" s="240"/>
      <c r="B563" s="297"/>
      <c r="C563" s="232"/>
      <c r="D563" s="232"/>
      <c r="E563" s="241"/>
      <c r="F563" s="241"/>
      <c r="G563" s="232"/>
      <c r="H563" s="232"/>
      <c r="I563" s="232"/>
      <c r="J563" s="232"/>
      <c r="K563" s="232"/>
      <c r="L563" s="232"/>
      <c r="M563" s="232"/>
      <c r="N563" s="232"/>
      <c r="O563" s="232"/>
    </row>
    <row r="564" spans="1:15" x14ac:dyDescent="0.25">
      <c r="A564" s="240"/>
      <c r="B564" s="297"/>
      <c r="C564" s="232"/>
      <c r="D564" s="232"/>
      <c r="E564" s="241"/>
      <c r="F564" s="241"/>
      <c r="G564" s="232"/>
      <c r="H564" s="232"/>
      <c r="I564" s="232"/>
      <c r="J564" s="232"/>
      <c r="K564" s="232"/>
      <c r="L564" s="232"/>
      <c r="M564" s="232"/>
      <c r="N564" s="232"/>
      <c r="O564" s="232"/>
    </row>
    <row r="565" spans="1:15" x14ac:dyDescent="0.25">
      <c r="A565" s="240"/>
      <c r="B565" s="297"/>
      <c r="C565" s="232"/>
      <c r="D565" s="232"/>
      <c r="E565" s="241"/>
      <c r="F565" s="241"/>
      <c r="G565" s="232"/>
      <c r="H565" s="232"/>
      <c r="I565" s="232"/>
      <c r="J565" s="232"/>
      <c r="K565" s="232"/>
      <c r="L565" s="232"/>
      <c r="M565" s="232"/>
      <c r="N565" s="232"/>
      <c r="O565" s="232"/>
    </row>
    <row r="566" spans="1:15" x14ac:dyDescent="0.25">
      <c r="A566" s="240"/>
      <c r="B566" s="297"/>
      <c r="C566" s="232"/>
      <c r="D566" s="232"/>
      <c r="E566" s="241"/>
      <c r="F566" s="241"/>
      <c r="G566" s="232"/>
      <c r="H566" s="232"/>
      <c r="I566" s="232"/>
      <c r="J566" s="232"/>
      <c r="K566" s="232"/>
      <c r="L566" s="232"/>
      <c r="M566" s="232"/>
      <c r="N566" s="232"/>
      <c r="O566" s="232"/>
    </row>
    <row r="567" spans="1:15" x14ac:dyDescent="0.25">
      <c r="A567" s="240"/>
      <c r="B567" s="297"/>
      <c r="C567" s="232"/>
      <c r="D567" s="232"/>
      <c r="E567" s="241"/>
      <c r="F567" s="241"/>
      <c r="G567" s="232"/>
      <c r="H567" s="232"/>
      <c r="I567" s="232"/>
      <c r="J567" s="232"/>
      <c r="K567" s="232"/>
      <c r="L567" s="232"/>
      <c r="M567" s="232"/>
      <c r="N567" s="232"/>
      <c r="O567" s="232"/>
    </row>
    <row r="568" spans="1:15" x14ac:dyDescent="0.25">
      <c r="A568" s="240"/>
      <c r="B568" s="297"/>
      <c r="C568" s="232"/>
      <c r="D568" s="232"/>
      <c r="E568" s="241"/>
      <c r="F568" s="241"/>
      <c r="G568" s="232"/>
      <c r="H568" s="232"/>
      <c r="I568" s="232"/>
      <c r="J568" s="232"/>
      <c r="K568" s="232"/>
      <c r="L568" s="232"/>
      <c r="M568" s="232"/>
      <c r="N568" s="232"/>
      <c r="O568" s="232"/>
    </row>
    <row r="569" spans="1:15" x14ac:dyDescent="0.25">
      <c r="A569" s="240"/>
      <c r="B569" s="297"/>
      <c r="C569" s="232"/>
      <c r="D569" s="232"/>
      <c r="E569" s="241"/>
      <c r="F569" s="241"/>
      <c r="G569" s="232"/>
      <c r="H569" s="232"/>
      <c r="I569" s="232"/>
      <c r="J569" s="232"/>
      <c r="K569" s="232"/>
      <c r="L569" s="232"/>
      <c r="M569" s="232"/>
      <c r="N569" s="232"/>
      <c r="O569" s="232"/>
    </row>
    <row r="570" spans="1:15" x14ac:dyDescent="0.25">
      <c r="A570" s="240"/>
      <c r="B570" s="297"/>
      <c r="C570" s="232"/>
      <c r="D570" s="232"/>
      <c r="E570" s="241"/>
      <c r="F570" s="241"/>
      <c r="G570" s="232"/>
      <c r="H570" s="232"/>
      <c r="I570" s="232"/>
      <c r="J570" s="232"/>
      <c r="K570" s="232"/>
      <c r="L570" s="232"/>
      <c r="M570" s="232"/>
      <c r="N570" s="232"/>
      <c r="O570" s="232"/>
    </row>
    <row r="571" spans="1:15" x14ac:dyDescent="0.25">
      <c r="A571" s="240"/>
      <c r="B571" s="297"/>
      <c r="C571" s="232"/>
      <c r="D571" s="232"/>
      <c r="E571" s="241"/>
      <c r="F571" s="241"/>
      <c r="G571" s="232"/>
      <c r="H571" s="232"/>
      <c r="I571" s="232"/>
      <c r="J571" s="232"/>
      <c r="K571" s="232"/>
      <c r="L571" s="232"/>
      <c r="M571" s="232"/>
      <c r="N571" s="232"/>
      <c r="O571" s="232"/>
    </row>
    <row r="572" spans="1:15" x14ac:dyDescent="0.25">
      <c r="A572" s="240"/>
      <c r="B572" s="297"/>
      <c r="C572" s="232"/>
      <c r="D572" s="232"/>
      <c r="E572" s="241"/>
      <c r="F572" s="241"/>
      <c r="G572" s="232"/>
      <c r="H572" s="232"/>
      <c r="I572" s="232"/>
      <c r="J572" s="232"/>
      <c r="K572" s="232"/>
      <c r="L572" s="232"/>
      <c r="M572" s="232"/>
      <c r="N572" s="232"/>
      <c r="O572" s="232"/>
    </row>
    <row r="573" spans="1:15" x14ac:dyDescent="0.25">
      <c r="A573" s="240"/>
      <c r="B573" s="297"/>
      <c r="C573" s="232"/>
      <c r="D573" s="232"/>
      <c r="E573" s="241"/>
      <c r="F573" s="241"/>
      <c r="G573" s="232"/>
      <c r="H573" s="232"/>
      <c r="I573" s="232"/>
      <c r="J573" s="232"/>
      <c r="K573" s="232"/>
      <c r="L573" s="232"/>
      <c r="M573" s="232"/>
      <c r="N573" s="232"/>
      <c r="O573" s="232"/>
    </row>
    <row r="574" spans="1:15" x14ac:dyDescent="0.25">
      <c r="A574" s="240"/>
      <c r="B574" s="297"/>
      <c r="C574" s="232"/>
      <c r="D574" s="232"/>
      <c r="E574" s="241"/>
      <c r="F574" s="241"/>
      <c r="G574" s="232"/>
      <c r="H574" s="232"/>
      <c r="I574" s="232"/>
      <c r="J574" s="232"/>
      <c r="K574" s="232"/>
      <c r="L574" s="232"/>
      <c r="M574" s="232"/>
      <c r="N574" s="232"/>
      <c r="O574" s="232"/>
    </row>
    <row r="575" spans="1:15" x14ac:dyDescent="0.25">
      <c r="A575" s="240"/>
      <c r="B575" s="297"/>
      <c r="C575" s="232"/>
      <c r="D575" s="232"/>
      <c r="E575" s="241"/>
      <c r="F575" s="241"/>
      <c r="G575" s="232"/>
      <c r="H575" s="232"/>
      <c r="I575" s="232"/>
      <c r="J575" s="232"/>
      <c r="K575" s="232"/>
      <c r="L575" s="232"/>
      <c r="M575" s="232"/>
      <c r="N575" s="232"/>
      <c r="O575" s="232"/>
    </row>
    <row r="576" spans="1:15" x14ac:dyDescent="0.25">
      <c r="A576" s="240"/>
      <c r="B576" s="297"/>
      <c r="C576" s="232"/>
      <c r="D576" s="232"/>
      <c r="E576" s="241"/>
      <c r="F576" s="241"/>
      <c r="G576" s="232"/>
      <c r="H576" s="232"/>
      <c r="I576" s="232"/>
      <c r="J576" s="232"/>
      <c r="K576" s="232"/>
      <c r="L576" s="232"/>
      <c r="M576" s="232"/>
      <c r="N576" s="232"/>
      <c r="O576" s="232"/>
    </row>
    <row r="577" spans="1:15" x14ac:dyDescent="0.25">
      <c r="A577" s="240"/>
      <c r="B577" s="297"/>
      <c r="C577" s="232"/>
      <c r="D577" s="232"/>
      <c r="E577" s="241"/>
      <c r="F577" s="241"/>
      <c r="G577" s="232"/>
      <c r="H577" s="232"/>
      <c r="I577" s="232"/>
      <c r="J577" s="232"/>
      <c r="K577" s="232"/>
      <c r="L577" s="232"/>
      <c r="M577" s="232"/>
      <c r="N577" s="232"/>
      <c r="O577" s="232"/>
    </row>
    <row r="578" spans="1:15" x14ac:dyDescent="0.25">
      <c r="A578" s="240"/>
      <c r="B578" s="297"/>
      <c r="C578" s="232"/>
      <c r="D578" s="232"/>
      <c r="E578" s="241"/>
      <c r="F578" s="241"/>
      <c r="G578" s="232"/>
      <c r="H578" s="232"/>
      <c r="I578" s="232"/>
      <c r="J578" s="232"/>
      <c r="K578" s="232"/>
      <c r="L578" s="232"/>
      <c r="M578" s="232"/>
      <c r="N578" s="232"/>
      <c r="O578" s="232"/>
    </row>
    <row r="579" spans="1:15" x14ac:dyDescent="0.25">
      <c r="A579" s="240"/>
      <c r="B579" s="297"/>
      <c r="C579" s="232"/>
      <c r="D579" s="232"/>
      <c r="E579" s="241"/>
      <c r="F579" s="241"/>
      <c r="G579" s="232"/>
      <c r="H579" s="232"/>
      <c r="I579" s="232"/>
      <c r="J579" s="232"/>
      <c r="K579" s="232"/>
      <c r="L579" s="232"/>
      <c r="M579" s="232"/>
      <c r="N579" s="232"/>
      <c r="O579" s="232"/>
    </row>
    <row r="580" spans="1:15" x14ac:dyDescent="0.25">
      <c r="A580" s="240"/>
      <c r="B580" s="297"/>
      <c r="C580" s="232"/>
      <c r="D580" s="232"/>
      <c r="E580" s="241"/>
      <c r="F580" s="241"/>
      <c r="G580" s="232"/>
      <c r="H580" s="232"/>
      <c r="I580" s="232"/>
      <c r="J580" s="232"/>
      <c r="K580" s="232"/>
      <c r="L580" s="232"/>
      <c r="M580" s="232"/>
      <c r="N580" s="232"/>
      <c r="O580" s="232"/>
    </row>
    <row r="581" spans="1:15" x14ac:dyDescent="0.25">
      <c r="A581" s="240"/>
      <c r="B581" s="297"/>
      <c r="C581" s="232"/>
      <c r="D581" s="232"/>
      <c r="E581" s="241"/>
      <c r="F581" s="241"/>
      <c r="G581" s="232"/>
      <c r="H581" s="232"/>
      <c r="I581" s="232"/>
      <c r="J581" s="232"/>
      <c r="K581" s="232"/>
      <c r="L581" s="232"/>
      <c r="M581" s="232"/>
      <c r="N581" s="232"/>
      <c r="O581" s="232"/>
    </row>
    <row r="582" spans="1:15" x14ac:dyDescent="0.25">
      <c r="A582" s="240"/>
      <c r="B582" s="297"/>
      <c r="C582" s="232"/>
      <c r="D582" s="232"/>
      <c r="E582" s="241"/>
      <c r="F582" s="241"/>
      <c r="G582" s="232"/>
      <c r="H582" s="232"/>
      <c r="I582" s="232"/>
      <c r="J582" s="232"/>
      <c r="K582" s="232"/>
      <c r="L582" s="232"/>
      <c r="M582" s="232"/>
      <c r="N582" s="232"/>
      <c r="O582" s="232"/>
    </row>
    <row r="583" spans="1:15" x14ac:dyDescent="0.25">
      <c r="A583" s="240"/>
      <c r="B583" s="297"/>
      <c r="C583" s="232"/>
      <c r="D583" s="232"/>
      <c r="E583" s="241"/>
      <c r="F583" s="241"/>
      <c r="G583" s="232"/>
      <c r="H583" s="232"/>
      <c r="I583" s="232"/>
      <c r="J583" s="232"/>
      <c r="K583" s="232"/>
      <c r="L583" s="232"/>
      <c r="M583" s="232"/>
      <c r="N583" s="232"/>
      <c r="O583" s="232"/>
    </row>
    <row r="584" spans="1:15" x14ac:dyDescent="0.25">
      <c r="A584" s="240"/>
      <c r="B584" s="297"/>
      <c r="C584" s="232"/>
      <c r="D584" s="232"/>
      <c r="E584" s="241"/>
      <c r="F584" s="241"/>
      <c r="G584" s="232"/>
      <c r="H584" s="232"/>
      <c r="I584" s="232"/>
      <c r="J584" s="232"/>
      <c r="K584" s="232"/>
      <c r="L584" s="232"/>
      <c r="M584" s="232"/>
      <c r="N584" s="232"/>
      <c r="O584" s="232"/>
    </row>
    <row r="585" spans="1:15" x14ac:dyDescent="0.25">
      <c r="A585" s="240"/>
      <c r="B585" s="297"/>
      <c r="C585" s="232"/>
      <c r="D585" s="232"/>
      <c r="E585" s="241"/>
      <c r="F585" s="241"/>
      <c r="G585" s="232"/>
      <c r="H585" s="232"/>
      <c r="I585" s="232"/>
      <c r="J585" s="232"/>
      <c r="K585" s="232"/>
      <c r="L585" s="232"/>
      <c r="M585" s="232"/>
      <c r="N585" s="232"/>
      <c r="O585" s="232"/>
    </row>
    <row r="586" spans="1:15" x14ac:dyDescent="0.25">
      <c r="A586" s="240"/>
      <c r="B586" s="297"/>
      <c r="C586" s="232"/>
      <c r="D586" s="232"/>
      <c r="E586" s="241"/>
      <c r="F586" s="241"/>
      <c r="G586" s="232"/>
      <c r="H586" s="232"/>
      <c r="I586" s="232"/>
      <c r="J586" s="232"/>
      <c r="K586" s="232"/>
      <c r="L586" s="232"/>
      <c r="M586" s="232"/>
      <c r="N586" s="232"/>
      <c r="O586" s="232"/>
    </row>
    <row r="587" spans="1:15" x14ac:dyDescent="0.25">
      <c r="A587" s="240"/>
      <c r="B587" s="297"/>
      <c r="C587" s="232"/>
      <c r="D587" s="232"/>
      <c r="E587" s="241"/>
      <c r="F587" s="241"/>
      <c r="G587" s="232"/>
      <c r="H587" s="232"/>
      <c r="I587" s="232"/>
      <c r="J587" s="232"/>
      <c r="K587" s="232"/>
      <c r="L587" s="232"/>
      <c r="M587" s="232"/>
      <c r="N587" s="232"/>
      <c r="O587" s="232"/>
    </row>
    <row r="588" spans="1:15" x14ac:dyDescent="0.25">
      <c r="A588" s="240"/>
      <c r="B588" s="297"/>
      <c r="C588" s="232"/>
      <c r="D588" s="232"/>
      <c r="E588" s="241"/>
      <c r="F588" s="241"/>
      <c r="G588" s="232"/>
      <c r="H588" s="232"/>
      <c r="I588" s="232"/>
      <c r="J588" s="232"/>
      <c r="K588" s="232"/>
      <c r="L588" s="232"/>
      <c r="M588" s="232"/>
      <c r="N588" s="232"/>
      <c r="O588" s="232"/>
    </row>
    <row r="589" spans="1:15" x14ac:dyDescent="0.25">
      <c r="A589" s="240"/>
      <c r="B589" s="297"/>
      <c r="C589" s="232"/>
      <c r="D589" s="232"/>
      <c r="E589" s="241"/>
      <c r="F589" s="241"/>
      <c r="G589" s="232"/>
      <c r="H589" s="232"/>
      <c r="I589" s="232"/>
      <c r="J589" s="232"/>
      <c r="K589" s="232"/>
      <c r="L589" s="232"/>
      <c r="M589" s="232"/>
      <c r="N589" s="232"/>
      <c r="O589" s="232"/>
    </row>
    <row r="590" spans="1:15" x14ac:dyDescent="0.25">
      <c r="A590" s="240"/>
      <c r="B590" s="297"/>
      <c r="C590" s="232"/>
      <c r="D590" s="232"/>
      <c r="E590" s="241"/>
      <c r="F590" s="241"/>
      <c r="G590" s="232"/>
      <c r="H590" s="232"/>
      <c r="I590" s="232"/>
      <c r="J590" s="232"/>
      <c r="K590" s="232"/>
      <c r="L590" s="232"/>
      <c r="M590" s="232"/>
      <c r="N590" s="232"/>
      <c r="O590" s="232"/>
    </row>
    <row r="591" spans="1:15" x14ac:dyDescent="0.25">
      <c r="A591" s="240"/>
      <c r="B591" s="297"/>
      <c r="C591" s="232"/>
      <c r="D591" s="232"/>
      <c r="E591" s="241"/>
      <c r="F591" s="241"/>
      <c r="G591" s="232"/>
      <c r="H591" s="232"/>
      <c r="I591" s="232"/>
      <c r="J591" s="232"/>
      <c r="K591" s="232"/>
      <c r="L591" s="232"/>
      <c r="M591" s="232"/>
      <c r="N591" s="232"/>
      <c r="O591" s="232"/>
    </row>
    <row r="592" spans="1:15" x14ac:dyDescent="0.25">
      <c r="A592" s="240"/>
      <c r="B592" s="297"/>
      <c r="C592" s="232"/>
      <c r="D592" s="232"/>
      <c r="E592" s="241"/>
      <c r="F592" s="241"/>
      <c r="G592" s="232"/>
      <c r="H592" s="232"/>
      <c r="I592" s="232"/>
      <c r="J592" s="232"/>
      <c r="K592" s="232"/>
      <c r="L592" s="232"/>
      <c r="M592" s="232"/>
      <c r="N592" s="232"/>
      <c r="O592" s="232"/>
    </row>
    <row r="593" spans="1:15" x14ac:dyDescent="0.25">
      <c r="A593" s="240"/>
      <c r="B593" s="297"/>
      <c r="C593" s="232"/>
      <c r="D593" s="232"/>
      <c r="E593" s="241"/>
      <c r="F593" s="241"/>
      <c r="G593" s="232"/>
      <c r="H593" s="232"/>
      <c r="I593" s="232"/>
      <c r="J593" s="232"/>
      <c r="K593" s="232"/>
      <c r="L593" s="232"/>
      <c r="M593" s="232"/>
      <c r="N593" s="232"/>
      <c r="O593" s="232"/>
    </row>
    <row r="594" spans="1:15" x14ac:dyDescent="0.25">
      <c r="A594" s="240"/>
      <c r="B594" s="297"/>
      <c r="C594" s="232"/>
      <c r="D594" s="232"/>
      <c r="E594" s="241"/>
      <c r="F594" s="241"/>
      <c r="G594" s="232"/>
      <c r="H594" s="232"/>
      <c r="I594" s="232"/>
      <c r="J594" s="232"/>
      <c r="K594" s="232"/>
      <c r="L594" s="232"/>
      <c r="M594" s="232"/>
      <c r="N594" s="232"/>
      <c r="O594" s="232"/>
    </row>
    <row r="595" spans="1:15" x14ac:dyDescent="0.25">
      <c r="A595" s="240"/>
      <c r="B595" s="297"/>
      <c r="C595" s="232"/>
      <c r="D595" s="232"/>
      <c r="E595" s="241"/>
      <c r="F595" s="241"/>
      <c r="G595" s="232"/>
      <c r="H595" s="232"/>
      <c r="I595" s="232"/>
      <c r="J595" s="232"/>
      <c r="K595" s="232"/>
      <c r="L595" s="232"/>
      <c r="M595" s="232"/>
      <c r="N595" s="232"/>
      <c r="O595" s="232"/>
    </row>
    <row r="596" spans="1:15" x14ac:dyDescent="0.25">
      <c r="A596" s="240"/>
      <c r="B596" s="297"/>
      <c r="C596" s="232"/>
      <c r="D596" s="232"/>
      <c r="E596" s="241"/>
      <c r="F596" s="241"/>
      <c r="G596" s="232"/>
      <c r="H596" s="232"/>
      <c r="I596" s="232"/>
      <c r="J596" s="232"/>
      <c r="K596" s="232"/>
      <c r="L596" s="232"/>
      <c r="M596" s="232"/>
      <c r="N596" s="232"/>
      <c r="O596" s="232"/>
    </row>
    <row r="597" spans="1:15" x14ac:dyDescent="0.25">
      <c r="A597" s="240"/>
      <c r="B597" s="297"/>
      <c r="C597" s="232"/>
      <c r="D597" s="232"/>
      <c r="E597" s="241"/>
      <c r="F597" s="241"/>
      <c r="G597" s="232"/>
      <c r="H597" s="232"/>
      <c r="I597" s="232"/>
      <c r="J597" s="232"/>
      <c r="K597" s="232"/>
      <c r="L597" s="232"/>
      <c r="M597" s="232"/>
      <c r="N597" s="232"/>
      <c r="O597" s="232"/>
    </row>
    <row r="598" spans="1:15" x14ac:dyDescent="0.25">
      <c r="A598" s="240"/>
      <c r="B598" s="297"/>
      <c r="C598" s="232"/>
      <c r="D598" s="232"/>
      <c r="E598" s="241"/>
      <c r="F598" s="241"/>
      <c r="G598" s="232"/>
      <c r="H598" s="232"/>
      <c r="I598" s="232"/>
      <c r="J598" s="232"/>
      <c r="K598" s="232"/>
      <c r="L598" s="232"/>
      <c r="M598" s="232"/>
      <c r="N598" s="232"/>
      <c r="O598" s="232"/>
    </row>
    <row r="599" spans="1:15" x14ac:dyDescent="0.25">
      <c r="A599" s="240"/>
      <c r="B599" s="297"/>
      <c r="C599" s="232"/>
      <c r="D599" s="232"/>
      <c r="E599" s="241"/>
      <c r="F599" s="241"/>
      <c r="G599" s="232"/>
      <c r="H599" s="232"/>
      <c r="I599" s="232"/>
      <c r="J599" s="232"/>
      <c r="K599" s="232"/>
      <c r="L599" s="232"/>
      <c r="M599" s="232"/>
      <c r="N599" s="232"/>
      <c r="O599" s="232"/>
    </row>
    <row r="600" spans="1:15" x14ac:dyDescent="0.25">
      <c r="A600" s="240"/>
      <c r="B600" s="297"/>
      <c r="C600" s="232"/>
      <c r="D600" s="232"/>
      <c r="E600" s="241"/>
      <c r="F600" s="241"/>
      <c r="G600" s="232"/>
      <c r="H600" s="232"/>
      <c r="I600" s="232"/>
      <c r="J600" s="232"/>
      <c r="K600" s="232"/>
      <c r="L600" s="232"/>
      <c r="M600" s="232"/>
      <c r="N600" s="232"/>
      <c r="O600" s="232"/>
    </row>
    <row r="601" spans="1:15" x14ac:dyDescent="0.25">
      <c r="A601" s="240"/>
      <c r="B601" s="297"/>
      <c r="C601" s="232"/>
      <c r="D601" s="232"/>
      <c r="E601" s="241"/>
      <c r="F601" s="241"/>
      <c r="G601" s="232"/>
      <c r="H601" s="232"/>
      <c r="I601" s="232"/>
      <c r="J601" s="232"/>
      <c r="K601" s="232"/>
      <c r="L601" s="232"/>
      <c r="M601" s="232"/>
      <c r="N601" s="232"/>
      <c r="O601" s="232"/>
    </row>
    <row r="602" spans="1:15" x14ac:dyDescent="0.25">
      <c r="A602" s="240"/>
      <c r="B602" s="297"/>
      <c r="C602" s="232"/>
      <c r="D602" s="232"/>
      <c r="E602" s="241"/>
      <c r="F602" s="241"/>
      <c r="G602" s="232"/>
      <c r="H602" s="232"/>
      <c r="I602" s="232"/>
      <c r="J602" s="232"/>
      <c r="K602" s="232"/>
      <c r="L602" s="232"/>
      <c r="M602" s="232"/>
      <c r="N602" s="232"/>
      <c r="O602" s="232"/>
    </row>
    <row r="603" spans="1:15" x14ac:dyDescent="0.25">
      <c r="A603" s="240"/>
      <c r="B603" s="297"/>
      <c r="C603" s="232"/>
      <c r="D603" s="232"/>
      <c r="E603" s="241"/>
      <c r="F603" s="241"/>
      <c r="G603" s="232"/>
      <c r="H603" s="232"/>
      <c r="I603" s="232"/>
      <c r="J603" s="232"/>
      <c r="K603" s="232"/>
      <c r="L603" s="232"/>
      <c r="M603" s="232"/>
      <c r="N603" s="232"/>
      <c r="O603" s="232"/>
    </row>
    <row r="604" spans="1:15" x14ac:dyDescent="0.25">
      <c r="A604" s="240"/>
      <c r="B604" s="297"/>
      <c r="C604" s="232"/>
      <c r="D604" s="232"/>
      <c r="E604" s="241"/>
      <c r="F604" s="241"/>
      <c r="G604" s="232"/>
      <c r="H604" s="232"/>
      <c r="I604" s="232"/>
      <c r="J604" s="232"/>
      <c r="K604" s="232"/>
      <c r="L604" s="232"/>
      <c r="M604" s="232"/>
      <c r="N604" s="232"/>
      <c r="O604" s="232"/>
    </row>
    <row r="605" spans="1:15" x14ac:dyDescent="0.25">
      <c r="A605" s="240"/>
      <c r="B605" s="297"/>
      <c r="C605" s="232"/>
      <c r="D605" s="232"/>
      <c r="E605" s="241"/>
      <c r="F605" s="241"/>
      <c r="G605" s="232"/>
      <c r="H605" s="232"/>
      <c r="I605" s="232"/>
      <c r="J605" s="232"/>
      <c r="K605" s="232"/>
      <c r="L605" s="232"/>
      <c r="M605" s="232"/>
      <c r="N605" s="232"/>
      <c r="O605" s="232"/>
    </row>
    <row r="606" spans="1:15" x14ac:dyDescent="0.25">
      <c r="A606" s="240"/>
      <c r="B606" s="297"/>
      <c r="C606" s="232"/>
      <c r="D606" s="232"/>
      <c r="E606" s="241"/>
      <c r="F606" s="241"/>
      <c r="G606" s="232"/>
      <c r="H606" s="232"/>
      <c r="I606" s="232"/>
      <c r="J606" s="232"/>
      <c r="K606" s="232"/>
      <c r="L606" s="232"/>
      <c r="M606" s="232"/>
      <c r="N606" s="232"/>
      <c r="O606" s="232"/>
    </row>
    <row r="607" spans="1:15" x14ac:dyDescent="0.25">
      <c r="A607" s="240"/>
      <c r="B607" s="297"/>
      <c r="C607" s="232"/>
      <c r="D607" s="232"/>
      <c r="E607" s="241"/>
      <c r="F607" s="241"/>
      <c r="G607" s="232"/>
      <c r="H607" s="232"/>
      <c r="I607" s="232"/>
      <c r="J607" s="232"/>
      <c r="K607" s="232"/>
      <c r="L607" s="232"/>
      <c r="M607" s="232"/>
      <c r="N607" s="232"/>
      <c r="O607" s="232"/>
    </row>
    <row r="608" spans="1:15" x14ac:dyDescent="0.25">
      <c r="A608" s="240"/>
      <c r="B608" s="297"/>
      <c r="C608" s="232"/>
      <c r="D608" s="232"/>
      <c r="E608" s="241"/>
      <c r="F608" s="241"/>
      <c r="G608" s="232"/>
      <c r="H608" s="232"/>
      <c r="I608" s="232"/>
      <c r="J608" s="232"/>
      <c r="K608" s="232"/>
      <c r="L608" s="232"/>
      <c r="M608" s="232"/>
      <c r="N608" s="232"/>
      <c r="O608" s="232"/>
    </row>
    <row r="609" spans="1:15" x14ac:dyDescent="0.25">
      <c r="A609" s="240"/>
      <c r="B609" s="297"/>
      <c r="C609" s="232"/>
      <c r="D609" s="232"/>
      <c r="E609" s="241"/>
      <c r="F609" s="241"/>
      <c r="G609" s="232"/>
      <c r="H609" s="232"/>
      <c r="I609" s="232"/>
      <c r="J609" s="232"/>
      <c r="K609" s="232"/>
      <c r="L609" s="232"/>
      <c r="M609" s="232"/>
      <c r="N609" s="232"/>
      <c r="O609" s="232"/>
    </row>
    <row r="610" spans="1:15" x14ac:dyDescent="0.25">
      <c r="A610" s="240"/>
      <c r="B610" s="297"/>
      <c r="C610" s="232"/>
      <c r="D610" s="232"/>
      <c r="E610" s="241"/>
      <c r="F610" s="241"/>
      <c r="G610" s="232"/>
      <c r="H610" s="232"/>
      <c r="I610" s="232"/>
      <c r="J610" s="232"/>
      <c r="K610" s="232"/>
      <c r="L610" s="232"/>
      <c r="M610" s="232"/>
      <c r="N610" s="232"/>
      <c r="O610" s="232"/>
    </row>
    <row r="611" spans="1:15" x14ac:dyDescent="0.25">
      <c r="A611" s="240"/>
      <c r="B611" s="297"/>
      <c r="C611" s="232"/>
      <c r="D611" s="232"/>
      <c r="E611" s="241"/>
      <c r="F611" s="241"/>
      <c r="G611" s="232"/>
      <c r="H611" s="232"/>
      <c r="I611" s="232"/>
      <c r="J611" s="232"/>
      <c r="K611" s="232"/>
      <c r="L611" s="232"/>
      <c r="M611" s="232"/>
      <c r="N611" s="232"/>
      <c r="O611" s="232"/>
    </row>
    <row r="612" spans="1:15" x14ac:dyDescent="0.25">
      <c r="A612" s="240"/>
      <c r="B612" s="297"/>
      <c r="C612" s="232"/>
      <c r="D612" s="232"/>
      <c r="E612" s="241"/>
      <c r="F612" s="241"/>
      <c r="G612" s="232"/>
      <c r="H612" s="232"/>
      <c r="I612" s="232"/>
      <c r="J612" s="232"/>
      <c r="K612" s="232"/>
      <c r="L612" s="232"/>
      <c r="M612" s="232"/>
      <c r="N612" s="232"/>
      <c r="O612" s="232"/>
    </row>
    <row r="613" spans="1:15" x14ac:dyDescent="0.25">
      <c r="A613" s="240"/>
      <c r="B613" s="297"/>
      <c r="C613" s="232"/>
      <c r="D613" s="232"/>
      <c r="E613" s="241"/>
      <c r="F613" s="241"/>
      <c r="G613" s="232"/>
      <c r="H613" s="232"/>
      <c r="I613" s="232"/>
      <c r="J613" s="232"/>
      <c r="K613" s="232"/>
      <c r="L613" s="232"/>
      <c r="M613" s="232"/>
      <c r="N613" s="232"/>
      <c r="O613" s="232"/>
    </row>
    <row r="614" spans="1:15" x14ac:dyDescent="0.25">
      <c r="A614" s="240"/>
      <c r="B614" s="297"/>
      <c r="C614" s="232"/>
      <c r="D614" s="232"/>
      <c r="E614" s="241"/>
      <c r="F614" s="241"/>
      <c r="G614" s="232"/>
      <c r="H614" s="232"/>
      <c r="I614" s="232"/>
      <c r="J614" s="232"/>
      <c r="K614" s="232"/>
      <c r="L614" s="232"/>
      <c r="M614" s="232"/>
      <c r="N614" s="232"/>
      <c r="O614" s="232"/>
    </row>
    <row r="615" spans="1:15" x14ac:dyDescent="0.25">
      <c r="A615" s="240"/>
      <c r="B615" s="297"/>
      <c r="C615" s="232"/>
      <c r="D615" s="232"/>
      <c r="E615" s="241"/>
      <c r="F615" s="241"/>
      <c r="G615" s="232"/>
      <c r="H615" s="232"/>
      <c r="I615" s="232"/>
      <c r="J615" s="232"/>
      <c r="K615" s="232"/>
      <c r="L615" s="232"/>
      <c r="M615" s="232"/>
      <c r="N615" s="232"/>
      <c r="O615" s="232"/>
    </row>
    <row r="616" spans="1:15" x14ac:dyDescent="0.25">
      <c r="A616" s="240"/>
      <c r="B616" s="297"/>
      <c r="C616" s="232"/>
      <c r="D616" s="232"/>
      <c r="E616" s="241"/>
      <c r="F616" s="241"/>
      <c r="G616" s="232"/>
      <c r="H616" s="232"/>
      <c r="I616" s="232"/>
      <c r="J616" s="232"/>
      <c r="K616" s="232"/>
      <c r="L616" s="232"/>
      <c r="M616" s="232"/>
      <c r="N616" s="232"/>
      <c r="O616" s="232"/>
    </row>
    <row r="617" spans="1:15" x14ac:dyDescent="0.25">
      <c r="A617" s="240"/>
      <c r="B617" s="297"/>
      <c r="C617" s="232"/>
      <c r="D617" s="232"/>
      <c r="E617" s="241"/>
      <c r="F617" s="241"/>
      <c r="G617" s="232"/>
      <c r="H617" s="232"/>
      <c r="I617" s="232"/>
      <c r="J617" s="232"/>
      <c r="K617" s="232"/>
      <c r="L617" s="232"/>
      <c r="M617" s="232"/>
      <c r="N617" s="232"/>
      <c r="O617" s="232"/>
    </row>
    <row r="618" spans="1:15" x14ac:dyDescent="0.25">
      <c r="A618" s="240"/>
      <c r="B618" s="297"/>
      <c r="C618" s="232"/>
      <c r="D618" s="232"/>
      <c r="E618" s="241"/>
      <c r="F618" s="241"/>
      <c r="G618" s="232"/>
      <c r="H618" s="232"/>
      <c r="I618" s="232"/>
      <c r="J618" s="232"/>
      <c r="K618" s="232"/>
      <c r="L618" s="232"/>
      <c r="M618" s="232"/>
      <c r="N618" s="232"/>
      <c r="O618" s="232"/>
    </row>
    <row r="619" spans="1:15" x14ac:dyDescent="0.25">
      <c r="A619" s="240"/>
      <c r="B619" s="297"/>
      <c r="C619" s="232"/>
      <c r="D619" s="232"/>
      <c r="E619" s="241"/>
      <c r="F619" s="241"/>
      <c r="G619" s="232"/>
      <c r="H619" s="232"/>
      <c r="I619" s="232"/>
      <c r="J619" s="232"/>
      <c r="K619" s="232"/>
      <c r="L619" s="232"/>
      <c r="M619" s="232"/>
      <c r="N619" s="232"/>
      <c r="O619" s="232"/>
    </row>
    <row r="620" spans="1:15" x14ac:dyDescent="0.25">
      <c r="A620" s="240"/>
      <c r="B620" s="297"/>
      <c r="C620" s="232"/>
      <c r="D620" s="232"/>
      <c r="E620" s="241"/>
      <c r="F620" s="241"/>
      <c r="G620" s="232"/>
      <c r="H620" s="232"/>
      <c r="I620" s="232"/>
      <c r="J620" s="232"/>
      <c r="K620" s="232"/>
      <c r="L620" s="232"/>
      <c r="M620" s="232"/>
      <c r="N620" s="232"/>
      <c r="O620" s="232"/>
    </row>
    <row r="621" spans="1:15" x14ac:dyDescent="0.25">
      <c r="A621" s="240"/>
      <c r="B621" s="297"/>
      <c r="C621" s="232"/>
      <c r="D621" s="232"/>
      <c r="E621" s="241"/>
      <c r="F621" s="241"/>
      <c r="G621" s="232"/>
      <c r="H621" s="232"/>
      <c r="I621" s="232"/>
      <c r="J621" s="232"/>
      <c r="K621" s="232"/>
      <c r="L621" s="232"/>
      <c r="M621" s="232"/>
      <c r="N621" s="232"/>
      <c r="O621" s="232"/>
    </row>
    <row r="622" spans="1:15" x14ac:dyDescent="0.25">
      <c r="A622" s="240"/>
      <c r="B622" s="297"/>
      <c r="C622" s="232"/>
      <c r="D622" s="232"/>
      <c r="E622" s="241"/>
      <c r="F622" s="241"/>
      <c r="G622" s="232"/>
      <c r="H622" s="232"/>
      <c r="I622" s="232"/>
      <c r="J622" s="232"/>
      <c r="K622" s="232"/>
      <c r="L622" s="232"/>
      <c r="M622" s="232"/>
      <c r="N622" s="232"/>
      <c r="O622" s="232"/>
    </row>
    <row r="623" spans="1:15" x14ac:dyDescent="0.25">
      <c r="A623" s="240"/>
      <c r="B623" s="297"/>
      <c r="C623" s="232"/>
      <c r="D623" s="232"/>
      <c r="E623" s="241"/>
      <c r="F623" s="241"/>
      <c r="G623" s="232"/>
      <c r="H623" s="232"/>
      <c r="I623" s="232"/>
      <c r="J623" s="232"/>
      <c r="K623" s="232"/>
      <c r="L623" s="232"/>
      <c r="M623" s="232"/>
      <c r="N623" s="232"/>
      <c r="O623" s="232"/>
    </row>
    <row r="624" spans="1:15" x14ac:dyDescent="0.25">
      <c r="A624" s="240"/>
      <c r="B624" s="297"/>
      <c r="C624" s="232"/>
      <c r="D624" s="232"/>
      <c r="E624" s="241"/>
      <c r="F624" s="241"/>
      <c r="G624" s="232"/>
      <c r="H624" s="232"/>
      <c r="I624" s="232"/>
      <c r="J624" s="232"/>
      <c r="K624" s="232"/>
      <c r="L624" s="232"/>
      <c r="M624" s="232"/>
      <c r="N624" s="232"/>
      <c r="O624" s="232"/>
    </row>
    <row r="625" spans="1:15" x14ac:dyDescent="0.25">
      <c r="A625" s="240"/>
      <c r="B625" s="297"/>
      <c r="C625" s="232"/>
      <c r="D625" s="232"/>
      <c r="E625" s="241"/>
      <c r="F625" s="241"/>
      <c r="G625" s="232"/>
      <c r="H625" s="232"/>
      <c r="I625" s="232"/>
      <c r="J625" s="232"/>
      <c r="K625" s="232"/>
      <c r="L625" s="232"/>
      <c r="M625" s="232"/>
      <c r="N625" s="232"/>
      <c r="O625" s="232"/>
    </row>
    <row r="626" spans="1:15" x14ac:dyDescent="0.25">
      <c r="A626" s="240"/>
      <c r="B626" s="297"/>
      <c r="C626" s="232"/>
      <c r="D626" s="232"/>
      <c r="E626" s="241"/>
      <c r="F626" s="241"/>
      <c r="G626" s="232"/>
      <c r="H626" s="232"/>
      <c r="I626" s="232"/>
      <c r="J626" s="232"/>
      <c r="K626" s="232"/>
      <c r="L626" s="232"/>
      <c r="M626" s="232"/>
      <c r="N626" s="232"/>
      <c r="O626" s="232"/>
    </row>
    <row r="627" spans="1:15" x14ac:dyDescent="0.25">
      <c r="A627" s="240"/>
      <c r="B627" s="297"/>
      <c r="C627" s="232"/>
      <c r="D627" s="232"/>
      <c r="E627" s="241"/>
      <c r="F627" s="241"/>
      <c r="G627" s="232"/>
      <c r="H627" s="232"/>
      <c r="I627" s="232"/>
      <c r="J627" s="232"/>
      <c r="K627" s="232"/>
      <c r="L627" s="232"/>
      <c r="M627" s="232"/>
      <c r="N627" s="232"/>
      <c r="O627" s="232"/>
    </row>
    <row r="628" spans="1:15" x14ac:dyDescent="0.25">
      <c r="A628" s="240"/>
      <c r="B628" s="297"/>
      <c r="C628" s="232"/>
      <c r="D628" s="232"/>
      <c r="E628" s="241"/>
      <c r="F628" s="241"/>
      <c r="G628" s="232"/>
      <c r="H628" s="232"/>
      <c r="I628" s="232"/>
      <c r="J628" s="232"/>
      <c r="K628" s="232"/>
      <c r="L628" s="232"/>
      <c r="M628" s="232"/>
      <c r="N628" s="232"/>
      <c r="O628" s="232"/>
    </row>
    <row r="629" spans="1:15" x14ac:dyDescent="0.25">
      <c r="A629" s="240"/>
      <c r="B629" s="297"/>
      <c r="C629" s="232"/>
      <c r="D629" s="232"/>
      <c r="E629" s="241"/>
      <c r="F629" s="241"/>
      <c r="G629" s="232"/>
      <c r="H629" s="232"/>
      <c r="I629" s="232"/>
      <c r="J629" s="232"/>
      <c r="K629" s="232"/>
      <c r="L629" s="232"/>
      <c r="M629" s="232"/>
      <c r="N629" s="232"/>
      <c r="O629" s="232"/>
    </row>
    <row r="630" spans="1:15" x14ac:dyDescent="0.25">
      <c r="A630" s="240"/>
      <c r="B630" s="297"/>
      <c r="C630" s="232"/>
      <c r="D630" s="232"/>
      <c r="E630" s="241"/>
      <c r="F630" s="241"/>
      <c r="G630" s="232"/>
      <c r="H630" s="232"/>
      <c r="I630" s="232"/>
      <c r="J630" s="232"/>
      <c r="K630" s="232"/>
      <c r="L630" s="232"/>
      <c r="M630" s="232"/>
      <c r="N630" s="232"/>
      <c r="O630" s="232"/>
    </row>
    <row r="631" spans="1:15" x14ac:dyDescent="0.25">
      <c r="A631" s="240"/>
      <c r="B631" s="297"/>
      <c r="C631" s="232"/>
      <c r="D631" s="232"/>
      <c r="E631" s="241"/>
      <c r="F631" s="241"/>
      <c r="G631" s="232"/>
      <c r="H631" s="232"/>
      <c r="I631" s="232"/>
      <c r="J631" s="232"/>
      <c r="K631" s="232"/>
      <c r="L631" s="232"/>
      <c r="M631" s="232"/>
      <c r="N631" s="232"/>
      <c r="O631" s="232"/>
    </row>
    <row r="632" spans="1:15" x14ac:dyDescent="0.25">
      <c r="A632" s="240"/>
      <c r="B632" s="297"/>
      <c r="C632" s="232"/>
      <c r="D632" s="232"/>
      <c r="E632" s="241"/>
      <c r="F632" s="241"/>
      <c r="G632" s="232"/>
      <c r="H632" s="232"/>
      <c r="I632" s="232"/>
      <c r="J632" s="232"/>
      <c r="K632" s="232"/>
      <c r="L632" s="232"/>
      <c r="M632" s="232"/>
      <c r="N632" s="232"/>
      <c r="O632" s="232"/>
    </row>
    <row r="633" spans="1:15" x14ac:dyDescent="0.25">
      <c r="A633" s="240"/>
      <c r="B633" s="297"/>
      <c r="C633" s="232"/>
      <c r="D633" s="232"/>
      <c r="E633" s="241"/>
      <c r="F633" s="241"/>
      <c r="G633" s="232"/>
      <c r="H633" s="232"/>
      <c r="I633" s="232"/>
      <c r="J633" s="232"/>
      <c r="K633" s="232"/>
      <c r="L633" s="232"/>
      <c r="M633" s="232"/>
      <c r="N633" s="232"/>
      <c r="O633" s="232"/>
    </row>
    <row r="634" spans="1:15" x14ac:dyDescent="0.25">
      <c r="A634" s="240"/>
      <c r="B634" s="297"/>
      <c r="C634" s="232"/>
      <c r="D634" s="232"/>
      <c r="E634" s="241"/>
      <c r="F634" s="241"/>
      <c r="G634" s="232"/>
      <c r="H634" s="232"/>
      <c r="I634" s="232"/>
      <c r="J634" s="232"/>
      <c r="K634" s="232"/>
      <c r="L634" s="232"/>
      <c r="M634" s="232"/>
      <c r="N634" s="232"/>
      <c r="O634" s="232"/>
    </row>
    <row r="635" spans="1:15" x14ac:dyDescent="0.25">
      <c r="A635" s="240"/>
      <c r="B635" s="297"/>
      <c r="C635" s="232"/>
      <c r="D635" s="232"/>
      <c r="E635" s="241"/>
      <c r="F635" s="241"/>
      <c r="G635" s="232"/>
      <c r="H635" s="232"/>
      <c r="I635" s="232"/>
      <c r="J635" s="232"/>
      <c r="K635" s="232"/>
      <c r="L635" s="232"/>
      <c r="M635" s="232"/>
      <c r="N635" s="232"/>
      <c r="O635" s="232"/>
    </row>
    <row r="636" spans="1:15" x14ac:dyDescent="0.25">
      <c r="A636" s="240"/>
      <c r="B636" s="297"/>
      <c r="C636" s="232"/>
      <c r="D636" s="232"/>
      <c r="E636" s="241"/>
      <c r="F636" s="241"/>
      <c r="G636" s="232"/>
      <c r="H636" s="232"/>
      <c r="I636" s="232"/>
      <c r="J636" s="232"/>
      <c r="K636" s="232"/>
      <c r="L636" s="232"/>
      <c r="M636" s="232"/>
      <c r="N636" s="232"/>
      <c r="O636" s="232"/>
    </row>
    <row r="637" spans="1:15" x14ac:dyDescent="0.25">
      <c r="A637" s="240"/>
      <c r="B637" s="297"/>
      <c r="C637" s="232"/>
      <c r="D637" s="232"/>
      <c r="E637" s="241"/>
      <c r="F637" s="241"/>
      <c r="G637" s="232"/>
      <c r="H637" s="232"/>
      <c r="I637" s="232"/>
      <c r="J637" s="232"/>
      <c r="K637" s="232"/>
      <c r="L637" s="232"/>
      <c r="M637" s="232"/>
      <c r="N637" s="232"/>
      <c r="O637" s="232"/>
    </row>
    <row r="638" spans="1:15" x14ac:dyDescent="0.25">
      <c r="A638" s="240"/>
      <c r="B638" s="297"/>
      <c r="C638" s="232"/>
      <c r="D638" s="232"/>
      <c r="E638" s="241"/>
      <c r="F638" s="241"/>
      <c r="G638" s="232"/>
      <c r="H638" s="232"/>
      <c r="I638" s="232"/>
      <c r="J638" s="232"/>
      <c r="K638" s="232"/>
      <c r="L638" s="232"/>
      <c r="M638" s="232"/>
      <c r="N638" s="232"/>
      <c r="O638" s="232"/>
    </row>
    <row r="639" spans="1:15" x14ac:dyDescent="0.25">
      <c r="A639" s="240"/>
      <c r="B639" s="297"/>
      <c r="C639" s="232"/>
      <c r="D639" s="232"/>
      <c r="E639" s="241"/>
      <c r="F639" s="241"/>
      <c r="G639" s="232"/>
      <c r="H639" s="232"/>
      <c r="I639" s="232"/>
      <c r="J639" s="232"/>
      <c r="K639" s="232"/>
      <c r="L639" s="232"/>
      <c r="M639" s="232"/>
      <c r="N639" s="232"/>
      <c r="O639" s="232"/>
    </row>
    <row r="640" spans="1:15" x14ac:dyDescent="0.25">
      <c r="A640" s="240"/>
      <c r="B640" s="297"/>
      <c r="C640" s="232"/>
      <c r="D640" s="232"/>
      <c r="E640" s="241"/>
      <c r="F640" s="241"/>
      <c r="G640" s="232"/>
      <c r="H640" s="232"/>
      <c r="I640" s="232"/>
      <c r="J640" s="232"/>
      <c r="K640" s="232"/>
      <c r="L640" s="232"/>
      <c r="M640" s="232"/>
      <c r="N640" s="232"/>
      <c r="O640" s="232"/>
    </row>
    <row r="641" spans="1:15" x14ac:dyDescent="0.25">
      <c r="A641" s="240"/>
      <c r="B641" s="297"/>
      <c r="C641" s="232"/>
      <c r="D641" s="232"/>
      <c r="E641" s="241"/>
      <c r="F641" s="241"/>
      <c r="G641" s="232"/>
      <c r="H641" s="232"/>
      <c r="I641" s="232"/>
      <c r="J641" s="232"/>
      <c r="K641" s="232"/>
      <c r="L641" s="232"/>
      <c r="M641" s="232"/>
      <c r="N641" s="232"/>
      <c r="O641" s="232"/>
    </row>
    <row r="642" spans="1:15" x14ac:dyDescent="0.25">
      <c r="A642" s="240"/>
      <c r="B642" s="297"/>
      <c r="C642" s="232"/>
      <c r="D642" s="232"/>
      <c r="E642" s="241"/>
      <c r="F642" s="241"/>
      <c r="G642" s="232"/>
      <c r="H642" s="232"/>
      <c r="I642" s="232"/>
      <c r="J642" s="232"/>
      <c r="K642" s="232"/>
      <c r="L642" s="232"/>
      <c r="M642" s="232"/>
      <c r="N642" s="232"/>
      <c r="O642" s="232"/>
    </row>
    <row r="643" spans="1:15" x14ac:dyDescent="0.25">
      <c r="A643" s="240"/>
      <c r="B643" s="297"/>
      <c r="C643" s="232"/>
      <c r="D643" s="232"/>
      <c r="E643" s="241"/>
      <c r="F643" s="241"/>
      <c r="G643" s="232"/>
      <c r="H643" s="232"/>
      <c r="I643" s="232"/>
      <c r="J643" s="232"/>
      <c r="K643" s="232"/>
      <c r="L643" s="232"/>
      <c r="M643" s="232"/>
      <c r="N643" s="232"/>
      <c r="O643" s="232"/>
    </row>
    <row r="644" spans="1:15" x14ac:dyDescent="0.25">
      <c r="A644" s="240"/>
      <c r="B644" s="297"/>
      <c r="C644" s="232"/>
      <c r="D644" s="232"/>
      <c r="E644" s="241"/>
      <c r="F644" s="241"/>
      <c r="G644" s="232"/>
      <c r="H644" s="232"/>
      <c r="I644" s="232"/>
      <c r="J644" s="232"/>
      <c r="K644" s="232"/>
      <c r="L644" s="232"/>
      <c r="M644" s="232"/>
      <c r="N644" s="232"/>
      <c r="O644" s="232"/>
    </row>
    <row r="645" spans="1:15" x14ac:dyDescent="0.25">
      <c r="A645" s="240"/>
      <c r="B645" s="297"/>
      <c r="C645" s="232"/>
      <c r="D645" s="232"/>
      <c r="E645" s="241"/>
      <c r="F645" s="241"/>
      <c r="G645" s="232"/>
      <c r="H645" s="232"/>
      <c r="I645" s="232"/>
      <c r="J645" s="232"/>
      <c r="K645" s="232"/>
      <c r="L645" s="232"/>
      <c r="M645" s="232"/>
      <c r="N645" s="232"/>
      <c r="O645" s="232"/>
    </row>
    <row r="646" spans="1:15" x14ac:dyDescent="0.25">
      <c r="A646" s="240"/>
      <c r="B646" s="297"/>
      <c r="C646" s="232"/>
      <c r="D646" s="232"/>
      <c r="E646" s="241"/>
      <c r="F646" s="241"/>
      <c r="G646" s="232"/>
      <c r="H646" s="232"/>
      <c r="I646" s="232"/>
      <c r="J646" s="232"/>
      <c r="K646" s="232"/>
      <c r="L646" s="232"/>
      <c r="M646" s="232"/>
      <c r="N646" s="232"/>
      <c r="O646" s="232"/>
    </row>
    <row r="647" spans="1:15" x14ac:dyDescent="0.25">
      <c r="A647" s="240"/>
      <c r="B647" s="297"/>
      <c r="C647" s="232"/>
      <c r="D647" s="232"/>
      <c r="E647" s="241"/>
      <c r="F647" s="241"/>
      <c r="G647" s="232"/>
      <c r="H647" s="232"/>
      <c r="I647" s="232"/>
      <c r="J647" s="232"/>
      <c r="K647" s="232"/>
      <c r="L647" s="232"/>
      <c r="M647" s="232"/>
      <c r="N647" s="232"/>
      <c r="O647" s="232"/>
    </row>
    <row r="648" spans="1:15" x14ac:dyDescent="0.25">
      <c r="A648" s="240"/>
      <c r="B648" s="297"/>
      <c r="C648" s="232"/>
      <c r="D648" s="232"/>
      <c r="E648" s="241"/>
      <c r="F648" s="241"/>
      <c r="G648" s="232"/>
      <c r="H648" s="232"/>
      <c r="I648" s="232"/>
      <c r="J648" s="232"/>
      <c r="K648" s="232"/>
      <c r="L648" s="232"/>
      <c r="M648" s="232"/>
      <c r="N648" s="232"/>
      <c r="O648" s="232"/>
    </row>
    <row r="649" spans="1:15" x14ac:dyDescent="0.25">
      <c r="A649" s="240"/>
      <c r="B649" s="297"/>
      <c r="C649" s="232"/>
      <c r="D649" s="232"/>
      <c r="E649" s="241"/>
      <c r="F649" s="241"/>
      <c r="G649" s="232"/>
      <c r="H649" s="232"/>
      <c r="I649" s="232"/>
      <c r="J649" s="232"/>
      <c r="K649" s="232"/>
      <c r="L649" s="232"/>
      <c r="M649" s="232"/>
      <c r="N649" s="232"/>
      <c r="O649" s="232"/>
    </row>
    <row r="650" spans="1:15" x14ac:dyDescent="0.25">
      <c r="A650" s="240"/>
      <c r="B650" s="297"/>
      <c r="C650" s="232"/>
      <c r="D650" s="232"/>
      <c r="E650" s="241"/>
      <c r="F650" s="241"/>
      <c r="G650" s="232"/>
      <c r="H650" s="232"/>
      <c r="I650" s="232"/>
      <c r="J650" s="232"/>
      <c r="K650" s="232"/>
      <c r="L650" s="232"/>
      <c r="M650" s="232"/>
      <c r="N650" s="232"/>
      <c r="O650" s="232"/>
    </row>
    <row r="651" spans="1:15" x14ac:dyDescent="0.25">
      <c r="A651" s="240"/>
      <c r="B651" s="297"/>
      <c r="C651" s="232"/>
      <c r="D651" s="232"/>
      <c r="E651" s="241"/>
      <c r="F651" s="241"/>
      <c r="G651" s="232"/>
      <c r="H651" s="232"/>
      <c r="I651" s="232"/>
      <c r="J651" s="232"/>
      <c r="K651" s="232"/>
      <c r="L651" s="232"/>
      <c r="M651" s="232"/>
      <c r="N651" s="232"/>
      <c r="O651" s="232"/>
    </row>
    <row r="652" spans="1:15" x14ac:dyDescent="0.25">
      <c r="A652" s="240"/>
      <c r="B652" s="297"/>
      <c r="C652" s="232"/>
      <c r="D652" s="232"/>
      <c r="E652" s="241"/>
      <c r="F652" s="241"/>
      <c r="G652" s="232"/>
      <c r="H652" s="232"/>
      <c r="I652" s="232"/>
      <c r="J652" s="232"/>
      <c r="K652" s="232"/>
      <c r="L652" s="232"/>
      <c r="M652" s="232"/>
      <c r="N652" s="232"/>
      <c r="O652" s="232"/>
    </row>
    <row r="653" spans="1:15" x14ac:dyDescent="0.25">
      <c r="A653" s="240"/>
      <c r="B653" s="297"/>
      <c r="C653" s="232"/>
      <c r="D653" s="232"/>
      <c r="E653" s="241"/>
      <c r="F653" s="241"/>
      <c r="G653" s="232"/>
      <c r="H653" s="232"/>
      <c r="I653" s="232"/>
      <c r="J653" s="232"/>
      <c r="K653" s="232"/>
      <c r="L653" s="232"/>
      <c r="M653" s="232"/>
      <c r="N653" s="232"/>
      <c r="O653" s="232"/>
    </row>
    <row r="654" spans="1:15" x14ac:dyDescent="0.25">
      <c r="A654" s="240"/>
      <c r="B654" s="297"/>
      <c r="C654" s="232"/>
      <c r="D654" s="232"/>
      <c r="E654" s="241"/>
      <c r="F654" s="241"/>
      <c r="G654" s="232"/>
      <c r="H654" s="232"/>
      <c r="I654" s="232"/>
      <c r="J654" s="232"/>
      <c r="K654" s="232"/>
      <c r="L654" s="232"/>
      <c r="M654" s="232"/>
      <c r="N654" s="232"/>
      <c r="O654" s="232"/>
    </row>
    <row r="655" spans="1:15" x14ac:dyDescent="0.25">
      <c r="A655" s="240"/>
      <c r="B655" s="297"/>
      <c r="C655" s="232"/>
      <c r="D655" s="232"/>
      <c r="E655" s="241"/>
      <c r="F655" s="241"/>
      <c r="G655" s="232"/>
      <c r="H655" s="232"/>
      <c r="I655" s="232"/>
      <c r="J655" s="232"/>
      <c r="K655" s="232"/>
      <c r="L655" s="232"/>
      <c r="M655" s="232"/>
      <c r="N655" s="232"/>
      <c r="O655" s="232"/>
    </row>
    <row r="656" spans="1:15" x14ac:dyDescent="0.25">
      <c r="A656" s="240"/>
      <c r="B656" s="297"/>
      <c r="C656" s="232"/>
      <c r="D656" s="232"/>
      <c r="E656" s="241"/>
      <c r="F656" s="241"/>
      <c r="G656" s="232"/>
      <c r="H656" s="232"/>
      <c r="I656" s="232"/>
      <c r="J656" s="232"/>
      <c r="K656" s="232"/>
      <c r="L656" s="232"/>
      <c r="M656" s="232"/>
      <c r="N656" s="232"/>
      <c r="O656" s="232"/>
    </row>
    <row r="657" spans="1:15" x14ac:dyDescent="0.25">
      <c r="A657" s="240"/>
      <c r="B657" s="297"/>
      <c r="C657" s="232"/>
      <c r="D657" s="232"/>
      <c r="E657" s="241"/>
      <c r="F657" s="241"/>
      <c r="G657" s="232"/>
      <c r="H657" s="232"/>
      <c r="I657" s="232"/>
      <c r="J657" s="232"/>
      <c r="K657" s="232"/>
      <c r="L657" s="232"/>
      <c r="M657" s="232"/>
      <c r="N657" s="232"/>
      <c r="O657" s="232"/>
    </row>
    <row r="658" spans="1:15" x14ac:dyDescent="0.25">
      <c r="A658" s="240"/>
      <c r="B658" s="297"/>
      <c r="C658" s="232"/>
      <c r="D658" s="232"/>
      <c r="E658" s="241"/>
      <c r="F658" s="241"/>
      <c r="G658" s="232"/>
      <c r="H658" s="232"/>
      <c r="I658" s="232"/>
      <c r="J658" s="232"/>
      <c r="K658" s="232"/>
      <c r="L658" s="232"/>
      <c r="M658" s="232"/>
      <c r="N658" s="232"/>
      <c r="O658" s="232"/>
    </row>
    <row r="659" spans="1:15" x14ac:dyDescent="0.25">
      <c r="A659" s="240"/>
      <c r="B659" s="297"/>
      <c r="C659" s="232"/>
      <c r="D659" s="232"/>
      <c r="E659" s="241"/>
      <c r="F659" s="241"/>
      <c r="G659" s="232"/>
      <c r="H659" s="232"/>
      <c r="I659" s="232"/>
      <c r="J659" s="232"/>
      <c r="K659" s="232"/>
      <c r="L659" s="232"/>
      <c r="M659" s="232"/>
      <c r="N659" s="232"/>
      <c r="O659" s="232"/>
    </row>
    <row r="660" spans="1:15" x14ac:dyDescent="0.25">
      <c r="A660" s="240"/>
      <c r="B660" s="297"/>
      <c r="C660" s="232"/>
      <c r="D660" s="232"/>
      <c r="E660" s="241"/>
      <c r="F660" s="241"/>
      <c r="G660" s="232"/>
      <c r="H660" s="232"/>
      <c r="I660" s="232"/>
      <c r="J660" s="232"/>
      <c r="K660" s="232"/>
      <c r="L660" s="232"/>
      <c r="M660" s="232"/>
      <c r="N660" s="232"/>
      <c r="O660" s="232"/>
    </row>
    <row r="661" spans="1:15" x14ac:dyDescent="0.25">
      <c r="A661" s="240"/>
      <c r="B661" s="297"/>
      <c r="C661" s="232"/>
      <c r="D661" s="232"/>
      <c r="E661" s="241"/>
      <c r="F661" s="241"/>
      <c r="G661" s="232"/>
      <c r="H661" s="232"/>
      <c r="I661" s="232"/>
      <c r="J661" s="232"/>
      <c r="K661" s="232"/>
      <c r="L661" s="232"/>
      <c r="M661" s="232"/>
      <c r="N661" s="232"/>
      <c r="O661" s="232"/>
    </row>
    <row r="662" spans="1:15" x14ac:dyDescent="0.25">
      <c r="A662" s="240"/>
      <c r="B662" s="297"/>
      <c r="C662" s="232"/>
      <c r="D662" s="232"/>
      <c r="E662" s="241"/>
      <c r="F662" s="241"/>
      <c r="G662" s="232"/>
      <c r="H662" s="232"/>
      <c r="I662" s="232"/>
      <c r="J662" s="232"/>
      <c r="K662" s="232"/>
      <c r="L662" s="232"/>
      <c r="M662" s="232"/>
      <c r="N662" s="232"/>
      <c r="O662" s="232"/>
    </row>
    <row r="663" spans="1:15" x14ac:dyDescent="0.25">
      <c r="A663" s="240"/>
      <c r="B663" s="297"/>
      <c r="C663" s="232"/>
      <c r="D663" s="232"/>
      <c r="E663" s="241"/>
      <c r="F663" s="241"/>
      <c r="G663" s="232"/>
      <c r="H663" s="232"/>
      <c r="I663" s="232"/>
      <c r="J663" s="232"/>
      <c r="K663" s="232"/>
      <c r="L663" s="232"/>
      <c r="M663" s="232"/>
      <c r="N663" s="232"/>
      <c r="O663" s="232"/>
    </row>
    <row r="664" spans="1:15" x14ac:dyDescent="0.25">
      <c r="A664" s="240"/>
      <c r="B664" s="297"/>
      <c r="C664" s="232"/>
      <c r="D664" s="232"/>
      <c r="E664" s="241"/>
      <c r="F664" s="241"/>
      <c r="G664" s="232"/>
      <c r="H664" s="232"/>
      <c r="I664" s="232"/>
      <c r="J664" s="232"/>
      <c r="K664" s="232"/>
      <c r="L664" s="232"/>
      <c r="M664" s="232"/>
      <c r="N664" s="232"/>
      <c r="O664" s="232"/>
    </row>
    <row r="665" spans="1:15" x14ac:dyDescent="0.25">
      <c r="A665" s="240"/>
      <c r="B665" s="297"/>
      <c r="C665" s="232"/>
      <c r="D665" s="232"/>
      <c r="E665" s="241"/>
      <c r="F665" s="241"/>
      <c r="G665" s="232"/>
      <c r="H665" s="232"/>
      <c r="I665" s="232"/>
      <c r="J665" s="232"/>
      <c r="K665" s="232"/>
      <c r="L665" s="232"/>
      <c r="M665" s="232"/>
      <c r="N665" s="232"/>
      <c r="O665" s="232"/>
    </row>
    <row r="666" spans="1:15" x14ac:dyDescent="0.25">
      <c r="A666" s="240"/>
      <c r="B666" s="297"/>
      <c r="C666" s="232"/>
      <c r="D666" s="232"/>
      <c r="E666" s="241"/>
      <c r="F666" s="241"/>
      <c r="G666" s="232"/>
      <c r="H666" s="232"/>
      <c r="I666" s="232"/>
      <c r="J666" s="232"/>
      <c r="K666" s="232"/>
      <c r="L666" s="232"/>
      <c r="M666" s="232"/>
      <c r="N666" s="232"/>
      <c r="O666" s="232"/>
    </row>
    <row r="667" spans="1:15" x14ac:dyDescent="0.25">
      <c r="A667" s="240"/>
      <c r="B667" s="297"/>
      <c r="C667" s="232"/>
      <c r="D667" s="232"/>
      <c r="E667" s="241"/>
      <c r="F667" s="241"/>
      <c r="G667" s="232"/>
      <c r="H667" s="232"/>
      <c r="I667" s="232"/>
      <c r="J667" s="232"/>
      <c r="K667" s="232"/>
      <c r="L667" s="232"/>
      <c r="M667" s="232"/>
      <c r="N667" s="232"/>
      <c r="O667" s="232"/>
    </row>
    <row r="668" spans="1:15" x14ac:dyDescent="0.25">
      <c r="A668" s="240"/>
      <c r="B668" s="297"/>
      <c r="C668" s="232"/>
      <c r="D668" s="232"/>
      <c r="E668" s="241"/>
      <c r="F668" s="241"/>
      <c r="G668" s="232"/>
      <c r="H668" s="232"/>
      <c r="I668" s="232"/>
      <c r="J668" s="232"/>
      <c r="K668" s="232"/>
      <c r="L668" s="232"/>
      <c r="M668" s="232"/>
      <c r="N668" s="232"/>
      <c r="O668" s="232"/>
    </row>
    <row r="669" spans="1:15" x14ac:dyDescent="0.25">
      <c r="A669" s="240"/>
      <c r="B669" s="297"/>
      <c r="C669" s="232"/>
      <c r="D669" s="232"/>
      <c r="E669" s="241"/>
      <c r="F669" s="241"/>
      <c r="G669" s="232"/>
      <c r="H669" s="232"/>
      <c r="I669" s="232"/>
      <c r="J669" s="232"/>
      <c r="K669" s="232"/>
      <c r="L669" s="232"/>
      <c r="M669" s="232"/>
      <c r="N669" s="232"/>
      <c r="O669" s="232"/>
    </row>
    <row r="670" spans="1:15" x14ac:dyDescent="0.25">
      <c r="A670" s="240"/>
      <c r="B670" s="297"/>
      <c r="C670" s="232"/>
      <c r="D670" s="232"/>
      <c r="E670" s="241"/>
      <c r="F670" s="241"/>
      <c r="G670" s="232"/>
      <c r="H670" s="232"/>
      <c r="I670" s="232"/>
      <c r="J670" s="232"/>
      <c r="K670" s="232"/>
      <c r="L670" s="232"/>
      <c r="M670" s="232"/>
      <c r="N670" s="232"/>
      <c r="O670" s="232"/>
    </row>
    <row r="671" spans="1:15" x14ac:dyDescent="0.25">
      <c r="A671" s="240"/>
      <c r="B671" s="297"/>
      <c r="C671" s="232"/>
      <c r="D671" s="232"/>
      <c r="E671" s="241"/>
      <c r="F671" s="241"/>
      <c r="G671" s="232"/>
      <c r="H671" s="232"/>
      <c r="I671" s="232"/>
      <c r="J671" s="232"/>
      <c r="K671" s="232"/>
      <c r="L671" s="232"/>
      <c r="M671" s="232"/>
      <c r="N671" s="232"/>
      <c r="O671" s="232"/>
    </row>
    <row r="672" spans="1:15" x14ac:dyDescent="0.25">
      <c r="A672" s="240"/>
      <c r="B672" s="297"/>
      <c r="C672" s="232"/>
      <c r="D672" s="232"/>
      <c r="E672" s="241"/>
      <c r="F672" s="241"/>
      <c r="G672" s="232"/>
      <c r="H672" s="232"/>
      <c r="I672" s="232"/>
      <c r="J672" s="232"/>
      <c r="K672" s="232"/>
      <c r="L672" s="232"/>
      <c r="M672" s="232"/>
      <c r="N672" s="232"/>
      <c r="O672" s="232"/>
    </row>
    <row r="673" spans="1:15" x14ac:dyDescent="0.25">
      <c r="A673" s="240"/>
      <c r="B673" s="297"/>
      <c r="C673" s="232"/>
      <c r="D673" s="232"/>
      <c r="E673" s="241"/>
      <c r="F673" s="241"/>
      <c r="G673" s="232"/>
      <c r="H673" s="232"/>
      <c r="I673" s="232"/>
      <c r="J673" s="232"/>
      <c r="K673" s="232"/>
      <c r="L673" s="232"/>
      <c r="M673" s="232"/>
      <c r="N673" s="232"/>
      <c r="O673" s="232"/>
    </row>
    <row r="674" spans="1:15" x14ac:dyDescent="0.25">
      <c r="A674" s="240"/>
      <c r="B674" s="297"/>
      <c r="C674" s="232"/>
      <c r="D674" s="232"/>
      <c r="E674" s="241"/>
      <c r="F674" s="241"/>
      <c r="G674" s="232"/>
      <c r="H674" s="232"/>
      <c r="I674" s="232"/>
      <c r="J674" s="232"/>
      <c r="K674" s="232"/>
      <c r="L674" s="232"/>
      <c r="M674" s="232"/>
      <c r="N674" s="232"/>
      <c r="O674" s="232"/>
    </row>
    <row r="675" spans="1:15" x14ac:dyDescent="0.25">
      <c r="A675" s="240"/>
      <c r="B675" s="297"/>
      <c r="C675" s="232"/>
      <c r="D675" s="232"/>
      <c r="E675" s="241"/>
      <c r="F675" s="241"/>
      <c r="G675" s="232"/>
      <c r="H675" s="232"/>
      <c r="I675" s="232"/>
      <c r="J675" s="232"/>
      <c r="K675" s="232"/>
      <c r="L675" s="232"/>
      <c r="M675" s="232"/>
      <c r="N675" s="232"/>
      <c r="O675" s="232"/>
    </row>
    <row r="676" spans="1:15" x14ac:dyDescent="0.25">
      <c r="A676" s="240"/>
      <c r="B676" s="297"/>
      <c r="C676" s="232"/>
      <c r="D676" s="232"/>
      <c r="E676" s="241"/>
      <c r="F676" s="241"/>
      <c r="G676" s="232"/>
      <c r="H676" s="232"/>
      <c r="I676" s="232"/>
      <c r="J676" s="232"/>
      <c r="K676" s="232"/>
      <c r="L676" s="232"/>
      <c r="M676" s="232"/>
      <c r="N676" s="232"/>
      <c r="O676" s="232"/>
    </row>
    <row r="677" spans="1:15" x14ac:dyDescent="0.25">
      <c r="A677" s="240"/>
      <c r="B677" s="297"/>
      <c r="C677" s="232"/>
      <c r="D677" s="232"/>
      <c r="E677" s="241"/>
      <c r="F677" s="241"/>
      <c r="G677" s="232"/>
      <c r="H677" s="232"/>
      <c r="I677" s="232"/>
      <c r="J677" s="232"/>
      <c r="K677" s="232"/>
      <c r="L677" s="232"/>
      <c r="M677" s="232"/>
      <c r="N677" s="232"/>
      <c r="O677" s="232"/>
    </row>
    <row r="678" spans="1:15" x14ac:dyDescent="0.25">
      <c r="A678" s="240"/>
      <c r="B678" s="297"/>
      <c r="C678" s="232"/>
      <c r="D678" s="232"/>
      <c r="E678" s="241"/>
      <c r="F678" s="241"/>
      <c r="G678" s="232"/>
      <c r="H678" s="232"/>
      <c r="I678" s="232"/>
      <c r="J678" s="232"/>
      <c r="K678" s="232"/>
      <c r="L678" s="232"/>
      <c r="M678" s="232"/>
      <c r="N678" s="232"/>
      <c r="O678" s="232"/>
    </row>
    <row r="679" spans="1:15" x14ac:dyDescent="0.25">
      <c r="A679" s="240"/>
      <c r="B679" s="297"/>
      <c r="C679" s="232"/>
      <c r="D679" s="232"/>
      <c r="E679" s="241"/>
      <c r="F679" s="241"/>
      <c r="G679" s="232"/>
      <c r="H679" s="232"/>
      <c r="I679" s="232"/>
      <c r="J679" s="232"/>
      <c r="K679" s="232"/>
      <c r="L679" s="232"/>
      <c r="M679" s="232"/>
      <c r="N679" s="232"/>
      <c r="O679" s="232"/>
    </row>
    <row r="680" spans="1:15" x14ac:dyDescent="0.25">
      <c r="A680" s="240"/>
      <c r="B680" s="297"/>
      <c r="C680" s="232"/>
      <c r="D680" s="232"/>
      <c r="E680" s="241"/>
      <c r="F680" s="241"/>
      <c r="G680" s="232"/>
      <c r="H680" s="232"/>
      <c r="I680" s="232"/>
      <c r="J680" s="232"/>
      <c r="K680" s="232"/>
      <c r="L680" s="232"/>
      <c r="M680" s="232"/>
      <c r="N680" s="232"/>
      <c r="O680" s="232"/>
    </row>
    <row r="681" spans="1:15" x14ac:dyDescent="0.25">
      <c r="A681" s="240"/>
      <c r="B681" s="297"/>
      <c r="C681" s="232"/>
      <c r="D681" s="232"/>
      <c r="E681" s="241"/>
      <c r="F681" s="241"/>
      <c r="G681" s="232"/>
      <c r="H681" s="232"/>
      <c r="I681" s="232"/>
      <c r="J681" s="232"/>
      <c r="K681" s="232"/>
      <c r="L681" s="232"/>
      <c r="M681" s="232"/>
      <c r="N681" s="232"/>
      <c r="O681" s="232"/>
    </row>
    <row r="682" spans="1:15" x14ac:dyDescent="0.25">
      <c r="A682" s="240"/>
      <c r="B682" s="297"/>
      <c r="C682" s="232"/>
      <c r="D682" s="232"/>
      <c r="E682" s="241"/>
      <c r="F682" s="241"/>
      <c r="G682" s="232"/>
      <c r="H682" s="232"/>
      <c r="I682" s="232"/>
      <c r="J682" s="232"/>
      <c r="K682" s="232"/>
      <c r="L682" s="232"/>
      <c r="M682" s="232"/>
      <c r="N682" s="232"/>
      <c r="O682" s="232"/>
    </row>
    <row r="683" spans="1:15" x14ac:dyDescent="0.25">
      <c r="A683" s="240"/>
      <c r="B683" s="297"/>
      <c r="C683" s="232"/>
      <c r="D683" s="232"/>
      <c r="E683" s="241"/>
      <c r="F683" s="241"/>
      <c r="G683" s="232"/>
      <c r="H683" s="232"/>
      <c r="I683" s="232"/>
      <c r="J683" s="232"/>
      <c r="K683" s="232"/>
      <c r="L683" s="232"/>
      <c r="M683" s="232"/>
      <c r="N683" s="232"/>
      <c r="O683" s="232"/>
    </row>
    <row r="684" spans="1:15" x14ac:dyDescent="0.25">
      <c r="A684" s="240"/>
      <c r="B684" s="297"/>
      <c r="C684" s="232"/>
      <c r="D684" s="232"/>
      <c r="E684" s="241"/>
      <c r="F684" s="241"/>
      <c r="G684" s="232"/>
      <c r="H684" s="232"/>
      <c r="I684" s="232"/>
      <c r="J684" s="232"/>
      <c r="K684" s="232"/>
      <c r="L684" s="232"/>
      <c r="M684" s="232"/>
      <c r="N684" s="232"/>
      <c r="O684" s="232"/>
    </row>
    <row r="685" spans="1:15" x14ac:dyDescent="0.25">
      <c r="A685" s="240"/>
      <c r="B685" s="297"/>
      <c r="C685" s="232"/>
      <c r="D685" s="232"/>
      <c r="E685" s="241"/>
      <c r="F685" s="241"/>
      <c r="G685" s="232"/>
      <c r="H685" s="232"/>
      <c r="I685" s="232"/>
      <c r="J685" s="232"/>
      <c r="K685" s="232"/>
      <c r="L685" s="232"/>
      <c r="M685" s="232"/>
      <c r="N685" s="232"/>
      <c r="O685" s="232"/>
    </row>
    <row r="686" spans="1:15" x14ac:dyDescent="0.25">
      <c r="A686" s="240"/>
      <c r="B686" s="297"/>
      <c r="C686" s="232"/>
      <c r="D686" s="232"/>
      <c r="E686" s="241"/>
      <c r="F686" s="241"/>
      <c r="G686" s="232"/>
      <c r="H686" s="232"/>
      <c r="I686" s="232"/>
      <c r="J686" s="232"/>
      <c r="K686" s="232"/>
      <c r="L686" s="232"/>
      <c r="M686" s="232"/>
      <c r="N686" s="232"/>
      <c r="O686" s="232"/>
    </row>
    <row r="687" spans="1:15" x14ac:dyDescent="0.25">
      <c r="A687" s="240"/>
      <c r="B687" s="297"/>
      <c r="C687" s="232"/>
      <c r="D687" s="232"/>
      <c r="E687" s="241"/>
      <c r="F687" s="241"/>
      <c r="G687" s="232"/>
      <c r="H687" s="232"/>
      <c r="I687" s="232"/>
      <c r="J687" s="232"/>
      <c r="K687" s="232"/>
      <c r="L687" s="232"/>
      <c r="M687" s="232"/>
      <c r="N687" s="232"/>
      <c r="O687" s="232"/>
    </row>
    <row r="688" spans="1:15" x14ac:dyDescent="0.25">
      <c r="A688" s="240"/>
      <c r="B688" s="297"/>
      <c r="C688" s="232"/>
      <c r="D688" s="232"/>
      <c r="E688" s="241"/>
      <c r="F688" s="241"/>
      <c r="G688" s="232"/>
      <c r="H688" s="232"/>
      <c r="I688" s="232"/>
      <c r="J688" s="232"/>
      <c r="K688" s="232"/>
      <c r="L688" s="232"/>
      <c r="M688" s="232"/>
      <c r="N688" s="232"/>
      <c r="O688" s="232"/>
    </row>
    <row r="689" spans="1:15" x14ac:dyDescent="0.25">
      <c r="A689" s="240"/>
      <c r="B689" s="297"/>
      <c r="C689" s="232"/>
      <c r="D689" s="232"/>
      <c r="E689" s="241"/>
      <c r="F689" s="241"/>
      <c r="G689" s="232"/>
      <c r="H689" s="232"/>
      <c r="I689" s="232"/>
      <c r="J689" s="232"/>
      <c r="K689" s="232"/>
      <c r="L689" s="232"/>
      <c r="M689" s="232"/>
      <c r="N689" s="232"/>
      <c r="O689" s="232"/>
    </row>
    <row r="690" spans="1:15" x14ac:dyDescent="0.25">
      <c r="A690" s="240"/>
      <c r="B690" s="297"/>
      <c r="C690" s="232"/>
      <c r="D690" s="232"/>
      <c r="E690" s="241"/>
      <c r="F690" s="241"/>
      <c r="G690" s="232"/>
      <c r="H690" s="232"/>
      <c r="I690" s="232"/>
      <c r="J690" s="232"/>
      <c r="K690" s="232"/>
      <c r="L690" s="232"/>
      <c r="M690" s="232"/>
      <c r="N690" s="232"/>
      <c r="O690" s="232"/>
    </row>
    <row r="691" spans="1:15" x14ac:dyDescent="0.25">
      <c r="A691" s="240"/>
      <c r="B691" s="297"/>
      <c r="C691" s="232"/>
      <c r="D691" s="232"/>
      <c r="E691" s="241"/>
      <c r="F691" s="241"/>
      <c r="G691" s="232"/>
      <c r="H691" s="232"/>
      <c r="I691" s="232"/>
      <c r="J691" s="232"/>
      <c r="K691" s="232"/>
      <c r="L691" s="232"/>
      <c r="M691" s="232"/>
      <c r="N691" s="232"/>
      <c r="O691" s="232"/>
    </row>
    <row r="692" spans="1:15" x14ac:dyDescent="0.25">
      <c r="A692" s="240"/>
      <c r="B692" s="297"/>
      <c r="C692" s="232"/>
      <c r="D692" s="232"/>
      <c r="E692" s="241"/>
      <c r="F692" s="241"/>
      <c r="G692" s="232"/>
      <c r="H692" s="232"/>
      <c r="I692" s="232"/>
      <c r="J692" s="232"/>
      <c r="K692" s="232"/>
      <c r="L692" s="232"/>
      <c r="M692" s="232"/>
      <c r="N692" s="232"/>
      <c r="O692" s="232"/>
    </row>
    <row r="693" spans="1:15" x14ac:dyDescent="0.25">
      <c r="A693" s="240"/>
      <c r="B693" s="297"/>
      <c r="C693" s="232"/>
      <c r="D693" s="232"/>
      <c r="E693" s="241"/>
      <c r="F693" s="241"/>
      <c r="G693" s="232"/>
      <c r="H693" s="232"/>
      <c r="I693" s="232"/>
      <c r="J693" s="232"/>
      <c r="K693" s="232"/>
      <c r="L693" s="232"/>
      <c r="M693" s="232"/>
      <c r="N693" s="232"/>
      <c r="O693" s="232"/>
    </row>
    <row r="694" spans="1:15" x14ac:dyDescent="0.25">
      <c r="A694" s="240"/>
      <c r="B694" s="297"/>
      <c r="C694" s="232"/>
      <c r="D694" s="232"/>
      <c r="E694" s="241"/>
      <c r="F694" s="241"/>
      <c r="G694" s="232"/>
      <c r="H694" s="232"/>
      <c r="I694" s="232"/>
      <c r="J694" s="232"/>
      <c r="K694" s="232"/>
      <c r="L694" s="232"/>
      <c r="M694" s="232"/>
      <c r="N694" s="232"/>
      <c r="O694" s="232"/>
    </row>
    <row r="695" spans="1:15" x14ac:dyDescent="0.25">
      <c r="A695" s="240"/>
      <c r="B695" s="297"/>
      <c r="C695" s="232"/>
      <c r="D695" s="232"/>
      <c r="E695" s="241"/>
      <c r="F695" s="241"/>
      <c r="G695" s="232"/>
      <c r="H695" s="232"/>
      <c r="I695" s="232"/>
      <c r="J695" s="232"/>
      <c r="K695" s="232"/>
      <c r="L695" s="232"/>
      <c r="M695" s="232"/>
      <c r="N695" s="232"/>
      <c r="O695" s="232"/>
    </row>
    <row r="696" spans="1:15" x14ac:dyDescent="0.25">
      <c r="A696" s="240"/>
      <c r="B696" s="297"/>
      <c r="C696" s="232"/>
      <c r="D696" s="232"/>
      <c r="E696" s="241"/>
      <c r="F696" s="241"/>
      <c r="G696" s="232"/>
      <c r="H696" s="232"/>
      <c r="I696" s="232"/>
      <c r="J696" s="232"/>
      <c r="K696" s="232"/>
      <c r="L696" s="232"/>
      <c r="M696" s="232"/>
      <c r="N696" s="232"/>
      <c r="O696" s="232"/>
    </row>
    <row r="697" spans="1:15" x14ac:dyDescent="0.25">
      <c r="A697" s="240"/>
      <c r="B697" s="297"/>
      <c r="C697" s="232"/>
      <c r="D697" s="232"/>
      <c r="E697" s="241"/>
      <c r="F697" s="241"/>
      <c r="G697" s="232"/>
      <c r="H697" s="232"/>
      <c r="I697" s="232"/>
      <c r="J697" s="232"/>
      <c r="K697" s="232"/>
      <c r="L697" s="232"/>
      <c r="M697" s="232"/>
      <c r="N697" s="232"/>
      <c r="O697" s="232"/>
    </row>
    <row r="698" spans="1:15" x14ac:dyDescent="0.25">
      <c r="A698" s="240"/>
      <c r="B698" s="297"/>
      <c r="C698" s="232"/>
      <c r="D698" s="232"/>
      <c r="E698" s="241"/>
      <c r="F698" s="241"/>
      <c r="G698" s="232"/>
      <c r="H698" s="232"/>
      <c r="I698" s="232"/>
      <c r="J698" s="232"/>
      <c r="K698" s="232"/>
      <c r="L698" s="232"/>
      <c r="M698" s="232"/>
      <c r="N698" s="232"/>
      <c r="O698" s="232"/>
    </row>
    <row r="699" spans="1:15" x14ac:dyDescent="0.25">
      <c r="A699" s="240"/>
      <c r="B699" s="297"/>
      <c r="C699" s="232"/>
      <c r="D699" s="232"/>
      <c r="E699" s="241"/>
      <c r="F699" s="241"/>
      <c r="G699" s="232"/>
      <c r="H699" s="232"/>
      <c r="I699" s="232"/>
      <c r="J699" s="232"/>
      <c r="K699" s="232"/>
      <c r="L699" s="232"/>
      <c r="M699" s="232"/>
      <c r="N699" s="232"/>
      <c r="O699" s="232"/>
    </row>
    <row r="700" spans="1:15" x14ac:dyDescent="0.25">
      <c r="A700" s="240"/>
      <c r="B700" s="297"/>
      <c r="C700" s="232"/>
      <c r="D700" s="232"/>
      <c r="E700" s="241"/>
      <c r="F700" s="241"/>
      <c r="G700" s="232"/>
      <c r="H700" s="232"/>
      <c r="I700" s="232"/>
      <c r="J700" s="232"/>
      <c r="K700" s="232"/>
      <c r="L700" s="232"/>
      <c r="M700" s="232"/>
      <c r="N700" s="232"/>
      <c r="O700" s="232"/>
    </row>
    <row r="701" spans="1:15" x14ac:dyDescent="0.25">
      <c r="A701" s="240"/>
      <c r="B701" s="297"/>
      <c r="C701" s="232"/>
      <c r="D701" s="232"/>
      <c r="E701" s="241"/>
      <c r="F701" s="241"/>
      <c r="G701" s="232"/>
      <c r="H701" s="232"/>
      <c r="I701" s="232"/>
      <c r="J701" s="232"/>
      <c r="K701" s="232"/>
      <c r="L701" s="232"/>
      <c r="M701" s="232"/>
      <c r="N701" s="232"/>
      <c r="O701" s="232"/>
    </row>
    <row r="702" spans="1:15" x14ac:dyDescent="0.25">
      <c r="A702" s="240"/>
      <c r="B702" s="297"/>
      <c r="C702" s="232"/>
      <c r="D702" s="232"/>
      <c r="E702" s="241"/>
      <c r="F702" s="241"/>
      <c r="G702" s="232"/>
      <c r="H702" s="232"/>
      <c r="I702" s="232"/>
      <c r="J702" s="232"/>
      <c r="K702" s="232"/>
      <c r="L702" s="232"/>
      <c r="M702" s="232"/>
      <c r="N702" s="232"/>
      <c r="O702" s="232"/>
    </row>
    <row r="703" spans="1:15" x14ac:dyDescent="0.25">
      <c r="A703" s="240"/>
      <c r="B703" s="297"/>
      <c r="C703" s="232"/>
      <c r="D703" s="232"/>
      <c r="E703" s="241"/>
      <c r="F703" s="241"/>
      <c r="G703" s="232"/>
      <c r="H703" s="232"/>
      <c r="I703" s="232"/>
      <c r="J703" s="232"/>
      <c r="K703" s="232"/>
      <c r="L703" s="232"/>
      <c r="M703" s="232"/>
      <c r="N703" s="232"/>
      <c r="O703" s="232"/>
    </row>
    <row r="704" spans="1:15" x14ac:dyDescent="0.25">
      <c r="A704" s="240"/>
      <c r="B704" s="297"/>
      <c r="C704" s="232"/>
      <c r="D704" s="232"/>
      <c r="E704" s="241"/>
      <c r="F704" s="241"/>
      <c r="G704" s="232"/>
      <c r="H704" s="232"/>
      <c r="I704" s="232"/>
      <c r="J704" s="232"/>
      <c r="K704" s="232"/>
      <c r="L704" s="232"/>
      <c r="M704" s="232"/>
      <c r="N704" s="232"/>
      <c r="O704" s="232"/>
    </row>
    <row r="705" spans="1:15" x14ac:dyDescent="0.25">
      <c r="A705" s="240"/>
      <c r="B705" s="297"/>
      <c r="C705" s="232"/>
      <c r="D705" s="232"/>
      <c r="E705" s="241"/>
      <c r="F705" s="241"/>
      <c r="G705" s="232"/>
      <c r="H705" s="232"/>
      <c r="I705" s="232"/>
      <c r="J705" s="232"/>
      <c r="K705" s="232"/>
      <c r="L705" s="232"/>
      <c r="M705" s="232"/>
      <c r="N705" s="232"/>
      <c r="O705" s="232"/>
    </row>
    <row r="706" spans="1:15" x14ac:dyDescent="0.25">
      <c r="A706" s="240"/>
      <c r="B706" s="297"/>
      <c r="C706" s="232"/>
      <c r="D706" s="232"/>
      <c r="E706" s="241"/>
      <c r="F706" s="241"/>
      <c r="G706" s="232"/>
      <c r="H706" s="232"/>
      <c r="I706" s="232"/>
      <c r="J706" s="232"/>
      <c r="K706" s="232"/>
      <c r="L706" s="232"/>
      <c r="M706" s="232"/>
      <c r="N706" s="232"/>
      <c r="O706" s="232"/>
    </row>
    <row r="707" spans="1:15" x14ac:dyDescent="0.25">
      <c r="A707" s="240"/>
      <c r="B707" s="297"/>
      <c r="C707" s="232"/>
      <c r="D707" s="232"/>
      <c r="E707" s="241"/>
      <c r="F707" s="241"/>
      <c r="G707" s="232"/>
      <c r="H707" s="232"/>
      <c r="I707" s="232"/>
      <c r="J707" s="232"/>
      <c r="K707" s="232"/>
      <c r="L707" s="232"/>
      <c r="M707" s="232"/>
      <c r="N707" s="232"/>
      <c r="O707" s="232"/>
    </row>
    <row r="708" spans="1:15" x14ac:dyDescent="0.25">
      <c r="A708" s="240"/>
      <c r="B708" s="297"/>
      <c r="C708" s="232"/>
      <c r="D708" s="232"/>
      <c r="E708" s="241"/>
      <c r="F708" s="241"/>
      <c r="G708" s="232"/>
      <c r="H708" s="232"/>
      <c r="I708" s="232"/>
      <c r="J708" s="232"/>
      <c r="K708" s="232"/>
      <c r="L708" s="232"/>
      <c r="M708" s="232"/>
      <c r="N708" s="232"/>
      <c r="O708" s="232"/>
    </row>
    <row r="709" spans="1:15" x14ac:dyDescent="0.25">
      <c r="A709" s="240"/>
      <c r="B709" s="297"/>
      <c r="C709" s="232"/>
      <c r="D709" s="232"/>
      <c r="E709" s="241"/>
      <c r="F709" s="241"/>
      <c r="G709" s="232"/>
      <c r="H709" s="232"/>
      <c r="I709" s="232"/>
      <c r="J709" s="232"/>
      <c r="K709" s="232"/>
      <c r="L709" s="232"/>
      <c r="M709" s="232"/>
      <c r="N709" s="232"/>
      <c r="O709" s="232"/>
    </row>
    <row r="710" spans="1:15" x14ac:dyDescent="0.25">
      <c r="A710" s="240"/>
      <c r="B710" s="297"/>
      <c r="C710" s="232"/>
      <c r="D710" s="232"/>
      <c r="E710" s="241"/>
      <c r="F710" s="241"/>
      <c r="G710" s="232"/>
      <c r="H710" s="232"/>
      <c r="I710" s="232"/>
      <c r="J710" s="232"/>
      <c r="K710" s="232"/>
      <c r="L710" s="232"/>
      <c r="M710" s="232"/>
      <c r="N710" s="232"/>
      <c r="O710" s="232"/>
    </row>
    <row r="711" spans="1:15" x14ac:dyDescent="0.25">
      <c r="A711" s="240"/>
      <c r="B711" s="297"/>
      <c r="C711" s="232"/>
      <c r="D711" s="232"/>
      <c r="E711" s="241"/>
      <c r="F711" s="241"/>
      <c r="G711" s="232"/>
      <c r="H711" s="232"/>
      <c r="I711" s="232"/>
      <c r="J711" s="232"/>
      <c r="K711" s="232"/>
      <c r="L711" s="232"/>
      <c r="M711" s="232"/>
      <c r="N711" s="232"/>
      <c r="O711" s="232"/>
    </row>
    <row r="712" spans="1:15" x14ac:dyDescent="0.25">
      <c r="A712" s="240"/>
      <c r="B712" s="297"/>
      <c r="C712" s="232"/>
      <c r="D712" s="232"/>
      <c r="E712" s="241"/>
      <c r="F712" s="241"/>
      <c r="G712" s="232"/>
      <c r="H712" s="232"/>
      <c r="I712" s="232"/>
      <c r="J712" s="232"/>
      <c r="K712" s="232"/>
      <c r="L712" s="232"/>
      <c r="M712" s="232"/>
      <c r="N712" s="232"/>
      <c r="O712" s="232"/>
    </row>
    <row r="713" spans="1:15" x14ac:dyDescent="0.25">
      <c r="A713" s="240"/>
      <c r="B713" s="297"/>
      <c r="C713" s="232"/>
      <c r="D713" s="232"/>
      <c r="E713" s="241"/>
      <c r="F713" s="241"/>
      <c r="G713" s="232"/>
      <c r="H713" s="232"/>
      <c r="I713" s="232"/>
      <c r="J713" s="232"/>
      <c r="K713" s="232"/>
      <c r="L713" s="232"/>
      <c r="M713" s="232"/>
      <c r="N713" s="232"/>
      <c r="O713" s="232"/>
    </row>
    <row r="714" spans="1:15" x14ac:dyDescent="0.25">
      <c r="A714" s="240"/>
      <c r="B714" s="297"/>
      <c r="C714" s="232"/>
      <c r="D714" s="232"/>
      <c r="E714" s="241"/>
      <c r="F714" s="241"/>
      <c r="G714" s="232"/>
      <c r="H714" s="232"/>
      <c r="I714" s="232"/>
      <c r="J714" s="232"/>
      <c r="K714" s="232"/>
      <c r="L714" s="232"/>
      <c r="M714" s="232"/>
      <c r="N714" s="232"/>
      <c r="O714" s="232"/>
    </row>
    <row r="715" spans="1:15" x14ac:dyDescent="0.25">
      <c r="A715" s="240"/>
      <c r="B715" s="297"/>
      <c r="C715" s="232"/>
      <c r="D715" s="232"/>
      <c r="E715" s="241"/>
      <c r="F715" s="241"/>
      <c r="G715" s="232"/>
      <c r="H715" s="232"/>
      <c r="I715" s="232"/>
      <c r="J715" s="232"/>
      <c r="K715" s="232"/>
      <c r="L715" s="232"/>
      <c r="M715" s="232"/>
      <c r="N715" s="232"/>
      <c r="O715" s="232"/>
    </row>
    <row r="716" spans="1:15" x14ac:dyDescent="0.25">
      <c r="A716" s="240"/>
      <c r="B716" s="297"/>
      <c r="C716" s="232"/>
      <c r="D716" s="232"/>
      <c r="E716" s="241"/>
      <c r="F716" s="241"/>
      <c r="G716" s="232"/>
      <c r="H716" s="232"/>
      <c r="I716" s="232"/>
      <c r="J716" s="232"/>
      <c r="K716" s="232"/>
      <c r="L716" s="232"/>
      <c r="M716" s="232"/>
      <c r="N716" s="232"/>
      <c r="O716" s="232"/>
    </row>
    <row r="717" spans="1:15" x14ac:dyDescent="0.25">
      <c r="A717" s="240"/>
      <c r="B717" s="297"/>
      <c r="C717" s="232"/>
      <c r="D717" s="232"/>
      <c r="E717" s="241"/>
      <c r="F717" s="241"/>
      <c r="G717" s="232"/>
      <c r="H717" s="232"/>
      <c r="I717" s="232"/>
      <c r="J717" s="232"/>
      <c r="K717" s="232"/>
      <c r="L717" s="232"/>
      <c r="M717" s="232"/>
      <c r="N717" s="232"/>
      <c r="O717" s="232"/>
    </row>
    <row r="718" spans="1:15" x14ac:dyDescent="0.25">
      <c r="A718" s="240"/>
      <c r="B718" s="297"/>
      <c r="C718" s="232"/>
      <c r="D718" s="232"/>
      <c r="E718" s="241"/>
      <c r="F718" s="241"/>
      <c r="G718" s="232"/>
      <c r="H718" s="232"/>
      <c r="I718" s="232"/>
      <c r="J718" s="232"/>
      <c r="K718" s="232"/>
      <c r="L718" s="232"/>
      <c r="M718" s="232"/>
      <c r="N718" s="232"/>
      <c r="O718" s="232"/>
    </row>
    <row r="719" spans="1:15" x14ac:dyDescent="0.25">
      <c r="A719" s="240"/>
      <c r="B719" s="297"/>
      <c r="C719" s="232"/>
      <c r="D719" s="232"/>
      <c r="E719" s="241"/>
      <c r="F719" s="241"/>
      <c r="G719" s="232"/>
      <c r="H719" s="232"/>
      <c r="I719" s="232"/>
      <c r="J719" s="232"/>
      <c r="K719" s="232"/>
      <c r="L719" s="232"/>
      <c r="M719" s="232"/>
      <c r="N719" s="232"/>
      <c r="O719" s="232"/>
    </row>
    <row r="720" spans="1:15" x14ac:dyDescent="0.25">
      <c r="A720" s="240"/>
      <c r="B720" s="297"/>
      <c r="C720" s="232"/>
      <c r="D720" s="232"/>
      <c r="E720" s="241"/>
      <c r="F720" s="241"/>
      <c r="G720" s="232"/>
      <c r="H720" s="232"/>
      <c r="I720" s="232"/>
      <c r="J720" s="232"/>
      <c r="K720" s="232"/>
      <c r="L720" s="232"/>
      <c r="M720" s="232"/>
      <c r="N720" s="232"/>
      <c r="O720" s="232"/>
    </row>
    <row r="721" spans="1:15" x14ac:dyDescent="0.25">
      <c r="A721" s="240"/>
      <c r="B721" s="297"/>
      <c r="C721" s="232"/>
      <c r="D721" s="232"/>
      <c r="E721" s="241"/>
      <c r="F721" s="241"/>
      <c r="G721" s="232"/>
      <c r="H721" s="232"/>
      <c r="I721" s="232"/>
      <c r="J721" s="232"/>
      <c r="K721" s="232"/>
      <c r="L721" s="232"/>
      <c r="M721" s="232"/>
      <c r="N721" s="232"/>
      <c r="O721" s="232"/>
    </row>
    <row r="722" spans="1:15" x14ac:dyDescent="0.25">
      <c r="A722" s="240"/>
      <c r="B722" s="297"/>
      <c r="C722" s="232"/>
      <c r="D722" s="232"/>
      <c r="E722" s="241"/>
      <c r="F722" s="241"/>
      <c r="G722" s="232"/>
      <c r="H722" s="232"/>
      <c r="I722" s="232"/>
      <c r="J722" s="232"/>
      <c r="K722" s="232"/>
      <c r="L722" s="232"/>
      <c r="M722" s="232"/>
      <c r="N722" s="232"/>
      <c r="O722" s="232"/>
    </row>
    <row r="723" spans="1:15" x14ac:dyDescent="0.25">
      <c r="A723" s="240"/>
      <c r="B723" s="297"/>
      <c r="C723" s="232"/>
      <c r="D723" s="232"/>
      <c r="E723" s="241"/>
      <c r="F723" s="241"/>
      <c r="G723" s="232"/>
      <c r="H723" s="232"/>
      <c r="I723" s="232"/>
      <c r="J723" s="232"/>
      <c r="K723" s="232"/>
      <c r="L723" s="232"/>
      <c r="M723" s="232"/>
      <c r="N723" s="232"/>
      <c r="O723" s="232"/>
    </row>
    <row r="724" spans="1:15" x14ac:dyDescent="0.25">
      <c r="A724" s="240"/>
      <c r="B724" s="297"/>
      <c r="C724" s="232"/>
      <c r="D724" s="232"/>
      <c r="E724" s="241"/>
      <c r="F724" s="241"/>
      <c r="G724" s="232"/>
      <c r="H724" s="232"/>
      <c r="I724" s="232"/>
      <c r="J724" s="232"/>
      <c r="K724" s="232"/>
      <c r="L724" s="232"/>
      <c r="M724" s="232"/>
      <c r="N724" s="232"/>
      <c r="O724" s="232"/>
    </row>
    <row r="725" spans="1:15" x14ac:dyDescent="0.25">
      <c r="A725" s="240"/>
      <c r="B725" s="297"/>
      <c r="C725" s="232"/>
      <c r="D725" s="232"/>
      <c r="E725" s="241"/>
      <c r="F725" s="241"/>
      <c r="G725" s="232"/>
      <c r="H725" s="232"/>
      <c r="I725" s="232"/>
      <c r="J725" s="232"/>
      <c r="K725" s="232"/>
      <c r="L725" s="232"/>
      <c r="M725" s="232"/>
      <c r="N725" s="232"/>
      <c r="O725" s="232"/>
    </row>
    <row r="726" spans="1:15" x14ac:dyDescent="0.25">
      <c r="A726" s="240"/>
      <c r="B726" s="297"/>
      <c r="C726" s="232"/>
      <c r="D726" s="232"/>
      <c r="E726" s="241"/>
      <c r="F726" s="241"/>
      <c r="G726" s="232"/>
      <c r="H726" s="232"/>
      <c r="I726" s="232"/>
      <c r="J726" s="232"/>
      <c r="K726" s="232"/>
      <c r="L726" s="232"/>
      <c r="M726" s="232"/>
      <c r="N726" s="232"/>
      <c r="O726" s="232"/>
    </row>
    <row r="727" spans="1:15" x14ac:dyDescent="0.25">
      <c r="A727" s="240"/>
      <c r="B727" s="297"/>
      <c r="C727" s="232"/>
      <c r="D727" s="232"/>
      <c r="E727" s="241"/>
      <c r="F727" s="241"/>
      <c r="G727" s="232"/>
      <c r="H727" s="232"/>
      <c r="I727" s="232"/>
      <c r="J727" s="232"/>
      <c r="K727" s="232"/>
      <c r="L727" s="232"/>
      <c r="M727" s="232"/>
      <c r="N727" s="232"/>
      <c r="O727" s="232"/>
    </row>
    <row r="728" spans="1:15" x14ac:dyDescent="0.25">
      <c r="A728" s="240"/>
      <c r="B728" s="297"/>
      <c r="C728" s="232"/>
      <c r="D728" s="232"/>
      <c r="E728" s="241"/>
      <c r="F728" s="241"/>
      <c r="G728" s="232"/>
      <c r="H728" s="232"/>
      <c r="I728" s="232"/>
      <c r="J728" s="232"/>
      <c r="K728" s="232"/>
      <c r="L728" s="232"/>
      <c r="M728" s="232"/>
      <c r="N728" s="232"/>
      <c r="O728" s="232"/>
    </row>
    <row r="729" spans="1:15" x14ac:dyDescent="0.25">
      <c r="A729" s="240"/>
      <c r="B729" s="297"/>
      <c r="C729" s="232"/>
      <c r="D729" s="232"/>
      <c r="E729" s="241"/>
      <c r="F729" s="241"/>
      <c r="G729" s="232"/>
      <c r="H729" s="232"/>
      <c r="I729" s="232"/>
      <c r="J729" s="232"/>
      <c r="K729" s="232"/>
      <c r="L729" s="232"/>
      <c r="M729" s="232"/>
      <c r="N729" s="232"/>
      <c r="O729" s="232"/>
    </row>
    <row r="730" spans="1:15" x14ac:dyDescent="0.25">
      <c r="A730" s="240"/>
      <c r="B730" s="297"/>
      <c r="C730" s="232"/>
      <c r="D730" s="232"/>
      <c r="E730" s="241"/>
      <c r="F730" s="241"/>
      <c r="G730" s="232"/>
      <c r="H730" s="232"/>
      <c r="I730" s="232"/>
      <c r="J730" s="232"/>
      <c r="K730" s="232"/>
      <c r="L730" s="232"/>
      <c r="M730" s="232"/>
      <c r="N730" s="232"/>
      <c r="O730" s="232"/>
    </row>
    <row r="731" spans="1:15" x14ac:dyDescent="0.25">
      <c r="A731" s="240"/>
      <c r="B731" s="297"/>
      <c r="C731" s="232"/>
      <c r="D731" s="232"/>
      <c r="E731" s="241"/>
      <c r="F731" s="241"/>
      <c r="G731" s="232"/>
      <c r="H731" s="232"/>
      <c r="I731" s="232"/>
      <c r="J731" s="232"/>
      <c r="K731" s="232"/>
      <c r="L731" s="232"/>
      <c r="M731" s="232"/>
      <c r="N731" s="232"/>
      <c r="O731" s="232"/>
    </row>
    <row r="732" spans="1:15" x14ac:dyDescent="0.25">
      <c r="A732" s="240"/>
      <c r="B732" s="297"/>
      <c r="C732" s="232"/>
      <c r="D732" s="232"/>
      <c r="E732" s="241"/>
      <c r="F732" s="241"/>
      <c r="G732" s="232"/>
      <c r="H732" s="232"/>
      <c r="I732" s="232"/>
      <c r="J732" s="232"/>
      <c r="K732" s="232"/>
      <c r="L732" s="232"/>
      <c r="M732" s="232"/>
      <c r="N732" s="232"/>
      <c r="O732" s="232"/>
    </row>
    <row r="733" spans="1:15" x14ac:dyDescent="0.25">
      <c r="A733" s="240"/>
      <c r="B733" s="297"/>
      <c r="C733" s="232"/>
      <c r="D733" s="232"/>
      <c r="E733" s="241"/>
      <c r="F733" s="241"/>
      <c r="G733" s="232"/>
      <c r="H733" s="232"/>
      <c r="I733" s="232"/>
      <c r="J733" s="232"/>
      <c r="K733" s="232"/>
      <c r="L733" s="232"/>
      <c r="M733" s="232"/>
      <c r="N733" s="232"/>
      <c r="O733" s="232"/>
    </row>
    <row r="734" spans="1:15" x14ac:dyDescent="0.25">
      <c r="A734" s="240"/>
      <c r="B734" s="297"/>
      <c r="C734" s="232"/>
      <c r="D734" s="232"/>
      <c r="E734" s="241"/>
      <c r="F734" s="241"/>
      <c r="G734" s="232"/>
      <c r="H734" s="232"/>
      <c r="I734" s="232"/>
      <c r="J734" s="232"/>
      <c r="K734" s="232"/>
      <c r="L734" s="232"/>
      <c r="M734" s="232"/>
      <c r="N734" s="232"/>
      <c r="O734" s="232"/>
    </row>
    <row r="735" spans="1:15" x14ac:dyDescent="0.25">
      <c r="A735" s="240"/>
      <c r="B735" s="297"/>
      <c r="C735" s="232"/>
      <c r="D735" s="232"/>
      <c r="E735" s="241"/>
      <c r="F735" s="241"/>
      <c r="G735" s="232"/>
      <c r="H735" s="232"/>
      <c r="I735" s="232"/>
      <c r="J735" s="232"/>
      <c r="K735" s="232"/>
      <c r="L735" s="232"/>
      <c r="M735" s="232"/>
      <c r="N735" s="232"/>
      <c r="O735" s="232"/>
    </row>
    <row r="736" spans="1:15" x14ac:dyDescent="0.25">
      <c r="A736" s="240"/>
      <c r="B736" s="297"/>
      <c r="C736" s="232"/>
      <c r="D736" s="232"/>
      <c r="E736" s="241"/>
      <c r="F736" s="241"/>
      <c r="G736" s="232"/>
      <c r="H736" s="232"/>
      <c r="I736" s="232"/>
      <c r="J736" s="232"/>
      <c r="K736" s="232"/>
      <c r="L736" s="232"/>
      <c r="M736" s="232"/>
      <c r="N736" s="232"/>
      <c r="O736" s="232"/>
    </row>
    <row r="737" spans="1:15" x14ac:dyDescent="0.25">
      <c r="A737" s="240"/>
      <c r="B737" s="297"/>
      <c r="C737" s="232"/>
      <c r="D737" s="232"/>
      <c r="E737" s="241"/>
      <c r="F737" s="241"/>
      <c r="G737" s="232"/>
      <c r="H737" s="232"/>
      <c r="I737" s="232"/>
      <c r="J737" s="232"/>
      <c r="K737" s="232"/>
      <c r="L737" s="232"/>
      <c r="M737" s="232"/>
      <c r="N737" s="232"/>
      <c r="O737" s="232"/>
    </row>
    <row r="738" spans="1:15" x14ac:dyDescent="0.25">
      <c r="A738" s="240"/>
      <c r="B738" s="297"/>
      <c r="C738" s="232"/>
      <c r="D738" s="232"/>
      <c r="E738" s="241"/>
      <c r="F738" s="241"/>
      <c r="G738" s="232"/>
      <c r="H738" s="232"/>
      <c r="I738" s="232"/>
      <c r="J738" s="232"/>
      <c r="K738" s="232"/>
      <c r="L738" s="232"/>
      <c r="M738" s="232"/>
      <c r="N738" s="232"/>
      <c r="O738" s="232"/>
    </row>
    <row r="739" spans="1:15" x14ac:dyDescent="0.25">
      <c r="A739" s="240"/>
      <c r="B739" s="297"/>
      <c r="C739" s="232"/>
      <c r="D739" s="232"/>
      <c r="E739" s="241"/>
      <c r="F739" s="241"/>
      <c r="G739" s="232"/>
      <c r="H739" s="232"/>
      <c r="I739" s="232"/>
      <c r="J739" s="232"/>
      <c r="K739" s="232"/>
      <c r="L739" s="232"/>
      <c r="M739" s="232"/>
      <c r="N739" s="232"/>
      <c r="O739" s="232"/>
    </row>
    <row r="740" spans="1:15" x14ac:dyDescent="0.25">
      <c r="A740" s="240"/>
      <c r="B740" s="297"/>
      <c r="C740" s="232"/>
      <c r="D740" s="232"/>
      <c r="E740" s="241"/>
      <c r="F740" s="241"/>
      <c r="G740" s="232"/>
      <c r="H740" s="232"/>
      <c r="I740" s="232"/>
      <c r="J740" s="232"/>
      <c r="K740" s="232"/>
      <c r="L740" s="232"/>
      <c r="M740" s="232"/>
      <c r="N740" s="232"/>
      <c r="O740" s="232"/>
    </row>
    <row r="741" spans="1:15" x14ac:dyDescent="0.25">
      <c r="A741" s="240"/>
      <c r="B741" s="297"/>
      <c r="C741" s="232"/>
      <c r="D741" s="232"/>
      <c r="E741" s="241"/>
      <c r="F741" s="241"/>
      <c r="G741" s="232"/>
      <c r="H741" s="232"/>
      <c r="I741" s="232"/>
      <c r="J741" s="232"/>
      <c r="K741" s="232"/>
      <c r="L741" s="232"/>
      <c r="M741" s="232"/>
      <c r="N741" s="232"/>
      <c r="O741" s="232"/>
    </row>
    <row r="742" spans="1:15" x14ac:dyDescent="0.25">
      <c r="A742" s="240"/>
      <c r="B742" s="297"/>
      <c r="C742" s="232"/>
      <c r="D742" s="232"/>
      <c r="E742" s="241"/>
      <c r="F742" s="241"/>
      <c r="G742" s="232"/>
      <c r="H742" s="232"/>
      <c r="I742" s="232"/>
      <c r="J742" s="232"/>
      <c r="K742" s="232"/>
      <c r="L742" s="232"/>
      <c r="M742" s="232"/>
      <c r="N742" s="232"/>
      <c r="O742" s="232"/>
    </row>
    <row r="743" spans="1:15" x14ac:dyDescent="0.25">
      <c r="A743" s="240"/>
      <c r="B743" s="297"/>
      <c r="C743" s="232"/>
      <c r="D743" s="232"/>
      <c r="E743" s="241"/>
      <c r="F743" s="241"/>
      <c r="G743" s="232"/>
      <c r="H743" s="232"/>
      <c r="I743" s="232"/>
      <c r="J743" s="232"/>
      <c r="K743" s="232"/>
      <c r="L743" s="232"/>
      <c r="M743" s="232"/>
      <c r="N743" s="232"/>
      <c r="O743" s="232"/>
    </row>
    <row r="744" spans="1:15" x14ac:dyDescent="0.25">
      <c r="A744" s="240"/>
      <c r="B744" s="297"/>
      <c r="C744" s="232"/>
      <c r="D744" s="232"/>
      <c r="E744" s="241"/>
      <c r="F744" s="241"/>
      <c r="G744" s="232"/>
      <c r="H744" s="232"/>
      <c r="I744" s="232"/>
      <c r="J744" s="232"/>
      <c r="K744" s="232"/>
      <c r="L744" s="232"/>
      <c r="M744" s="232"/>
      <c r="N744" s="232"/>
      <c r="O744" s="232"/>
    </row>
    <row r="745" spans="1:15" x14ac:dyDescent="0.25">
      <c r="A745" s="240"/>
      <c r="B745" s="297"/>
      <c r="C745" s="232"/>
      <c r="D745" s="232"/>
      <c r="E745" s="241"/>
      <c r="F745" s="241"/>
      <c r="G745" s="232"/>
      <c r="H745" s="232"/>
      <c r="I745" s="232"/>
      <c r="J745" s="232"/>
      <c r="K745" s="232"/>
      <c r="L745" s="232"/>
      <c r="M745" s="232"/>
      <c r="N745" s="232"/>
      <c r="O745" s="232"/>
    </row>
    <row r="746" spans="1:15" x14ac:dyDescent="0.25">
      <c r="A746" s="240"/>
      <c r="B746" s="297"/>
      <c r="C746" s="232"/>
      <c r="D746" s="232"/>
      <c r="E746" s="241"/>
      <c r="F746" s="241"/>
      <c r="G746" s="232"/>
      <c r="H746" s="232"/>
      <c r="I746" s="232"/>
      <c r="J746" s="232"/>
      <c r="K746" s="232"/>
      <c r="L746" s="232"/>
      <c r="M746" s="232"/>
      <c r="N746" s="232"/>
      <c r="O746" s="232"/>
    </row>
    <row r="747" spans="1:15" x14ac:dyDescent="0.25">
      <c r="A747" s="240"/>
      <c r="B747" s="297"/>
      <c r="C747" s="232"/>
      <c r="D747" s="232"/>
      <c r="E747" s="241"/>
      <c r="F747" s="241"/>
      <c r="G747" s="232"/>
      <c r="H747" s="232"/>
      <c r="I747" s="232"/>
      <c r="J747" s="232"/>
      <c r="K747" s="232"/>
      <c r="L747" s="232"/>
      <c r="M747" s="232"/>
      <c r="N747" s="232"/>
      <c r="O747" s="232"/>
    </row>
    <row r="748" spans="1:15" x14ac:dyDescent="0.25">
      <c r="A748" s="240"/>
      <c r="B748" s="297"/>
      <c r="C748" s="232"/>
      <c r="D748" s="232"/>
      <c r="E748" s="241"/>
      <c r="F748" s="241"/>
      <c r="G748" s="232"/>
      <c r="H748" s="232"/>
      <c r="I748" s="232"/>
      <c r="J748" s="232"/>
      <c r="K748" s="232"/>
      <c r="L748" s="232"/>
      <c r="M748" s="232"/>
      <c r="N748" s="232"/>
      <c r="O748" s="232"/>
    </row>
    <row r="749" spans="1:15" x14ac:dyDescent="0.25">
      <c r="A749" s="240"/>
      <c r="B749" s="297"/>
      <c r="C749" s="232"/>
      <c r="D749" s="232"/>
      <c r="E749" s="241"/>
      <c r="F749" s="241"/>
      <c r="G749" s="232"/>
      <c r="H749" s="232"/>
      <c r="I749" s="232"/>
      <c r="J749" s="232"/>
      <c r="K749" s="232"/>
      <c r="L749" s="232"/>
      <c r="M749" s="232"/>
      <c r="N749" s="232"/>
      <c r="O749" s="232"/>
    </row>
    <row r="750" spans="1:15" x14ac:dyDescent="0.25">
      <c r="A750" s="240"/>
      <c r="B750" s="297"/>
      <c r="C750" s="232"/>
      <c r="D750" s="232"/>
      <c r="E750" s="241"/>
      <c r="F750" s="241"/>
      <c r="G750" s="232"/>
      <c r="H750" s="232"/>
      <c r="I750" s="232"/>
      <c r="J750" s="232"/>
      <c r="K750" s="232"/>
      <c r="L750" s="232"/>
      <c r="M750" s="232"/>
      <c r="N750" s="232"/>
      <c r="O750" s="232"/>
    </row>
    <row r="751" spans="1:15" x14ac:dyDescent="0.25">
      <c r="A751" s="240"/>
      <c r="B751" s="297"/>
      <c r="C751" s="232"/>
      <c r="D751" s="232"/>
      <c r="E751" s="241"/>
      <c r="F751" s="241"/>
      <c r="G751" s="232"/>
      <c r="H751" s="232"/>
      <c r="I751" s="232"/>
      <c r="J751" s="232"/>
      <c r="K751" s="232"/>
      <c r="L751" s="232"/>
      <c r="M751" s="232"/>
      <c r="N751" s="232"/>
      <c r="O751" s="232"/>
    </row>
    <row r="752" spans="1:15" x14ac:dyDescent="0.25">
      <c r="A752" s="240"/>
      <c r="B752" s="297"/>
      <c r="C752" s="232"/>
      <c r="D752" s="232"/>
      <c r="E752" s="241"/>
      <c r="F752" s="241"/>
      <c r="G752" s="232"/>
      <c r="H752" s="232"/>
      <c r="I752" s="232"/>
      <c r="J752" s="232"/>
      <c r="K752" s="232"/>
      <c r="L752" s="232"/>
      <c r="M752" s="232"/>
      <c r="N752" s="232"/>
      <c r="O752" s="232"/>
    </row>
    <row r="753" spans="1:15" x14ac:dyDescent="0.25">
      <c r="A753" s="240"/>
      <c r="B753" s="297"/>
      <c r="C753" s="232"/>
      <c r="D753" s="232"/>
      <c r="E753" s="241"/>
      <c r="F753" s="241"/>
      <c r="G753" s="232"/>
      <c r="H753" s="232"/>
      <c r="I753" s="232"/>
      <c r="J753" s="232"/>
      <c r="K753" s="232"/>
      <c r="L753" s="232"/>
      <c r="M753" s="232"/>
      <c r="N753" s="232"/>
      <c r="O753" s="232"/>
    </row>
    <row r="754" spans="1:15" x14ac:dyDescent="0.25">
      <c r="A754" s="240"/>
      <c r="B754" s="297"/>
      <c r="C754" s="232"/>
      <c r="D754" s="232"/>
      <c r="E754" s="241"/>
      <c r="F754" s="241"/>
      <c r="G754" s="232"/>
      <c r="H754" s="232"/>
      <c r="I754" s="232"/>
      <c r="J754" s="232"/>
      <c r="K754" s="232"/>
      <c r="L754" s="232"/>
      <c r="M754" s="232"/>
      <c r="N754" s="232"/>
      <c r="O754" s="232"/>
    </row>
    <row r="755" spans="1:15" x14ac:dyDescent="0.25">
      <c r="A755" s="240"/>
      <c r="B755" s="297"/>
      <c r="C755" s="232"/>
      <c r="D755" s="232"/>
      <c r="E755" s="241"/>
      <c r="F755" s="241"/>
      <c r="G755" s="232"/>
      <c r="H755" s="232"/>
      <c r="I755" s="232"/>
      <c r="J755" s="232"/>
      <c r="K755" s="232"/>
      <c r="L755" s="232"/>
      <c r="M755" s="232"/>
      <c r="N755" s="232"/>
      <c r="O755" s="232"/>
    </row>
    <row r="756" spans="1:15" x14ac:dyDescent="0.25">
      <c r="A756" s="240"/>
      <c r="B756" s="297"/>
      <c r="C756" s="232"/>
      <c r="D756" s="232"/>
      <c r="E756" s="241"/>
      <c r="F756" s="241"/>
      <c r="G756" s="232"/>
      <c r="H756" s="232"/>
      <c r="I756" s="232"/>
      <c r="J756" s="232"/>
      <c r="K756" s="232"/>
      <c r="L756" s="232"/>
      <c r="M756" s="232"/>
      <c r="N756" s="232"/>
      <c r="O756" s="232"/>
    </row>
    <row r="757" spans="1:15" x14ac:dyDescent="0.25">
      <c r="A757" s="240"/>
      <c r="B757" s="297"/>
      <c r="C757" s="232"/>
      <c r="D757" s="232"/>
      <c r="E757" s="241"/>
      <c r="F757" s="241"/>
      <c r="G757" s="232"/>
      <c r="H757" s="232"/>
      <c r="I757" s="232"/>
      <c r="J757" s="232"/>
      <c r="K757" s="232"/>
      <c r="L757" s="232"/>
      <c r="M757" s="232"/>
      <c r="N757" s="232"/>
      <c r="O757" s="232"/>
    </row>
    <row r="758" spans="1:15" x14ac:dyDescent="0.25">
      <c r="A758" s="240"/>
      <c r="B758" s="297"/>
      <c r="C758" s="232"/>
      <c r="D758" s="232"/>
      <c r="E758" s="241"/>
      <c r="F758" s="241"/>
      <c r="G758" s="232"/>
      <c r="H758" s="232"/>
      <c r="I758" s="232"/>
      <c r="J758" s="232"/>
      <c r="K758" s="232"/>
      <c r="L758" s="232"/>
      <c r="M758" s="232"/>
      <c r="N758" s="232"/>
      <c r="O758" s="232"/>
    </row>
    <row r="759" spans="1:15" x14ac:dyDescent="0.25">
      <c r="A759" s="240"/>
      <c r="B759" s="297"/>
      <c r="C759" s="232"/>
      <c r="D759" s="232"/>
      <c r="E759" s="241"/>
      <c r="F759" s="241"/>
      <c r="G759" s="232"/>
      <c r="H759" s="232"/>
      <c r="I759" s="232"/>
      <c r="J759" s="232"/>
      <c r="K759" s="232"/>
      <c r="L759" s="232"/>
      <c r="M759" s="232"/>
      <c r="N759" s="232"/>
      <c r="O759" s="232"/>
    </row>
    <row r="760" spans="1:15" x14ac:dyDescent="0.25">
      <c r="A760" s="240"/>
      <c r="B760" s="297"/>
      <c r="C760" s="232"/>
      <c r="D760" s="232"/>
      <c r="E760" s="241"/>
      <c r="F760" s="241"/>
      <c r="G760" s="232"/>
      <c r="H760" s="232"/>
      <c r="I760" s="232"/>
      <c r="J760" s="232"/>
      <c r="K760" s="232"/>
      <c r="L760" s="232"/>
      <c r="M760" s="232"/>
      <c r="N760" s="232"/>
      <c r="O760" s="232"/>
    </row>
    <row r="761" spans="1:15" x14ac:dyDescent="0.25">
      <c r="A761" s="240"/>
      <c r="B761" s="297"/>
      <c r="C761" s="232"/>
      <c r="D761" s="232"/>
      <c r="E761" s="241"/>
      <c r="F761" s="241"/>
      <c r="G761" s="232"/>
      <c r="H761" s="232"/>
      <c r="I761" s="232"/>
      <c r="J761" s="232"/>
      <c r="K761" s="232"/>
      <c r="L761" s="232"/>
      <c r="M761" s="232"/>
      <c r="N761" s="232"/>
      <c r="O761" s="232"/>
    </row>
    <row r="762" spans="1:15" x14ac:dyDescent="0.25">
      <c r="A762" s="240"/>
      <c r="B762" s="297"/>
      <c r="C762" s="232"/>
      <c r="D762" s="232"/>
      <c r="E762" s="241"/>
      <c r="F762" s="241"/>
      <c r="G762" s="232"/>
      <c r="H762" s="232"/>
      <c r="I762" s="232"/>
      <c r="J762" s="232"/>
      <c r="K762" s="232"/>
      <c r="L762" s="232"/>
      <c r="M762" s="232"/>
      <c r="N762" s="232"/>
      <c r="O762" s="232"/>
    </row>
    <row r="763" spans="1:15" x14ac:dyDescent="0.25">
      <c r="A763" s="240"/>
      <c r="B763" s="297"/>
      <c r="C763" s="232"/>
      <c r="D763" s="232"/>
      <c r="E763" s="241"/>
      <c r="F763" s="241"/>
      <c r="G763" s="232"/>
      <c r="H763" s="232"/>
      <c r="I763" s="232"/>
      <c r="J763" s="232"/>
      <c r="K763" s="232"/>
      <c r="L763" s="232"/>
      <c r="M763" s="232"/>
      <c r="N763" s="232"/>
      <c r="O763" s="232"/>
    </row>
    <row r="764" spans="1:15" x14ac:dyDescent="0.25">
      <c r="A764" s="240"/>
      <c r="B764" s="297"/>
      <c r="C764" s="232"/>
      <c r="D764" s="232"/>
      <c r="E764" s="241"/>
      <c r="F764" s="241"/>
      <c r="G764" s="232"/>
      <c r="H764" s="232"/>
      <c r="I764" s="232"/>
      <c r="J764" s="232"/>
      <c r="K764" s="232"/>
      <c r="L764" s="232"/>
      <c r="M764" s="232"/>
      <c r="N764" s="232"/>
      <c r="O764" s="232"/>
    </row>
    <row r="765" spans="1:15" x14ac:dyDescent="0.25">
      <c r="A765" s="240"/>
      <c r="B765" s="297"/>
      <c r="C765" s="232"/>
      <c r="D765" s="232"/>
      <c r="E765" s="241"/>
      <c r="F765" s="241"/>
      <c r="G765" s="232"/>
      <c r="H765" s="232"/>
      <c r="I765" s="232"/>
      <c r="J765" s="232"/>
      <c r="K765" s="232"/>
      <c r="L765" s="232"/>
      <c r="M765" s="232"/>
      <c r="N765" s="232"/>
      <c r="O765" s="232"/>
    </row>
    <row r="766" spans="1:15" x14ac:dyDescent="0.25">
      <c r="A766" s="240"/>
      <c r="B766" s="297"/>
      <c r="C766" s="232"/>
      <c r="D766" s="232"/>
      <c r="E766" s="241"/>
      <c r="F766" s="241"/>
      <c r="G766" s="232"/>
      <c r="H766" s="232"/>
      <c r="I766" s="232"/>
      <c r="J766" s="232"/>
      <c r="K766" s="232"/>
      <c r="L766" s="232"/>
      <c r="M766" s="232"/>
      <c r="N766" s="232"/>
      <c r="O766" s="232"/>
    </row>
    <row r="767" spans="1:15" x14ac:dyDescent="0.25">
      <c r="A767" s="240"/>
      <c r="B767" s="297"/>
      <c r="C767" s="232"/>
      <c r="D767" s="232"/>
      <c r="E767" s="241"/>
      <c r="F767" s="241"/>
      <c r="G767" s="232"/>
      <c r="H767" s="232"/>
      <c r="I767" s="232"/>
      <c r="J767" s="232"/>
      <c r="K767" s="232"/>
      <c r="L767" s="232"/>
      <c r="M767" s="232"/>
      <c r="N767" s="232"/>
      <c r="O767" s="232"/>
    </row>
    <row r="768" spans="1:15" x14ac:dyDescent="0.25">
      <c r="A768" s="240"/>
      <c r="B768" s="297"/>
      <c r="C768" s="232"/>
      <c r="D768" s="232"/>
      <c r="E768" s="241"/>
      <c r="F768" s="241"/>
      <c r="G768" s="232"/>
      <c r="H768" s="232"/>
      <c r="I768" s="232"/>
      <c r="J768" s="232"/>
      <c r="K768" s="232"/>
      <c r="L768" s="232"/>
      <c r="M768" s="232"/>
      <c r="N768" s="232"/>
      <c r="O768" s="232"/>
    </row>
    <row r="769" spans="1:15" x14ac:dyDescent="0.25">
      <c r="A769" s="240"/>
      <c r="B769" s="297"/>
      <c r="C769" s="232"/>
      <c r="D769" s="232"/>
      <c r="E769" s="241"/>
      <c r="F769" s="241"/>
      <c r="G769" s="232"/>
      <c r="H769" s="232"/>
      <c r="I769" s="232"/>
      <c r="J769" s="232"/>
      <c r="K769" s="232"/>
      <c r="L769" s="232"/>
      <c r="M769" s="232"/>
      <c r="N769" s="232"/>
      <c r="O769" s="232"/>
    </row>
    <row r="770" spans="1:15" x14ac:dyDescent="0.25">
      <c r="A770" s="240"/>
      <c r="B770" s="297"/>
      <c r="C770" s="232"/>
      <c r="D770" s="232"/>
      <c r="E770" s="241"/>
      <c r="F770" s="241"/>
      <c r="G770" s="232"/>
      <c r="H770" s="232"/>
      <c r="I770" s="232"/>
      <c r="J770" s="232"/>
      <c r="K770" s="232"/>
      <c r="L770" s="232"/>
      <c r="M770" s="232"/>
      <c r="N770" s="232"/>
      <c r="O770" s="232"/>
    </row>
    <row r="771" spans="1:15" x14ac:dyDescent="0.25">
      <c r="A771" s="240"/>
      <c r="B771" s="297"/>
      <c r="C771" s="232"/>
      <c r="D771" s="232"/>
      <c r="E771" s="241"/>
      <c r="F771" s="241"/>
      <c r="G771" s="232"/>
      <c r="H771" s="232"/>
      <c r="I771" s="232"/>
      <c r="J771" s="232"/>
      <c r="K771" s="232"/>
      <c r="L771" s="232"/>
      <c r="M771" s="232"/>
      <c r="N771" s="232"/>
      <c r="O771" s="232"/>
    </row>
    <row r="772" spans="1:15" x14ac:dyDescent="0.25">
      <c r="A772" s="240"/>
      <c r="B772" s="297"/>
      <c r="C772" s="232"/>
      <c r="D772" s="232"/>
      <c r="E772" s="241"/>
      <c r="F772" s="241"/>
      <c r="G772" s="232"/>
      <c r="H772" s="232"/>
      <c r="I772" s="232"/>
      <c r="J772" s="232"/>
      <c r="K772" s="232"/>
      <c r="L772" s="232"/>
      <c r="M772" s="232"/>
      <c r="N772" s="232"/>
      <c r="O772" s="232"/>
    </row>
    <row r="773" spans="1:15" x14ac:dyDescent="0.25">
      <c r="A773" s="240"/>
      <c r="B773" s="297"/>
      <c r="C773" s="232"/>
      <c r="D773" s="232"/>
      <c r="E773" s="241"/>
      <c r="F773" s="241"/>
      <c r="G773" s="232"/>
      <c r="H773" s="232"/>
      <c r="I773" s="232"/>
      <c r="J773" s="232"/>
      <c r="K773" s="232"/>
      <c r="L773" s="232"/>
      <c r="M773" s="232"/>
      <c r="N773" s="232"/>
      <c r="O773" s="232"/>
    </row>
    <row r="774" spans="1:15" x14ac:dyDescent="0.25">
      <c r="A774" s="240"/>
      <c r="B774" s="297"/>
      <c r="C774" s="232"/>
      <c r="D774" s="232"/>
      <c r="E774" s="241"/>
      <c r="F774" s="241"/>
      <c r="G774" s="232"/>
      <c r="H774" s="232"/>
      <c r="I774" s="232"/>
      <c r="J774" s="232"/>
      <c r="K774" s="232"/>
      <c r="L774" s="232"/>
      <c r="M774" s="232"/>
      <c r="N774" s="232"/>
      <c r="O774" s="232"/>
    </row>
    <row r="775" spans="1:15" x14ac:dyDescent="0.25">
      <c r="A775" s="240"/>
      <c r="B775" s="297"/>
      <c r="C775" s="232"/>
      <c r="D775" s="232"/>
      <c r="E775" s="241"/>
      <c r="F775" s="241"/>
      <c r="G775" s="232"/>
      <c r="H775" s="232"/>
      <c r="I775" s="232"/>
      <c r="J775" s="232"/>
      <c r="K775" s="232"/>
      <c r="L775" s="232"/>
      <c r="M775" s="232"/>
      <c r="N775" s="232"/>
      <c r="O775" s="232"/>
    </row>
    <row r="776" spans="1:15" x14ac:dyDescent="0.25">
      <c r="A776" s="240"/>
      <c r="B776" s="297"/>
      <c r="C776" s="232"/>
      <c r="D776" s="232"/>
      <c r="E776" s="241"/>
      <c r="F776" s="241"/>
      <c r="G776" s="232"/>
      <c r="H776" s="232"/>
      <c r="I776" s="232"/>
      <c r="J776" s="232"/>
      <c r="K776" s="232"/>
      <c r="L776" s="232"/>
      <c r="M776" s="232"/>
      <c r="N776" s="232"/>
      <c r="O776" s="232"/>
    </row>
    <row r="777" spans="1:15" x14ac:dyDescent="0.25">
      <c r="A777" s="240"/>
      <c r="B777" s="297"/>
      <c r="C777" s="232"/>
      <c r="D777" s="232"/>
      <c r="E777" s="241"/>
      <c r="F777" s="241"/>
      <c r="G777" s="232"/>
      <c r="H777" s="232"/>
      <c r="I777" s="232"/>
      <c r="J777" s="232"/>
      <c r="K777" s="232"/>
      <c r="L777" s="232"/>
      <c r="M777" s="232"/>
      <c r="N777" s="232"/>
      <c r="O777" s="232"/>
    </row>
    <row r="778" spans="1:15" x14ac:dyDescent="0.25">
      <c r="A778" s="240"/>
      <c r="B778" s="297"/>
      <c r="C778" s="232"/>
      <c r="D778" s="232"/>
      <c r="E778" s="241"/>
      <c r="F778" s="241"/>
      <c r="G778" s="232"/>
      <c r="H778" s="232"/>
      <c r="I778" s="232"/>
      <c r="J778" s="232"/>
      <c r="K778" s="232"/>
      <c r="L778" s="232"/>
      <c r="M778" s="232"/>
      <c r="N778" s="232"/>
      <c r="O778" s="232"/>
    </row>
    <row r="779" spans="1:15" x14ac:dyDescent="0.25">
      <c r="A779" s="240"/>
      <c r="B779" s="297"/>
      <c r="C779" s="232"/>
      <c r="D779" s="232"/>
      <c r="E779" s="241"/>
      <c r="F779" s="241"/>
      <c r="G779" s="232"/>
      <c r="H779" s="232"/>
      <c r="I779" s="232"/>
      <c r="J779" s="232"/>
      <c r="K779" s="232"/>
      <c r="L779" s="232"/>
      <c r="M779" s="232"/>
      <c r="N779" s="232"/>
      <c r="O779" s="232"/>
    </row>
    <row r="780" spans="1:15" x14ac:dyDescent="0.25">
      <c r="A780" s="240"/>
      <c r="B780" s="297"/>
      <c r="C780" s="232"/>
      <c r="D780" s="232"/>
      <c r="E780" s="241"/>
      <c r="F780" s="241"/>
      <c r="G780" s="232"/>
      <c r="H780" s="232"/>
      <c r="I780" s="232"/>
      <c r="J780" s="232"/>
      <c r="K780" s="232"/>
      <c r="L780" s="232"/>
      <c r="M780" s="232"/>
      <c r="N780" s="232"/>
      <c r="O780" s="232"/>
    </row>
    <row r="781" spans="1:15" x14ac:dyDescent="0.25">
      <c r="A781" s="240"/>
      <c r="B781" s="297"/>
      <c r="C781" s="232"/>
      <c r="D781" s="232"/>
      <c r="E781" s="241"/>
      <c r="F781" s="241"/>
      <c r="G781" s="232"/>
      <c r="H781" s="232"/>
      <c r="I781" s="232"/>
      <c r="J781" s="232"/>
      <c r="K781" s="232"/>
      <c r="L781" s="232"/>
      <c r="M781" s="232"/>
      <c r="N781" s="232"/>
      <c r="O781" s="232"/>
    </row>
    <row r="782" spans="1:15" x14ac:dyDescent="0.25">
      <c r="A782" s="240"/>
      <c r="B782" s="297"/>
      <c r="C782" s="232"/>
      <c r="D782" s="232"/>
      <c r="E782" s="241"/>
      <c r="F782" s="241"/>
      <c r="G782" s="232"/>
      <c r="H782" s="232"/>
      <c r="I782" s="232"/>
      <c r="J782" s="232"/>
      <c r="K782" s="232"/>
      <c r="L782" s="232"/>
      <c r="M782" s="232"/>
      <c r="N782" s="232"/>
      <c r="O782" s="232"/>
    </row>
    <row r="783" spans="1:15" x14ac:dyDescent="0.25">
      <c r="A783" s="240"/>
      <c r="B783" s="297"/>
      <c r="C783" s="232"/>
      <c r="D783" s="232"/>
      <c r="E783" s="241"/>
      <c r="F783" s="241"/>
      <c r="G783" s="232"/>
      <c r="H783" s="232"/>
      <c r="I783" s="232"/>
      <c r="J783" s="232"/>
      <c r="K783" s="232"/>
      <c r="L783" s="232"/>
      <c r="M783" s="232"/>
      <c r="N783" s="232"/>
      <c r="O783" s="232"/>
    </row>
    <row r="784" spans="1:15" x14ac:dyDescent="0.25">
      <c r="A784" s="240"/>
      <c r="B784" s="297"/>
      <c r="C784" s="232"/>
      <c r="D784" s="232"/>
      <c r="E784" s="241"/>
      <c r="F784" s="241"/>
      <c r="G784" s="232"/>
      <c r="H784" s="232"/>
      <c r="I784" s="232"/>
      <c r="J784" s="232"/>
      <c r="K784" s="232"/>
      <c r="L784" s="232"/>
      <c r="M784" s="232"/>
      <c r="N784" s="232"/>
      <c r="O784" s="232"/>
    </row>
    <row r="785" spans="1:15" x14ac:dyDescent="0.25">
      <c r="A785" s="240"/>
      <c r="B785" s="297"/>
      <c r="C785" s="232"/>
      <c r="D785" s="232"/>
      <c r="E785" s="241"/>
      <c r="F785" s="241"/>
      <c r="G785" s="232"/>
      <c r="H785" s="232"/>
      <c r="I785" s="232"/>
      <c r="J785" s="232"/>
      <c r="K785" s="232"/>
      <c r="L785" s="232"/>
      <c r="M785" s="232"/>
      <c r="N785" s="232"/>
      <c r="O785" s="232"/>
    </row>
    <row r="786" spans="1:15" x14ac:dyDescent="0.25">
      <c r="A786" s="240"/>
      <c r="B786" s="297"/>
      <c r="C786" s="232"/>
      <c r="D786" s="232"/>
      <c r="E786" s="241"/>
      <c r="F786" s="241"/>
      <c r="G786" s="232"/>
      <c r="H786" s="232"/>
      <c r="I786" s="232"/>
      <c r="J786" s="232"/>
      <c r="K786" s="232"/>
      <c r="L786" s="232"/>
      <c r="M786" s="232"/>
      <c r="N786" s="232"/>
      <c r="O786" s="232"/>
    </row>
    <row r="787" spans="1:15" x14ac:dyDescent="0.25">
      <c r="A787" s="240"/>
      <c r="B787" s="297"/>
      <c r="C787" s="232"/>
      <c r="D787" s="232"/>
      <c r="E787" s="241"/>
      <c r="F787" s="241"/>
      <c r="G787" s="232"/>
      <c r="H787" s="232"/>
      <c r="I787" s="232"/>
      <c r="J787" s="232"/>
      <c r="K787" s="232"/>
      <c r="L787" s="232"/>
      <c r="M787" s="232"/>
      <c r="N787" s="232"/>
      <c r="O787" s="232"/>
    </row>
    <row r="788" spans="1:15" x14ac:dyDescent="0.25">
      <c r="A788" s="240"/>
      <c r="B788" s="297"/>
      <c r="C788" s="232"/>
      <c r="D788" s="232"/>
      <c r="E788" s="241"/>
      <c r="F788" s="241"/>
      <c r="G788" s="232"/>
      <c r="H788" s="232"/>
      <c r="I788" s="232"/>
      <c r="J788" s="232"/>
      <c r="K788" s="232"/>
      <c r="L788" s="232"/>
      <c r="M788" s="232"/>
      <c r="N788" s="232"/>
      <c r="O788" s="232"/>
    </row>
    <row r="789" spans="1:15" x14ac:dyDescent="0.25">
      <c r="A789" s="240"/>
      <c r="B789" s="297"/>
      <c r="C789" s="232"/>
      <c r="D789" s="232"/>
      <c r="E789" s="241"/>
      <c r="F789" s="241"/>
      <c r="G789" s="232"/>
      <c r="H789" s="232"/>
      <c r="I789" s="232"/>
      <c r="J789" s="232"/>
      <c r="K789" s="232"/>
      <c r="L789" s="232"/>
      <c r="M789" s="232"/>
      <c r="N789" s="232"/>
      <c r="O789" s="232"/>
    </row>
    <row r="790" spans="1:15" x14ac:dyDescent="0.25">
      <c r="A790" s="240"/>
      <c r="B790" s="297"/>
      <c r="C790" s="232"/>
      <c r="D790" s="232"/>
      <c r="E790" s="241"/>
      <c r="F790" s="241"/>
      <c r="G790" s="232"/>
      <c r="H790" s="232"/>
      <c r="I790" s="232"/>
      <c r="J790" s="232"/>
      <c r="K790" s="232"/>
      <c r="L790" s="232"/>
      <c r="M790" s="232"/>
      <c r="N790" s="232"/>
      <c r="O790" s="232"/>
    </row>
    <row r="791" spans="1:15" x14ac:dyDescent="0.25">
      <c r="A791" s="240"/>
      <c r="B791" s="297"/>
      <c r="C791" s="232"/>
      <c r="D791" s="232"/>
      <c r="E791" s="241"/>
      <c r="F791" s="241"/>
      <c r="G791" s="232"/>
      <c r="H791" s="232"/>
      <c r="I791" s="232"/>
      <c r="J791" s="232"/>
      <c r="K791" s="232"/>
      <c r="L791" s="232"/>
      <c r="M791" s="232"/>
      <c r="N791" s="232"/>
      <c r="O791" s="232"/>
    </row>
    <row r="792" spans="1:15" x14ac:dyDescent="0.25">
      <c r="A792" s="240"/>
      <c r="B792" s="297"/>
      <c r="C792" s="232"/>
      <c r="D792" s="232"/>
      <c r="E792" s="241"/>
      <c r="F792" s="241"/>
      <c r="G792" s="232"/>
      <c r="H792" s="232"/>
      <c r="I792" s="232"/>
      <c r="J792" s="232"/>
      <c r="K792" s="232"/>
      <c r="L792" s="232"/>
      <c r="M792" s="232"/>
      <c r="N792" s="232"/>
      <c r="O792" s="232"/>
    </row>
    <row r="793" spans="1:15" x14ac:dyDescent="0.25">
      <c r="A793" s="240"/>
      <c r="B793" s="297"/>
      <c r="C793" s="232"/>
      <c r="D793" s="232"/>
      <c r="E793" s="241"/>
      <c r="F793" s="241"/>
      <c r="G793" s="232"/>
      <c r="H793" s="232"/>
      <c r="I793" s="232"/>
      <c r="J793" s="232"/>
      <c r="K793" s="232"/>
      <c r="L793" s="232"/>
      <c r="M793" s="232"/>
      <c r="N793" s="232"/>
      <c r="O793" s="232"/>
    </row>
    <row r="794" spans="1:15" x14ac:dyDescent="0.25">
      <c r="A794" s="240"/>
      <c r="B794" s="297"/>
      <c r="C794" s="232"/>
      <c r="D794" s="232"/>
      <c r="E794" s="241"/>
      <c r="F794" s="241"/>
      <c r="G794" s="232"/>
      <c r="H794" s="232"/>
      <c r="I794" s="232"/>
      <c r="J794" s="232"/>
      <c r="K794" s="232"/>
      <c r="L794" s="232"/>
      <c r="M794" s="232"/>
      <c r="N794" s="232"/>
      <c r="O794" s="232"/>
    </row>
    <row r="795" spans="1:15" x14ac:dyDescent="0.25">
      <c r="A795" s="240"/>
      <c r="B795" s="297"/>
      <c r="C795" s="232"/>
      <c r="D795" s="232"/>
      <c r="E795" s="241"/>
      <c r="F795" s="241"/>
      <c r="G795" s="232"/>
      <c r="H795" s="232"/>
      <c r="I795" s="232"/>
      <c r="J795" s="232"/>
      <c r="K795" s="232"/>
      <c r="L795" s="232"/>
      <c r="M795" s="232"/>
      <c r="N795" s="232"/>
      <c r="O795" s="232"/>
    </row>
    <row r="796" spans="1:15" x14ac:dyDescent="0.25">
      <c r="A796" s="240"/>
      <c r="B796" s="297"/>
      <c r="C796" s="232"/>
      <c r="D796" s="232"/>
      <c r="E796" s="241"/>
      <c r="F796" s="241"/>
      <c r="G796" s="232"/>
      <c r="H796" s="232"/>
      <c r="I796" s="232"/>
      <c r="J796" s="232"/>
      <c r="K796" s="232"/>
      <c r="L796" s="232"/>
      <c r="M796" s="232"/>
      <c r="N796" s="232"/>
      <c r="O796" s="232"/>
    </row>
    <row r="797" spans="1:15" x14ac:dyDescent="0.25">
      <c r="A797" s="240"/>
      <c r="B797" s="297"/>
      <c r="C797" s="232"/>
      <c r="D797" s="232"/>
      <c r="E797" s="241"/>
      <c r="F797" s="241"/>
      <c r="G797" s="232"/>
      <c r="H797" s="232"/>
      <c r="I797" s="232"/>
      <c r="J797" s="232"/>
      <c r="K797" s="232"/>
      <c r="L797" s="232"/>
      <c r="M797" s="232"/>
      <c r="N797" s="232"/>
      <c r="O797" s="232"/>
    </row>
    <row r="798" spans="1:15" x14ac:dyDescent="0.25">
      <c r="A798" s="240"/>
      <c r="B798" s="297"/>
      <c r="C798" s="232"/>
      <c r="D798" s="232"/>
      <c r="E798" s="241"/>
      <c r="F798" s="241"/>
      <c r="G798" s="232"/>
      <c r="H798" s="232"/>
      <c r="I798" s="232"/>
      <c r="J798" s="232"/>
      <c r="K798" s="232"/>
      <c r="L798" s="232"/>
      <c r="M798" s="232"/>
      <c r="N798" s="232"/>
      <c r="O798" s="232"/>
    </row>
    <row r="799" spans="1:15" x14ac:dyDescent="0.25">
      <c r="A799" s="240"/>
      <c r="B799" s="297"/>
      <c r="C799" s="232"/>
      <c r="D799" s="232"/>
      <c r="E799" s="241"/>
      <c r="F799" s="241"/>
      <c r="G799" s="232"/>
      <c r="H799" s="232"/>
      <c r="I799" s="232"/>
      <c r="J799" s="232"/>
      <c r="K799" s="232"/>
      <c r="L799" s="232"/>
      <c r="M799" s="232"/>
      <c r="N799" s="232"/>
      <c r="O799" s="232"/>
    </row>
    <row r="800" spans="1:15" x14ac:dyDescent="0.25">
      <c r="A800" s="240"/>
      <c r="B800" s="297"/>
      <c r="C800" s="232"/>
      <c r="D800" s="232"/>
      <c r="E800" s="241"/>
      <c r="F800" s="241"/>
      <c r="G800" s="232"/>
      <c r="H800" s="232"/>
      <c r="I800" s="232"/>
      <c r="J800" s="232"/>
      <c r="K800" s="232"/>
      <c r="L800" s="232"/>
      <c r="M800" s="232"/>
      <c r="N800" s="232"/>
      <c r="O800" s="232"/>
    </row>
    <row r="801" spans="1:15" x14ac:dyDescent="0.25">
      <c r="A801" s="240"/>
      <c r="B801" s="297"/>
      <c r="C801" s="232"/>
      <c r="D801" s="232"/>
      <c r="E801" s="241"/>
      <c r="F801" s="241"/>
      <c r="G801" s="232"/>
      <c r="H801" s="232"/>
      <c r="I801" s="232"/>
      <c r="J801" s="232"/>
      <c r="K801" s="232"/>
      <c r="L801" s="232"/>
      <c r="M801" s="232"/>
      <c r="N801" s="232"/>
      <c r="O801" s="232"/>
    </row>
    <row r="802" spans="1:15" x14ac:dyDescent="0.25">
      <c r="A802" s="240"/>
      <c r="B802" s="297"/>
      <c r="C802" s="232"/>
      <c r="D802" s="232"/>
      <c r="E802" s="241"/>
      <c r="F802" s="241"/>
      <c r="G802" s="232"/>
      <c r="H802" s="232"/>
      <c r="I802" s="232"/>
      <c r="J802" s="232"/>
      <c r="K802" s="232"/>
      <c r="L802" s="232"/>
      <c r="M802" s="232"/>
      <c r="N802" s="232"/>
      <c r="O802" s="232"/>
    </row>
    <row r="803" spans="1:15" x14ac:dyDescent="0.25">
      <c r="A803" s="240"/>
      <c r="B803" s="297"/>
      <c r="C803" s="232"/>
      <c r="D803" s="232"/>
      <c r="E803" s="241"/>
      <c r="F803" s="241"/>
      <c r="G803" s="232"/>
      <c r="H803" s="232"/>
      <c r="I803" s="232"/>
      <c r="J803" s="232"/>
      <c r="K803" s="232"/>
      <c r="L803" s="232"/>
      <c r="M803" s="232"/>
      <c r="N803" s="232"/>
      <c r="O803" s="232"/>
    </row>
    <row r="804" spans="1:15" x14ac:dyDescent="0.25">
      <c r="A804" s="240"/>
      <c r="B804" s="297"/>
      <c r="C804" s="232"/>
      <c r="D804" s="232"/>
      <c r="E804" s="241"/>
      <c r="F804" s="241"/>
      <c r="G804" s="232"/>
      <c r="H804" s="232"/>
      <c r="I804" s="232"/>
      <c r="J804" s="232"/>
      <c r="K804" s="232"/>
      <c r="L804" s="232"/>
      <c r="M804" s="232"/>
      <c r="N804" s="232"/>
      <c r="O804" s="232"/>
    </row>
    <row r="805" spans="1:15" x14ac:dyDescent="0.25">
      <c r="A805" s="240"/>
      <c r="B805" s="297"/>
      <c r="C805" s="232"/>
      <c r="D805" s="232"/>
      <c r="E805" s="241"/>
      <c r="F805" s="241"/>
      <c r="G805" s="232"/>
      <c r="H805" s="232"/>
      <c r="I805" s="232"/>
      <c r="J805" s="232"/>
      <c r="K805" s="232"/>
      <c r="L805" s="232"/>
      <c r="M805" s="232"/>
      <c r="N805" s="232"/>
      <c r="O805" s="232"/>
    </row>
    <row r="806" spans="1:15" x14ac:dyDescent="0.25">
      <c r="A806" s="240"/>
      <c r="B806" s="297"/>
      <c r="C806" s="232"/>
      <c r="D806" s="232"/>
      <c r="E806" s="241"/>
      <c r="F806" s="241"/>
      <c r="G806" s="232"/>
      <c r="H806" s="232"/>
      <c r="I806" s="232"/>
      <c r="J806" s="232"/>
      <c r="K806" s="232"/>
      <c r="L806" s="232"/>
      <c r="M806" s="232"/>
      <c r="N806" s="232"/>
      <c r="O806" s="232"/>
    </row>
    <row r="807" spans="1:15" x14ac:dyDescent="0.25">
      <c r="A807" s="240"/>
      <c r="B807" s="297"/>
      <c r="C807" s="232"/>
      <c r="D807" s="232"/>
      <c r="E807" s="241"/>
      <c r="F807" s="241"/>
      <c r="G807" s="232"/>
      <c r="H807" s="232"/>
      <c r="I807" s="232"/>
      <c r="J807" s="232"/>
      <c r="K807" s="232"/>
      <c r="L807" s="232"/>
      <c r="M807" s="232"/>
      <c r="N807" s="232"/>
      <c r="O807" s="232"/>
    </row>
    <row r="808" spans="1:15" x14ac:dyDescent="0.25">
      <c r="A808" s="240"/>
      <c r="B808" s="297"/>
      <c r="C808" s="232"/>
      <c r="D808" s="232"/>
      <c r="E808" s="241"/>
      <c r="F808" s="241"/>
      <c r="G808" s="232"/>
      <c r="H808" s="232"/>
      <c r="I808" s="232"/>
      <c r="J808" s="232"/>
      <c r="K808" s="232"/>
      <c r="L808" s="232"/>
      <c r="M808" s="232"/>
      <c r="N808" s="232"/>
      <c r="O808" s="232"/>
    </row>
    <row r="809" spans="1:15" x14ac:dyDescent="0.25">
      <c r="A809" s="240"/>
      <c r="B809" s="297"/>
      <c r="C809" s="232"/>
      <c r="D809" s="232"/>
      <c r="E809" s="241"/>
      <c r="F809" s="241"/>
      <c r="G809" s="232"/>
      <c r="H809" s="232"/>
      <c r="I809" s="232"/>
      <c r="J809" s="232"/>
      <c r="K809" s="232"/>
      <c r="L809" s="232"/>
      <c r="M809" s="232"/>
      <c r="N809" s="232"/>
      <c r="O809" s="232"/>
    </row>
    <row r="810" spans="1:15" x14ac:dyDescent="0.25">
      <c r="A810" s="240"/>
      <c r="B810" s="297"/>
      <c r="C810" s="232"/>
      <c r="D810" s="232"/>
      <c r="E810" s="241"/>
      <c r="F810" s="241"/>
      <c r="G810" s="232"/>
      <c r="H810" s="232"/>
      <c r="I810" s="232"/>
      <c r="J810" s="232"/>
      <c r="K810" s="232"/>
      <c r="L810" s="232"/>
      <c r="M810" s="232"/>
      <c r="N810" s="232"/>
      <c r="O810" s="232"/>
    </row>
    <row r="811" spans="1:15" x14ac:dyDescent="0.25">
      <c r="A811" s="240"/>
      <c r="B811" s="297"/>
      <c r="C811" s="232"/>
      <c r="D811" s="232"/>
      <c r="E811" s="241"/>
      <c r="F811" s="241"/>
      <c r="G811" s="232"/>
      <c r="H811" s="232"/>
      <c r="I811" s="232"/>
      <c r="J811" s="232"/>
      <c r="K811" s="232"/>
      <c r="L811" s="232"/>
      <c r="M811" s="232"/>
      <c r="N811" s="232"/>
      <c r="O811" s="232"/>
    </row>
    <row r="812" spans="1:15" x14ac:dyDescent="0.25">
      <c r="A812" s="240"/>
      <c r="B812" s="297"/>
      <c r="C812" s="232"/>
      <c r="D812" s="232"/>
      <c r="E812" s="241"/>
      <c r="F812" s="241"/>
      <c r="G812" s="232"/>
      <c r="H812" s="232"/>
      <c r="I812" s="232"/>
      <c r="J812" s="232"/>
      <c r="K812" s="232"/>
      <c r="L812" s="232"/>
      <c r="M812" s="232"/>
      <c r="N812" s="232"/>
      <c r="O812" s="232"/>
    </row>
    <row r="813" spans="1:15" x14ac:dyDescent="0.25">
      <c r="A813" s="240"/>
      <c r="B813" s="297"/>
      <c r="C813" s="232"/>
      <c r="D813" s="232"/>
      <c r="E813" s="241"/>
      <c r="F813" s="241"/>
      <c r="G813" s="232"/>
      <c r="H813" s="232"/>
      <c r="I813" s="232"/>
      <c r="J813" s="232"/>
      <c r="K813" s="232"/>
      <c r="L813" s="232"/>
      <c r="M813" s="232"/>
      <c r="N813" s="232"/>
      <c r="O813" s="232"/>
    </row>
    <row r="814" spans="1:15" x14ac:dyDescent="0.25">
      <c r="A814" s="240"/>
      <c r="B814" s="297"/>
      <c r="C814" s="232"/>
      <c r="D814" s="232"/>
      <c r="E814" s="241"/>
      <c r="F814" s="241"/>
      <c r="G814" s="232"/>
      <c r="H814" s="232"/>
      <c r="I814" s="232"/>
      <c r="J814" s="232"/>
      <c r="K814" s="232"/>
      <c r="L814" s="232"/>
      <c r="M814" s="232"/>
      <c r="N814" s="232"/>
      <c r="O814" s="232"/>
    </row>
    <row r="815" spans="1:15" x14ac:dyDescent="0.25">
      <c r="A815" s="240"/>
      <c r="B815" s="297"/>
      <c r="C815" s="232"/>
      <c r="D815" s="232"/>
      <c r="E815" s="241"/>
      <c r="F815" s="241"/>
      <c r="G815" s="232"/>
      <c r="H815" s="232"/>
      <c r="I815" s="232"/>
      <c r="J815" s="232"/>
      <c r="K815" s="232"/>
      <c r="L815" s="232"/>
      <c r="M815" s="232"/>
      <c r="N815" s="232"/>
      <c r="O815" s="232"/>
    </row>
    <row r="816" spans="1:15" x14ac:dyDescent="0.25">
      <c r="A816" s="240"/>
      <c r="B816" s="297"/>
      <c r="C816" s="232"/>
      <c r="D816" s="232"/>
      <c r="E816" s="241"/>
      <c r="F816" s="241"/>
      <c r="G816" s="232"/>
      <c r="H816" s="232"/>
      <c r="I816" s="232"/>
      <c r="J816" s="232"/>
      <c r="K816" s="232"/>
      <c r="L816" s="232"/>
      <c r="M816" s="232"/>
      <c r="N816" s="232"/>
      <c r="O816" s="232"/>
    </row>
    <row r="817" spans="1:15" x14ac:dyDescent="0.25">
      <c r="A817" s="240"/>
      <c r="B817" s="297"/>
      <c r="C817" s="232"/>
      <c r="D817" s="232"/>
      <c r="E817" s="241"/>
      <c r="F817" s="241"/>
      <c r="G817" s="232"/>
      <c r="H817" s="232"/>
      <c r="I817" s="232"/>
      <c r="J817" s="232"/>
      <c r="K817" s="232"/>
      <c r="L817" s="232"/>
      <c r="M817" s="232"/>
      <c r="N817" s="232"/>
      <c r="O817" s="232"/>
    </row>
    <row r="818" spans="1:15" x14ac:dyDescent="0.25">
      <c r="A818" s="240"/>
      <c r="B818" s="297"/>
      <c r="C818" s="232"/>
      <c r="D818" s="232"/>
      <c r="E818" s="241"/>
      <c r="F818" s="241"/>
      <c r="G818" s="232"/>
      <c r="H818" s="232"/>
      <c r="I818" s="232"/>
      <c r="J818" s="232"/>
      <c r="K818" s="232"/>
      <c r="L818" s="232"/>
      <c r="M818" s="232"/>
      <c r="N818" s="232"/>
      <c r="O818" s="232"/>
    </row>
    <row r="819" spans="1:15" x14ac:dyDescent="0.25">
      <c r="A819" s="240"/>
      <c r="B819" s="297"/>
      <c r="C819" s="232"/>
      <c r="D819" s="232"/>
      <c r="E819" s="241"/>
      <c r="F819" s="241"/>
      <c r="G819" s="232"/>
      <c r="H819" s="232"/>
      <c r="I819" s="232"/>
      <c r="J819" s="232"/>
      <c r="K819" s="232"/>
      <c r="L819" s="232"/>
      <c r="M819" s="232"/>
      <c r="N819" s="232"/>
      <c r="O819" s="232"/>
    </row>
    <row r="820" spans="1:15" x14ac:dyDescent="0.25">
      <c r="A820" s="240"/>
      <c r="B820" s="297"/>
      <c r="C820" s="232"/>
      <c r="D820" s="232"/>
      <c r="E820" s="241"/>
      <c r="F820" s="241"/>
      <c r="G820" s="232"/>
      <c r="H820" s="232"/>
      <c r="I820" s="232"/>
      <c r="J820" s="232"/>
      <c r="K820" s="232"/>
      <c r="L820" s="232"/>
      <c r="M820" s="232"/>
      <c r="N820" s="232"/>
      <c r="O820" s="232"/>
    </row>
    <row r="821" spans="1:15" x14ac:dyDescent="0.25">
      <c r="A821" s="240"/>
      <c r="B821" s="297"/>
      <c r="C821" s="232"/>
      <c r="D821" s="232"/>
      <c r="E821" s="241"/>
      <c r="F821" s="241"/>
      <c r="G821" s="232"/>
      <c r="H821" s="232"/>
      <c r="I821" s="232"/>
      <c r="J821" s="232"/>
      <c r="K821" s="232"/>
      <c r="L821" s="232"/>
      <c r="M821" s="232"/>
      <c r="N821" s="232"/>
      <c r="O821" s="232"/>
    </row>
    <row r="822" spans="1:15" x14ac:dyDescent="0.25">
      <c r="A822" s="240"/>
      <c r="B822" s="297"/>
      <c r="C822" s="232"/>
      <c r="D822" s="232"/>
      <c r="E822" s="241"/>
      <c r="F822" s="241"/>
      <c r="G822" s="232"/>
      <c r="H822" s="232"/>
      <c r="I822" s="232"/>
      <c r="J822" s="232"/>
      <c r="K822" s="232"/>
      <c r="L822" s="232"/>
      <c r="M822" s="232"/>
      <c r="N822" s="232"/>
      <c r="O822" s="232"/>
    </row>
    <row r="823" spans="1:15" x14ac:dyDescent="0.25">
      <c r="A823" s="240"/>
      <c r="B823" s="297"/>
      <c r="C823" s="232"/>
      <c r="D823" s="232"/>
      <c r="E823" s="241"/>
      <c r="F823" s="241"/>
      <c r="G823" s="232"/>
      <c r="H823" s="232"/>
      <c r="I823" s="232"/>
      <c r="J823" s="232"/>
      <c r="K823" s="232"/>
      <c r="L823" s="232"/>
      <c r="M823" s="232"/>
      <c r="N823" s="232"/>
      <c r="O823" s="232"/>
    </row>
    <row r="824" spans="1:15" x14ac:dyDescent="0.25">
      <c r="A824" s="240"/>
      <c r="B824" s="297"/>
      <c r="C824" s="232"/>
      <c r="D824" s="232"/>
      <c r="E824" s="241"/>
      <c r="F824" s="241"/>
      <c r="G824" s="232"/>
      <c r="H824" s="232"/>
      <c r="I824" s="232"/>
      <c r="J824" s="232"/>
      <c r="K824" s="232"/>
      <c r="L824" s="232"/>
      <c r="M824" s="232"/>
      <c r="N824" s="232"/>
      <c r="O824" s="232"/>
    </row>
    <row r="825" spans="1:15" x14ac:dyDescent="0.25">
      <c r="A825" s="240"/>
      <c r="B825" s="297"/>
      <c r="C825" s="232"/>
      <c r="D825" s="232"/>
      <c r="E825" s="241"/>
      <c r="F825" s="241"/>
      <c r="G825" s="232"/>
      <c r="H825" s="232"/>
      <c r="I825" s="232"/>
      <c r="J825" s="232"/>
      <c r="K825" s="232"/>
      <c r="L825" s="232"/>
      <c r="M825" s="232"/>
      <c r="N825" s="232"/>
      <c r="O825" s="232"/>
    </row>
    <row r="826" spans="1:15" x14ac:dyDescent="0.25">
      <c r="A826" s="240"/>
      <c r="B826" s="297"/>
      <c r="C826" s="232"/>
      <c r="D826" s="232"/>
      <c r="E826" s="241"/>
      <c r="F826" s="241"/>
      <c r="G826" s="232"/>
      <c r="H826" s="232"/>
      <c r="I826" s="232"/>
      <c r="J826" s="232"/>
      <c r="K826" s="232"/>
      <c r="L826" s="232"/>
      <c r="M826" s="232"/>
      <c r="N826" s="232"/>
      <c r="O826" s="232"/>
    </row>
    <row r="827" spans="1:15" x14ac:dyDescent="0.25">
      <c r="A827" s="240"/>
      <c r="B827" s="297"/>
      <c r="C827" s="232"/>
      <c r="D827" s="232"/>
      <c r="E827" s="241"/>
      <c r="F827" s="241"/>
      <c r="G827" s="232"/>
      <c r="H827" s="232"/>
      <c r="I827" s="232"/>
      <c r="J827" s="232"/>
      <c r="K827" s="232"/>
      <c r="L827" s="232"/>
      <c r="M827" s="232"/>
      <c r="N827" s="232"/>
      <c r="O827" s="232"/>
    </row>
    <row r="828" spans="1:15" x14ac:dyDescent="0.25">
      <c r="A828" s="240"/>
      <c r="B828" s="297"/>
      <c r="C828" s="232"/>
      <c r="D828" s="232"/>
      <c r="E828" s="241"/>
      <c r="F828" s="241"/>
      <c r="G828" s="232"/>
      <c r="H828" s="232"/>
      <c r="I828" s="232"/>
      <c r="J828" s="232"/>
      <c r="K828" s="232"/>
      <c r="L828" s="232"/>
      <c r="M828" s="232"/>
      <c r="N828" s="232"/>
      <c r="O828" s="232"/>
    </row>
    <row r="829" spans="1:15" x14ac:dyDescent="0.25">
      <c r="A829" s="240"/>
      <c r="B829" s="297"/>
      <c r="C829" s="232"/>
      <c r="D829" s="232"/>
      <c r="E829" s="241"/>
      <c r="F829" s="241"/>
      <c r="G829" s="232"/>
      <c r="H829" s="232"/>
      <c r="I829" s="232"/>
      <c r="J829" s="232"/>
      <c r="K829" s="232"/>
      <c r="L829" s="232"/>
      <c r="M829" s="232"/>
      <c r="N829" s="232"/>
      <c r="O829" s="232"/>
    </row>
    <row r="830" spans="1:15" x14ac:dyDescent="0.25">
      <c r="A830" s="240"/>
      <c r="B830" s="297"/>
      <c r="C830" s="232"/>
      <c r="D830" s="232"/>
      <c r="E830" s="241"/>
      <c r="F830" s="241"/>
      <c r="G830" s="232"/>
      <c r="H830" s="232"/>
      <c r="I830" s="232"/>
      <c r="J830" s="232"/>
      <c r="K830" s="232"/>
      <c r="L830" s="232"/>
      <c r="M830" s="232"/>
      <c r="N830" s="232"/>
      <c r="O830" s="232"/>
    </row>
    <row r="831" spans="1:15" x14ac:dyDescent="0.25">
      <c r="A831" s="240"/>
      <c r="B831" s="297"/>
      <c r="C831" s="232"/>
      <c r="D831" s="232"/>
      <c r="E831" s="241"/>
      <c r="F831" s="241"/>
      <c r="G831" s="232"/>
      <c r="H831" s="232"/>
      <c r="I831" s="232"/>
      <c r="J831" s="232"/>
      <c r="K831" s="232"/>
      <c r="L831" s="232"/>
      <c r="M831" s="232"/>
      <c r="N831" s="232"/>
      <c r="O831" s="232"/>
    </row>
    <row r="832" spans="1:15" x14ac:dyDescent="0.25">
      <c r="A832" s="240"/>
      <c r="B832" s="297"/>
      <c r="C832" s="232"/>
      <c r="D832" s="232"/>
      <c r="E832" s="241"/>
      <c r="F832" s="241"/>
      <c r="G832" s="232"/>
      <c r="H832" s="232"/>
      <c r="I832" s="232"/>
      <c r="J832" s="232"/>
      <c r="K832" s="232"/>
      <c r="L832" s="232"/>
      <c r="M832" s="232"/>
      <c r="N832" s="232"/>
      <c r="O832" s="232"/>
    </row>
    <row r="833" spans="1:15" x14ac:dyDescent="0.25">
      <c r="A833" s="240"/>
      <c r="B833" s="297"/>
      <c r="C833" s="232"/>
      <c r="D833" s="232"/>
      <c r="E833" s="241"/>
      <c r="F833" s="241"/>
      <c r="G833" s="232"/>
      <c r="H833" s="232"/>
      <c r="I833" s="232"/>
      <c r="J833" s="232"/>
      <c r="K833" s="232"/>
      <c r="L833" s="232"/>
      <c r="M833" s="232"/>
      <c r="N833" s="232"/>
      <c r="O833" s="232"/>
    </row>
    <row r="834" spans="1:15" x14ac:dyDescent="0.25">
      <c r="A834" s="240"/>
      <c r="B834" s="297"/>
      <c r="C834" s="232"/>
      <c r="D834" s="232"/>
      <c r="E834" s="241"/>
      <c r="F834" s="241"/>
      <c r="G834" s="232"/>
      <c r="H834" s="232"/>
      <c r="I834" s="232"/>
      <c r="J834" s="232"/>
      <c r="K834" s="232"/>
      <c r="L834" s="232"/>
      <c r="M834" s="232"/>
      <c r="N834" s="232"/>
      <c r="O834" s="232"/>
    </row>
    <row r="835" spans="1:15" x14ac:dyDescent="0.25">
      <c r="A835" s="240"/>
      <c r="B835" s="297"/>
      <c r="C835" s="232"/>
      <c r="D835" s="232"/>
      <c r="E835" s="241"/>
      <c r="F835" s="241"/>
      <c r="G835" s="232"/>
      <c r="H835" s="232"/>
      <c r="I835" s="232"/>
      <c r="J835" s="232"/>
      <c r="K835" s="232"/>
      <c r="L835" s="232"/>
      <c r="M835" s="232"/>
      <c r="N835" s="232"/>
      <c r="O835" s="232"/>
    </row>
    <row r="836" spans="1:15" x14ac:dyDescent="0.25">
      <c r="A836" s="240"/>
      <c r="B836" s="297"/>
      <c r="C836" s="232"/>
      <c r="D836" s="232"/>
      <c r="E836" s="241"/>
      <c r="F836" s="241"/>
      <c r="G836" s="232"/>
      <c r="H836" s="232"/>
      <c r="I836" s="232"/>
      <c r="J836" s="232"/>
      <c r="K836" s="232"/>
      <c r="L836" s="232"/>
      <c r="M836" s="232"/>
      <c r="N836" s="232"/>
      <c r="O836" s="232"/>
    </row>
    <row r="837" spans="1:15" x14ac:dyDescent="0.25">
      <c r="A837" s="240"/>
      <c r="B837" s="297"/>
      <c r="C837" s="232"/>
      <c r="D837" s="232"/>
      <c r="E837" s="241"/>
      <c r="F837" s="241"/>
      <c r="G837" s="232"/>
      <c r="H837" s="232"/>
      <c r="I837" s="232"/>
      <c r="J837" s="232"/>
      <c r="K837" s="232"/>
      <c r="L837" s="232"/>
      <c r="M837" s="232"/>
      <c r="N837" s="232"/>
      <c r="O837" s="232"/>
    </row>
    <row r="838" spans="1:15" x14ac:dyDescent="0.25">
      <c r="A838" s="240"/>
      <c r="B838" s="297"/>
      <c r="C838" s="232"/>
      <c r="D838" s="232"/>
      <c r="E838" s="241"/>
      <c r="F838" s="241"/>
      <c r="G838" s="232"/>
      <c r="H838" s="232"/>
      <c r="I838" s="232"/>
      <c r="J838" s="232"/>
      <c r="K838" s="232"/>
      <c r="L838" s="232"/>
      <c r="M838" s="232"/>
      <c r="N838" s="232"/>
      <c r="O838" s="232"/>
    </row>
    <row r="839" spans="1:15" x14ac:dyDescent="0.25">
      <c r="A839" s="240"/>
      <c r="B839" s="297"/>
      <c r="C839" s="232"/>
      <c r="D839" s="232"/>
      <c r="E839" s="241"/>
      <c r="F839" s="241"/>
      <c r="G839" s="232"/>
      <c r="H839" s="232"/>
      <c r="I839" s="232"/>
      <c r="J839" s="232"/>
      <c r="K839" s="232"/>
      <c r="L839" s="232"/>
      <c r="M839" s="232"/>
      <c r="N839" s="232"/>
      <c r="O839" s="232"/>
    </row>
    <row r="840" spans="1:15" x14ac:dyDescent="0.25">
      <c r="A840" s="240"/>
      <c r="B840" s="297"/>
      <c r="C840" s="232"/>
      <c r="D840" s="232"/>
      <c r="E840" s="241"/>
      <c r="F840" s="241"/>
      <c r="G840" s="232"/>
      <c r="H840" s="232"/>
      <c r="I840" s="232"/>
      <c r="J840" s="232"/>
      <c r="K840" s="232"/>
      <c r="L840" s="232"/>
      <c r="M840" s="232"/>
      <c r="N840" s="232"/>
      <c r="O840" s="232"/>
    </row>
    <row r="841" spans="1:15" x14ac:dyDescent="0.25">
      <c r="A841" s="240"/>
      <c r="B841" s="297"/>
      <c r="C841" s="232"/>
      <c r="D841" s="232"/>
      <c r="E841" s="241"/>
      <c r="F841" s="241"/>
      <c r="G841" s="232"/>
      <c r="H841" s="232"/>
      <c r="I841" s="232"/>
      <c r="J841" s="232"/>
      <c r="K841" s="232"/>
      <c r="L841" s="232"/>
      <c r="M841" s="232"/>
      <c r="N841" s="232"/>
      <c r="O841" s="232"/>
    </row>
    <row r="842" spans="1:15" x14ac:dyDescent="0.25">
      <c r="A842" s="240"/>
      <c r="B842" s="297"/>
      <c r="C842" s="232"/>
      <c r="D842" s="232"/>
      <c r="E842" s="241"/>
      <c r="F842" s="241"/>
      <c r="G842" s="232"/>
      <c r="H842" s="232"/>
      <c r="I842" s="232"/>
      <c r="J842" s="232"/>
      <c r="K842" s="232"/>
      <c r="L842" s="232"/>
      <c r="M842" s="232"/>
      <c r="N842" s="232"/>
      <c r="O842" s="232"/>
    </row>
    <row r="843" spans="1:15" x14ac:dyDescent="0.25">
      <c r="A843" s="240"/>
      <c r="B843" s="297"/>
      <c r="C843" s="232"/>
      <c r="D843" s="232"/>
      <c r="E843" s="241"/>
      <c r="F843" s="241"/>
      <c r="G843" s="232"/>
      <c r="H843" s="232"/>
      <c r="I843" s="232"/>
      <c r="J843" s="232"/>
      <c r="K843" s="232"/>
      <c r="L843" s="232"/>
      <c r="M843" s="232"/>
      <c r="N843" s="232"/>
      <c r="O843" s="232"/>
    </row>
    <row r="844" spans="1:15" x14ac:dyDescent="0.25">
      <c r="A844" s="240"/>
      <c r="B844" s="297"/>
      <c r="C844" s="232"/>
      <c r="D844" s="232"/>
      <c r="E844" s="241"/>
      <c r="F844" s="241"/>
      <c r="G844" s="232"/>
      <c r="H844" s="232"/>
      <c r="I844" s="232"/>
      <c r="J844" s="232"/>
      <c r="K844" s="232"/>
      <c r="L844" s="232"/>
      <c r="M844" s="232"/>
      <c r="N844" s="232"/>
      <c r="O844" s="232"/>
    </row>
    <row r="845" spans="1:15" x14ac:dyDescent="0.25">
      <c r="A845" s="240"/>
      <c r="B845" s="297"/>
      <c r="C845" s="232"/>
      <c r="D845" s="232"/>
      <c r="E845" s="241"/>
      <c r="F845" s="241"/>
      <c r="G845" s="232"/>
      <c r="H845" s="232"/>
      <c r="I845" s="232"/>
      <c r="J845" s="232"/>
      <c r="K845" s="232"/>
      <c r="L845" s="232"/>
      <c r="M845" s="232"/>
      <c r="N845" s="232"/>
      <c r="O845" s="232"/>
    </row>
    <row r="846" spans="1:15" x14ac:dyDescent="0.25">
      <c r="A846" s="240"/>
      <c r="B846" s="297"/>
      <c r="C846" s="232"/>
      <c r="D846" s="232"/>
      <c r="E846" s="241"/>
      <c r="F846" s="241"/>
      <c r="G846" s="232"/>
      <c r="H846" s="232"/>
      <c r="I846" s="232"/>
      <c r="J846" s="232"/>
      <c r="K846" s="232"/>
      <c r="L846" s="232"/>
      <c r="M846" s="232"/>
      <c r="N846" s="232"/>
      <c r="O846" s="232"/>
    </row>
    <row r="847" spans="1:15" x14ac:dyDescent="0.25">
      <c r="A847" s="240"/>
      <c r="B847" s="297"/>
      <c r="C847" s="232"/>
      <c r="D847" s="232"/>
      <c r="E847" s="241"/>
      <c r="F847" s="241"/>
      <c r="G847" s="232"/>
      <c r="H847" s="232"/>
      <c r="I847" s="232"/>
      <c r="J847" s="232"/>
      <c r="K847" s="232"/>
      <c r="L847" s="232"/>
      <c r="M847" s="232"/>
      <c r="N847" s="232"/>
      <c r="O847" s="232"/>
    </row>
    <row r="848" spans="1:15" x14ac:dyDescent="0.25">
      <c r="A848" s="240"/>
      <c r="B848" s="297"/>
      <c r="C848" s="232"/>
      <c r="D848" s="232"/>
      <c r="E848" s="241"/>
      <c r="F848" s="241"/>
      <c r="G848" s="232"/>
      <c r="H848" s="232"/>
      <c r="I848" s="232"/>
      <c r="J848" s="232"/>
      <c r="K848" s="232"/>
      <c r="L848" s="232"/>
      <c r="M848" s="232"/>
      <c r="N848" s="232"/>
      <c r="O848" s="232"/>
    </row>
    <row r="849" spans="1:15" x14ac:dyDescent="0.25">
      <c r="A849" s="240"/>
      <c r="B849" s="297"/>
      <c r="C849" s="232"/>
      <c r="D849" s="232"/>
      <c r="E849" s="241"/>
      <c r="F849" s="241"/>
      <c r="G849" s="232"/>
      <c r="H849" s="232"/>
      <c r="I849" s="232"/>
      <c r="J849" s="232"/>
      <c r="K849" s="232"/>
      <c r="L849" s="232"/>
      <c r="M849" s="232"/>
      <c r="N849" s="232"/>
      <c r="O849" s="232"/>
    </row>
    <row r="850" spans="1:15" x14ac:dyDescent="0.25">
      <c r="A850" s="240"/>
      <c r="B850" s="297"/>
      <c r="C850" s="232"/>
      <c r="D850" s="232"/>
      <c r="E850" s="241"/>
      <c r="F850" s="241"/>
      <c r="G850" s="232"/>
      <c r="H850" s="232"/>
      <c r="I850" s="232"/>
      <c r="J850" s="232"/>
      <c r="K850" s="232"/>
      <c r="L850" s="232"/>
      <c r="M850" s="232"/>
      <c r="N850" s="232"/>
      <c r="O850" s="232"/>
    </row>
    <row r="851" spans="1:15" x14ac:dyDescent="0.25">
      <c r="A851" s="240"/>
      <c r="B851" s="297"/>
      <c r="C851" s="232"/>
      <c r="D851" s="232"/>
      <c r="E851" s="241"/>
      <c r="F851" s="241"/>
      <c r="G851" s="232"/>
      <c r="H851" s="232"/>
      <c r="I851" s="232"/>
      <c r="J851" s="232"/>
      <c r="K851" s="232"/>
      <c r="L851" s="232"/>
      <c r="M851" s="232"/>
      <c r="N851" s="232"/>
      <c r="O851" s="232"/>
    </row>
    <row r="852" spans="1:15" x14ac:dyDescent="0.25">
      <c r="A852" s="240"/>
      <c r="B852" s="297"/>
      <c r="C852" s="232"/>
      <c r="D852" s="232"/>
      <c r="E852" s="241"/>
      <c r="F852" s="241"/>
      <c r="G852" s="232"/>
      <c r="H852" s="232"/>
      <c r="I852" s="232"/>
      <c r="J852" s="232"/>
      <c r="K852" s="232"/>
      <c r="L852" s="232"/>
      <c r="M852" s="232"/>
      <c r="N852" s="232"/>
      <c r="O852" s="232"/>
    </row>
    <row r="853" spans="1:15" x14ac:dyDescent="0.25">
      <c r="A853" s="240"/>
      <c r="B853" s="297"/>
      <c r="C853" s="232"/>
      <c r="D853" s="232"/>
      <c r="E853" s="241"/>
      <c r="F853" s="241"/>
      <c r="G853" s="232"/>
      <c r="H853" s="232"/>
      <c r="I853" s="232"/>
      <c r="J853" s="232"/>
      <c r="K853" s="232"/>
      <c r="L853" s="232"/>
      <c r="M853" s="232"/>
      <c r="N853" s="232"/>
      <c r="O853" s="232"/>
    </row>
    <row r="854" spans="1:15" x14ac:dyDescent="0.25">
      <c r="A854" s="240"/>
      <c r="B854" s="297"/>
      <c r="C854" s="232"/>
      <c r="D854" s="232"/>
      <c r="E854" s="241"/>
      <c r="F854" s="241"/>
      <c r="G854" s="232"/>
      <c r="H854" s="232"/>
      <c r="I854" s="232"/>
      <c r="J854" s="232"/>
      <c r="K854" s="232"/>
      <c r="L854" s="232"/>
      <c r="M854" s="232"/>
      <c r="N854" s="232"/>
      <c r="O854" s="232"/>
    </row>
    <row r="855" spans="1:15" x14ac:dyDescent="0.25">
      <c r="A855" s="240"/>
      <c r="B855" s="297"/>
      <c r="C855" s="232"/>
      <c r="D855" s="232"/>
      <c r="E855" s="241"/>
      <c r="F855" s="241"/>
      <c r="G855" s="232"/>
      <c r="H855" s="232"/>
      <c r="I855" s="232"/>
      <c r="J855" s="232"/>
      <c r="K855" s="232"/>
      <c r="L855" s="232"/>
      <c r="M855" s="232"/>
      <c r="N855" s="232"/>
      <c r="O855" s="232"/>
    </row>
    <row r="856" spans="1:15" x14ac:dyDescent="0.25">
      <c r="A856" s="240"/>
      <c r="B856" s="297"/>
      <c r="C856" s="232"/>
      <c r="D856" s="232"/>
      <c r="E856" s="241"/>
      <c r="F856" s="241"/>
      <c r="G856" s="232"/>
      <c r="H856" s="232"/>
      <c r="I856" s="232"/>
      <c r="J856" s="232"/>
      <c r="K856" s="232"/>
      <c r="L856" s="232"/>
      <c r="M856" s="232"/>
      <c r="N856" s="232"/>
      <c r="O856" s="232"/>
    </row>
    <row r="857" spans="1:15" x14ac:dyDescent="0.25">
      <c r="A857" s="240"/>
      <c r="B857" s="297"/>
      <c r="C857" s="232"/>
      <c r="D857" s="232"/>
      <c r="E857" s="241"/>
      <c r="F857" s="241"/>
      <c r="G857" s="232"/>
      <c r="H857" s="232"/>
      <c r="I857" s="232"/>
      <c r="J857" s="232"/>
      <c r="K857" s="232"/>
      <c r="L857" s="232"/>
      <c r="M857" s="232"/>
      <c r="N857" s="232"/>
      <c r="O857" s="232"/>
    </row>
    <row r="858" spans="1:15" x14ac:dyDescent="0.25">
      <c r="A858" s="240"/>
      <c r="B858" s="297"/>
      <c r="C858" s="232"/>
      <c r="D858" s="232"/>
      <c r="E858" s="241"/>
      <c r="F858" s="241"/>
      <c r="G858" s="232"/>
      <c r="H858" s="232"/>
      <c r="I858" s="232"/>
      <c r="J858" s="232"/>
      <c r="K858" s="232"/>
      <c r="L858" s="232"/>
      <c r="M858" s="232"/>
      <c r="N858" s="232"/>
      <c r="O858" s="232"/>
    </row>
    <row r="859" spans="1:15" x14ac:dyDescent="0.25">
      <c r="A859" s="240"/>
      <c r="B859" s="297"/>
      <c r="C859" s="232"/>
      <c r="D859" s="232"/>
      <c r="E859" s="241"/>
      <c r="F859" s="241"/>
      <c r="G859" s="232"/>
      <c r="H859" s="232"/>
      <c r="I859" s="232"/>
      <c r="J859" s="232"/>
      <c r="K859" s="232"/>
      <c r="L859" s="232"/>
      <c r="M859" s="232"/>
      <c r="N859" s="232"/>
      <c r="O859" s="232"/>
    </row>
    <row r="860" spans="1:15" x14ac:dyDescent="0.25">
      <c r="A860" s="240"/>
      <c r="B860" s="297"/>
      <c r="C860" s="232"/>
      <c r="D860" s="232"/>
      <c r="E860" s="241"/>
      <c r="F860" s="241"/>
      <c r="G860" s="232"/>
      <c r="H860" s="232"/>
      <c r="I860" s="232"/>
      <c r="J860" s="232"/>
      <c r="K860" s="232"/>
      <c r="L860" s="232"/>
      <c r="M860" s="232"/>
      <c r="N860" s="232"/>
      <c r="O860" s="232"/>
    </row>
    <row r="861" spans="1:15" x14ac:dyDescent="0.25">
      <c r="A861" s="240"/>
      <c r="B861" s="297"/>
      <c r="C861" s="232"/>
      <c r="D861" s="232"/>
      <c r="E861" s="241"/>
      <c r="F861" s="241"/>
      <c r="G861" s="232"/>
      <c r="H861" s="232"/>
      <c r="I861" s="232"/>
      <c r="J861" s="232"/>
      <c r="K861" s="232"/>
      <c r="L861" s="232"/>
      <c r="M861" s="232"/>
      <c r="N861" s="232"/>
      <c r="O861" s="232"/>
    </row>
    <row r="862" spans="1:15" x14ac:dyDescent="0.25">
      <c r="A862" s="240"/>
      <c r="B862" s="297"/>
      <c r="C862" s="232"/>
      <c r="D862" s="232"/>
      <c r="E862" s="241"/>
      <c r="F862" s="241"/>
      <c r="G862" s="232"/>
      <c r="H862" s="232"/>
      <c r="I862" s="232"/>
      <c r="J862" s="232"/>
      <c r="K862" s="232"/>
      <c r="L862" s="232"/>
      <c r="M862" s="232"/>
      <c r="N862" s="232"/>
      <c r="O862" s="232"/>
    </row>
    <row r="863" spans="1:15" x14ac:dyDescent="0.25">
      <c r="A863" s="240"/>
      <c r="B863" s="297"/>
      <c r="C863" s="232"/>
      <c r="D863" s="232"/>
      <c r="E863" s="241"/>
      <c r="F863" s="241"/>
      <c r="G863" s="232"/>
      <c r="H863" s="232"/>
      <c r="I863" s="232"/>
      <c r="J863" s="232"/>
      <c r="K863" s="232"/>
      <c r="L863" s="232"/>
      <c r="M863" s="232"/>
      <c r="N863" s="232"/>
      <c r="O863" s="232"/>
    </row>
    <row r="864" spans="1:15" x14ac:dyDescent="0.25">
      <c r="A864" s="240"/>
      <c r="B864" s="297"/>
      <c r="C864" s="232"/>
      <c r="D864" s="232"/>
      <c r="E864" s="241"/>
      <c r="F864" s="241"/>
      <c r="G864" s="232"/>
      <c r="H864" s="232"/>
      <c r="I864" s="232"/>
      <c r="J864" s="232"/>
      <c r="K864" s="232"/>
      <c r="L864" s="232"/>
      <c r="M864" s="232"/>
      <c r="N864" s="232"/>
      <c r="O864" s="232"/>
    </row>
    <row r="865" spans="1:15" x14ac:dyDescent="0.25">
      <c r="A865" s="240"/>
      <c r="B865" s="297"/>
      <c r="C865" s="232"/>
      <c r="D865" s="232"/>
      <c r="E865" s="241"/>
      <c r="F865" s="241"/>
      <c r="G865" s="232"/>
      <c r="H865" s="232"/>
      <c r="I865" s="232"/>
      <c r="J865" s="232"/>
      <c r="K865" s="232"/>
      <c r="L865" s="232"/>
      <c r="M865" s="232"/>
      <c r="N865" s="232"/>
      <c r="O865" s="232"/>
    </row>
    <row r="866" spans="1:15" x14ac:dyDescent="0.25">
      <c r="A866" s="240"/>
      <c r="B866" s="297"/>
      <c r="C866" s="232"/>
      <c r="D866" s="232"/>
      <c r="E866" s="241"/>
      <c r="F866" s="241"/>
      <c r="G866" s="232"/>
      <c r="H866" s="232"/>
      <c r="I866" s="232"/>
      <c r="J866" s="232"/>
      <c r="K866" s="232"/>
      <c r="L866" s="232"/>
      <c r="M866" s="232"/>
      <c r="N866" s="232"/>
      <c r="O866" s="232"/>
    </row>
    <row r="867" spans="1:15" x14ac:dyDescent="0.25">
      <c r="A867" s="240"/>
      <c r="B867" s="297"/>
      <c r="C867" s="232"/>
      <c r="D867" s="232"/>
      <c r="E867" s="241"/>
      <c r="F867" s="241"/>
      <c r="G867" s="232"/>
      <c r="H867" s="232"/>
      <c r="I867" s="232"/>
      <c r="J867" s="232"/>
      <c r="K867" s="232"/>
      <c r="L867" s="232"/>
      <c r="M867" s="232"/>
      <c r="N867" s="232"/>
      <c r="O867" s="232"/>
    </row>
    <row r="868" spans="1:15" x14ac:dyDescent="0.25">
      <c r="A868" s="240"/>
      <c r="B868" s="297"/>
      <c r="C868" s="232"/>
      <c r="D868" s="232"/>
      <c r="E868" s="241"/>
      <c r="F868" s="241"/>
      <c r="G868" s="232"/>
      <c r="H868" s="232"/>
      <c r="I868" s="232"/>
      <c r="J868" s="232"/>
      <c r="K868" s="232"/>
      <c r="L868" s="232"/>
      <c r="M868" s="232"/>
      <c r="N868" s="232"/>
      <c r="O868" s="232"/>
    </row>
    <row r="869" spans="1:15" x14ac:dyDescent="0.25">
      <c r="A869" s="240"/>
      <c r="B869" s="297"/>
      <c r="C869" s="232"/>
      <c r="D869" s="232"/>
      <c r="E869" s="241"/>
      <c r="F869" s="241"/>
      <c r="G869" s="232"/>
      <c r="H869" s="232"/>
      <c r="I869" s="232"/>
      <c r="J869" s="232"/>
      <c r="K869" s="232"/>
      <c r="L869" s="232"/>
      <c r="M869" s="232"/>
      <c r="N869" s="232"/>
      <c r="O869" s="232"/>
    </row>
    <row r="870" spans="1:15" x14ac:dyDescent="0.25">
      <c r="A870" s="240"/>
      <c r="B870" s="297"/>
      <c r="C870" s="232"/>
      <c r="D870" s="232"/>
      <c r="E870" s="241"/>
      <c r="F870" s="241"/>
      <c r="G870" s="232"/>
      <c r="H870" s="232"/>
      <c r="I870" s="232"/>
      <c r="J870" s="232"/>
      <c r="K870" s="232"/>
      <c r="L870" s="232"/>
      <c r="M870" s="232"/>
      <c r="N870" s="232"/>
      <c r="O870" s="232"/>
    </row>
    <row r="871" spans="1:15" x14ac:dyDescent="0.25">
      <c r="A871" s="240"/>
      <c r="B871" s="297"/>
      <c r="C871" s="232"/>
      <c r="D871" s="232"/>
      <c r="E871" s="241"/>
      <c r="F871" s="241"/>
      <c r="G871" s="232"/>
      <c r="H871" s="232"/>
      <c r="I871" s="232"/>
      <c r="J871" s="232"/>
      <c r="K871" s="232"/>
      <c r="L871" s="232"/>
      <c r="M871" s="232"/>
      <c r="N871" s="232"/>
      <c r="O871" s="232"/>
    </row>
    <row r="872" spans="1:15" x14ac:dyDescent="0.25">
      <c r="A872" s="240"/>
      <c r="B872" s="297"/>
      <c r="C872" s="232"/>
      <c r="D872" s="232"/>
      <c r="E872" s="241"/>
      <c r="F872" s="241"/>
      <c r="G872" s="232"/>
      <c r="H872" s="232"/>
      <c r="I872" s="232"/>
      <c r="J872" s="232"/>
      <c r="K872" s="232"/>
      <c r="L872" s="232"/>
      <c r="M872" s="232"/>
      <c r="N872" s="232"/>
      <c r="O872" s="232"/>
    </row>
    <row r="873" spans="1:15" x14ac:dyDescent="0.25">
      <c r="A873" s="240"/>
      <c r="B873" s="297"/>
      <c r="C873" s="232"/>
      <c r="D873" s="232"/>
      <c r="E873" s="241"/>
      <c r="F873" s="241"/>
      <c r="G873" s="232"/>
      <c r="H873" s="232"/>
      <c r="I873" s="232"/>
      <c r="J873" s="232"/>
      <c r="K873" s="232"/>
      <c r="L873" s="232"/>
      <c r="M873" s="232"/>
      <c r="N873" s="232"/>
      <c r="O873" s="232"/>
    </row>
    <row r="874" spans="1:15" x14ac:dyDescent="0.25">
      <c r="A874" s="240"/>
      <c r="B874" s="297"/>
      <c r="C874" s="232"/>
      <c r="D874" s="232"/>
      <c r="E874" s="241"/>
      <c r="F874" s="241"/>
      <c r="G874" s="232"/>
      <c r="H874" s="232"/>
      <c r="I874" s="232"/>
      <c r="J874" s="232"/>
      <c r="K874" s="232"/>
      <c r="L874" s="232"/>
      <c r="M874" s="232"/>
      <c r="N874" s="232"/>
      <c r="O874" s="232"/>
    </row>
    <row r="875" spans="1:15" x14ac:dyDescent="0.25">
      <c r="A875" s="240"/>
      <c r="B875" s="297"/>
      <c r="C875" s="232"/>
      <c r="D875" s="232"/>
      <c r="E875" s="241"/>
      <c r="F875" s="241"/>
      <c r="G875" s="232"/>
      <c r="H875" s="232"/>
      <c r="I875" s="232"/>
      <c r="J875" s="232"/>
      <c r="K875" s="232"/>
      <c r="L875" s="232"/>
      <c r="M875" s="232"/>
      <c r="N875" s="232"/>
      <c r="O875" s="232"/>
    </row>
    <row r="876" spans="1:15" x14ac:dyDescent="0.25">
      <c r="A876" s="240"/>
      <c r="B876" s="297"/>
      <c r="C876" s="232"/>
      <c r="D876" s="232"/>
      <c r="E876" s="241"/>
      <c r="F876" s="241"/>
      <c r="G876" s="232"/>
      <c r="H876" s="232"/>
      <c r="I876" s="232"/>
      <c r="J876" s="232"/>
      <c r="K876" s="232"/>
      <c r="L876" s="232"/>
      <c r="M876" s="232"/>
      <c r="N876" s="232"/>
      <c r="O876" s="232"/>
    </row>
    <row r="877" spans="1:15" x14ac:dyDescent="0.25">
      <c r="A877" s="240"/>
      <c r="B877" s="297"/>
      <c r="C877" s="232"/>
      <c r="D877" s="232"/>
      <c r="E877" s="241"/>
      <c r="F877" s="241"/>
      <c r="G877" s="232"/>
      <c r="H877" s="232"/>
      <c r="I877" s="232"/>
      <c r="J877" s="232"/>
      <c r="K877" s="232"/>
      <c r="L877" s="232"/>
      <c r="M877" s="232"/>
      <c r="N877" s="232"/>
      <c r="O877" s="232"/>
    </row>
    <row r="878" spans="1:15" x14ac:dyDescent="0.25">
      <c r="A878" s="240"/>
      <c r="B878" s="297"/>
      <c r="C878" s="232"/>
      <c r="D878" s="232"/>
      <c r="E878" s="241"/>
      <c r="F878" s="241"/>
      <c r="G878" s="232"/>
      <c r="H878" s="232"/>
      <c r="I878" s="232"/>
      <c r="J878" s="232"/>
      <c r="K878" s="232"/>
      <c r="L878" s="232"/>
      <c r="M878" s="232"/>
      <c r="N878" s="232"/>
      <c r="O878" s="232"/>
    </row>
    <row r="879" spans="1:15" x14ac:dyDescent="0.25">
      <c r="A879" s="240"/>
      <c r="B879" s="297"/>
      <c r="C879" s="232"/>
      <c r="D879" s="232"/>
      <c r="E879" s="241"/>
      <c r="F879" s="241"/>
      <c r="G879" s="232"/>
      <c r="H879" s="232"/>
      <c r="I879" s="232"/>
      <c r="J879" s="232"/>
      <c r="K879" s="232"/>
      <c r="L879" s="232"/>
      <c r="M879" s="232"/>
      <c r="N879" s="232"/>
      <c r="O879" s="232"/>
    </row>
    <row r="880" spans="1:15" x14ac:dyDescent="0.25">
      <c r="A880" s="240"/>
      <c r="B880" s="297"/>
      <c r="C880" s="232"/>
      <c r="D880" s="232"/>
      <c r="E880" s="241"/>
      <c r="F880" s="241"/>
      <c r="G880" s="232"/>
      <c r="H880" s="232"/>
      <c r="I880" s="232"/>
      <c r="J880" s="232"/>
      <c r="K880" s="232"/>
      <c r="L880" s="232"/>
      <c r="M880" s="232"/>
      <c r="N880" s="232"/>
      <c r="O880" s="232"/>
    </row>
    <row r="881" spans="1:15" x14ac:dyDescent="0.25">
      <c r="A881" s="240"/>
      <c r="B881" s="297"/>
      <c r="C881" s="232"/>
      <c r="D881" s="232"/>
      <c r="E881" s="241"/>
      <c r="F881" s="241"/>
      <c r="G881" s="232"/>
      <c r="H881" s="232"/>
      <c r="I881" s="232"/>
      <c r="J881" s="232"/>
      <c r="K881" s="232"/>
      <c r="L881" s="232"/>
      <c r="M881" s="232"/>
      <c r="N881" s="232"/>
      <c r="O881" s="232"/>
    </row>
    <row r="882" spans="1:15" x14ac:dyDescent="0.25">
      <c r="A882" s="240"/>
      <c r="B882" s="297"/>
      <c r="C882" s="232"/>
      <c r="D882" s="232"/>
      <c r="E882" s="241"/>
      <c r="F882" s="241"/>
      <c r="G882" s="232"/>
      <c r="H882" s="232"/>
      <c r="I882" s="232"/>
      <c r="J882" s="232"/>
      <c r="K882" s="232"/>
      <c r="L882" s="232"/>
      <c r="M882" s="232"/>
      <c r="N882" s="232"/>
      <c r="O882" s="232"/>
    </row>
    <row r="883" spans="1:15" x14ac:dyDescent="0.25">
      <c r="A883" s="240"/>
      <c r="B883" s="297"/>
      <c r="C883" s="232"/>
      <c r="D883" s="232"/>
      <c r="E883" s="241"/>
      <c r="F883" s="241"/>
      <c r="G883" s="232"/>
      <c r="H883" s="232"/>
      <c r="I883" s="232"/>
      <c r="J883" s="232"/>
      <c r="K883" s="232"/>
      <c r="L883" s="232"/>
      <c r="M883" s="232"/>
      <c r="N883" s="232"/>
      <c r="O883" s="232"/>
    </row>
    <row r="884" spans="1:15" x14ac:dyDescent="0.25">
      <c r="A884" s="240"/>
      <c r="B884" s="297"/>
      <c r="C884" s="232"/>
      <c r="D884" s="232"/>
      <c r="E884" s="241"/>
      <c r="F884" s="241"/>
      <c r="G884" s="232"/>
      <c r="H884" s="232"/>
      <c r="I884" s="232"/>
      <c r="J884" s="232"/>
      <c r="K884" s="232"/>
      <c r="L884" s="232"/>
      <c r="M884" s="232"/>
      <c r="N884" s="232"/>
      <c r="O884" s="232"/>
    </row>
    <row r="885" spans="1:15" x14ac:dyDescent="0.25">
      <c r="A885" s="240"/>
      <c r="B885" s="297"/>
      <c r="C885" s="232"/>
      <c r="D885" s="232"/>
      <c r="E885" s="241"/>
      <c r="F885" s="241"/>
      <c r="G885" s="232"/>
      <c r="H885" s="232"/>
      <c r="I885" s="232"/>
      <c r="J885" s="232"/>
      <c r="K885" s="232"/>
      <c r="L885" s="232"/>
      <c r="M885" s="232"/>
      <c r="N885" s="232"/>
      <c r="O885" s="232"/>
    </row>
    <row r="886" spans="1:15" x14ac:dyDescent="0.25">
      <c r="A886" s="240"/>
      <c r="B886" s="297"/>
      <c r="C886" s="232"/>
      <c r="D886" s="232"/>
      <c r="E886" s="241"/>
      <c r="F886" s="241"/>
      <c r="G886" s="232"/>
      <c r="H886" s="232"/>
      <c r="I886" s="232"/>
      <c r="J886" s="232"/>
      <c r="K886" s="232"/>
      <c r="L886" s="232"/>
      <c r="M886" s="232"/>
      <c r="N886" s="232"/>
      <c r="O886" s="232"/>
    </row>
    <row r="887" spans="1:15" x14ac:dyDescent="0.25">
      <c r="A887" s="240"/>
      <c r="B887" s="297"/>
      <c r="C887" s="232"/>
      <c r="D887" s="232"/>
      <c r="E887" s="241"/>
      <c r="F887" s="241"/>
      <c r="G887" s="232"/>
      <c r="H887" s="232"/>
      <c r="I887" s="232"/>
      <c r="J887" s="232"/>
      <c r="K887" s="232"/>
      <c r="L887" s="232"/>
      <c r="M887" s="232"/>
      <c r="N887" s="232"/>
      <c r="O887" s="232"/>
    </row>
    <row r="888" spans="1:15" x14ac:dyDescent="0.25">
      <c r="A888" s="240"/>
      <c r="B888" s="297"/>
      <c r="C888" s="232"/>
      <c r="D888" s="232"/>
      <c r="E888" s="241"/>
      <c r="F888" s="241"/>
      <c r="G888" s="232"/>
      <c r="H888" s="232"/>
      <c r="I888" s="232"/>
      <c r="J888" s="232"/>
      <c r="K888" s="232"/>
      <c r="L888" s="232"/>
      <c r="M888" s="232"/>
      <c r="N888" s="232"/>
      <c r="O888" s="232"/>
    </row>
    <row r="889" spans="1:15" x14ac:dyDescent="0.25">
      <c r="A889" s="240"/>
      <c r="B889" s="297"/>
      <c r="C889" s="232"/>
      <c r="D889" s="232"/>
      <c r="E889" s="241"/>
      <c r="F889" s="241"/>
      <c r="G889" s="232"/>
      <c r="H889" s="232"/>
      <c r="I889" s="232"/>
      <c r="J889" s="232"/>
      <c r="K889" s="232"/>
      <c r="L889" s="232"/>
      <c r="M889" s="232"/>
      <c r="N889" s="232"/>
      <c r="O889" s="232"/>
    </row>
    <row r="890" spans="1:15" x14ac:dyDescent="0.25">
      <c r="A890" s="240"/>
    </row>
    <row r="891" spans="1:15" x14ac:dyDescent="0.25">
      <c r="A891" s="240"/>
    </row>
  </sheetData>
  <mergeCells count="15">
    <mergeCell ref="C1:I1"/>
    <mergeCell ref="B34:B39"/>
    <mergeCell ref="B40:B41"/>
    <mergeCell ref="B42:B46"/>
    <mergeCell ref="B71:B73"/>
    <mergeCell ref="B65:B70"/>
    <mergeCell ref="A77:D77"/>
    <mergeCell ref="A3:A64"/>
    <mergeCell ref="N2:O2"/>
    <mergeCell ref="B47:B52"/>
    <mergeCell ref="B53:B57"/>
    <mergeCell ref="B19:B27"/>
    <mergeCell ref="B3:B18"/>
    <mergeCell ref="B28:B33"/>
    <mergeCell ref="B75:B76"/>
  </mergeCells>
  <pageMargins left="0.62992125984251968" right="0.23622047244094491" top="0.78740157480314965" bottom="0.74803149606299213" header="0.31496062992125984" footer="0.31496062992125984"/>
  <pageSetup paperSize="9" scale="74" firstPageNumber="4" fitToHeight="0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870"/>
  <sheetViews>
    <sheetView view="pageBreakPreview" zoomScale="55" zoomScaleNormal="100" zoomScaleSheetLayoutView="55" zoomScalePageLayoutView="70" workbookViewId="0">
      <selection activeCell="C9" sqref="C9"/>
    </sheetView>
  </sheetViews>
  <sheetFormatPr defaultRowHeight="15" x14ac:dyDescent="0.25"/>
  <cols>
    <col min="1" max="1" width="6" style="296" bestFit="1" customWidth="1"/>
    <col min="2" max="2" width="20.28515625" style="238" customWidth="1"/>
    <col min="3" max="3" width="10.28515625" style="236" customWidth="1"/>
    <col min="4" max="4" width="33" style="236" customWidth="1"/>
    <col min="5" max="6" width="15.140625" style="236" customWidth="1"/>
    <col min="7" max="8" width="15.140625" style="236" bestFit="1" customWidth="1"/>
    <col min="9" max="9" width="8.140625" style="236" bestFit="1" customWidth="1"/>
    <col min="10" max="10" width="13.85546875" style="236" customWidth="1"/>
    <col min="11" max="11" width="16.140625" style="236" customWidth="1"/>
    <col min="12" max="12" width="13.28515625" style="236" customWidth="1"/>
    <col min="13" max="13" width="13.42578125" style="236" customWidth="1"/>
    <col min="14" max="14" width="16" style="236" customWidth="1"/>
    <col min="15" max="15" width="7.42578125" style="236" bestFit="1" customWidth="1"/>
    <col min="16" max="16" width="21.140625" style="236" bestFit="1" customWidth="1"/>
    <col min="17" max="16384" width="9.140625" style="232"/>
  </cols>
  <sheetData>
    <row r="1" spans="1:16" ht="60.75" customHeight="1" x14ac:dyDescent="0.25">
      <c r="A1" s="240"/>
      <c r="B1" s="242"/>
      <c r="C1" s="294" t="s">
        <v>924</v>
      </c>
      <c r="D1" s="294"/>
      <c r="E1" s="294"/>
      <c r="F1" s="294"/>
      <c r="G1" s="294"/>
      <c r="H1" s="294"/>
      <c r="I1" s="294"/>
      <c r="J1" s="294"/>
      <c r="K1" s="232"/>
      <c r="L1" s="232"/>
      <c r="M1" s="232"/>
      <c r="N1" s="232"/>
      <c r="O1" s="232"/>
      <c r="P1" s="232"/>
    </row>
    <row r="2" spans="1:16" s="240" customFormat="1" ht="62.25" customHeight="1" x14ac:dyDescent="0.25">
      <c r="A2" s="290" t="s">
        <v>682</v>
      </c>
      <c r="B2" s="290" t="s">
        <v>681</v>
      </c>
      <c r="C2" s="290" t="s">
        <v>680</v>
      </c>
      <c r="D2" s="290" t="s">
        <v>679</v>
      </c>
      <c r="E2" s="293" t="s">
        <v>678</v>
      </c>
      <c r="F2" s="293" t="s">
        <v>677</v>
      </c>
      <c r="G2" s="293" t="s">
        <v>676</v>
      </c>
      <c r="H2" s="293" t="s">
        <v>675</v>
      </c>
      <c r="I2" s="292" t="s">
        <v>674</v>
      </c>
      <c r="J2" s="291"/>
      <c r="K2" s="290" t="s">
        <v>673</v>
      </c>
      <c r="L2" s="290" t="s">
        <v>672</v>
      </c>
      <c r="M2" s="290" t="s">
        <v>671</v>
      </c>
      <c r="N2" s="290" t="s">
        <v>670</v>
      </c>
      <c r="O2" s="289" t="s">
        <v>669</v>
      </c>
      <c r="P2" s="288"/>
    </row>
    <row r="3" spans="1:16" s="240" customFormat="1" ht="62.25" customHeight="1" x14ac:dyDescent="0.25">
      <c r="A3" s="428"/>
      <c r="B3" s="379"/>
      <c r="C3" s="374" t="s">
        <v>923</v>
      </c>
      <c r="D3" s="374" t="s">
        <v>922</v>
      </c>
      <c r="E3" s="348">
        <v>157130</v>
      </c>
      <c r="F3" s="348">
        <v>155180</v>
      </c>
      <c r="G3" s="348">
        <v>14050</v>
      </c>
      <c r="H3" s="348">
        <v>0</v>
      </c>
      <c r="I3" s="426"/>
      <c r="J3" s="347"/>
      <c r="K3" s="345"/>
      <c r="L3" s="345"/>
      <c r="M3" s="345"/>
      <c r="N3" s="345"/>
      <c r="O3" s="373" t="s">
        <v>872</v>
      </c>
      <c r="P3" s="320" t="s">
        <v>919</v>
      </c>
    </row>
    <row r="4" spans="1:16" s="240" customFormat="1" ht="62.25" customHeight="1" x14ac:dyDescent="0.25">
      <c r="A4" s="428"/>
      <c r="B4" s="379"/>
      <c r="C4" s="374" t="s">
        <v>653</v>
      </c>
      <c r="D4" s="374" t="s">
        <v>921</v>
      </c>
      <c r="E4" s="348">
        <v>361541.17</v>
      </c>
      <c r="F4" s="348">
        <v>546095</v>
      </c>
      <c r="G4" s="348">
        <v>6000</v>
      </c>
      <c r="H4" s="348">
        <v>0</v>
      </c>
      <c r="I4" s="426"/>
      <c r="J4" s="347"/>
      <c r="K4" s="345"/>
      <c r="L4" s="345"/>
      <c r="M4" s="345"/>
      <c r="N4" s="345"/>
      <c r="O4" s="373" t="s">
        <v>872</v>
      </c>
      <c r="P4" s="320" t="s">
        <v>919</v>
      </c>
    </row>
    <row r="5" spans="1:16" s="240" customFormat="1" ht="62.25" customHeight="1" x14ac:dyDescent="0.25">
      <c r="A5" s="428"/>
      <c r="B5" s="379"/>
      <c r="C5" s="374" t="s">
        <v>653</v>
      </c>
      <c r="D5" s="374" t="s">
        <v>920</v>
      </c>
      <c r="E5" s="348">
        <v>247000</v>
      </c>
      <c r="F5" s="348">
        <v>247000</v>
      </c>
      <c r="G5" s="348">
        <v>0</v>
      </c>
      <c r="H5" s="348">
        <v>0</v>
      </c>
      <c r="I5" s="426"/>
      <c r="J5" s="347"/>
      <c r="K5" s="345"/>
      <c r="L5" s="381"/>
      <c r="M5" s="381"/>
      <c r="N5" s="381"/>
      <c r="O5" s="373" t="s">
        <v>872</v>
      </c>
      <c r="P5" s="320" t="s">
        <v>919</v>
      </c>
    </row>
    <row r="6" spans="1:16" s="240" customFormat="1" ht="77.25" customHeight="1" x14ac:dyDescent="0.25">
      <c r="A6" s="427" t="s">
        <v>918</v>
      </c>
      <c r="B6" s="378"/>
      <c r="C6" s="374" t="s">
        <v>620</v>
      </c>
      <c r="D6" s="374" t="s">
        <v>917</v>
      </c>
      <c r="E6" s="348">
        <v>20000</v>
      </c>
      <c r="F6" s="348">
        <v>0</v>
      </c>
      <c r="G6" s="348">
        <v>100000</v>
      </c>
      <c r="H6" s="348">
        <v>0</v>
      </c>
      <c r="I6" s="426"/>
      <c r="J6" s="347"/>
      <c r="K6" s="345"/>
      <c r="L6" s="381"/>
      <c r="M6" s="381"/>
      <c r="N6" s="381"/>
      <c r="O6" s="373" t="s">
        <v>872</v>
      </c>
      <c r="P6" s="302" t="s">
        <v>871</v>
      </c>
    </row>
    <row r="7" spans="1:16" ht="51" customHeight="1" x14ac:dyDescent="0.25">
      <c r="A7" s="401"/>
      <c r="B7" s="425" t="s">
        <v>916</v>
      </c>
      <c r="C7" s="417" t="s">
        <v>653</v>
      </c>
      <c r="D7" s="374" t="s">
        <v>915</v>
      </c>
      <c r="E7" s="348">
        <v>5099000</v>
      </c>
      <c r="F7" s="348">
        <v>5142000</v>
      </c>
      <c r="G7" s="348">
        <v>0</v>
      </c>
      <c r="H7" s="348">
        <v>0</v>
      </c>
      <c r="I7" s="424" t="s">
        <v>909</v>
      </c>
      <c r="J7" s="423"/>
      <c r="K7" s="381">
        <v>0</v>
      </c>
      <c r="L7" s="381">
        <v>0.56999999999999995</v>
      </c>
      <c r="M7" s="381">
        <v>0.56999999999999995</v>
      </c>
      <c r="N7" s="381">
        <v>0.56999999999999995</v>
      </c>
      <c r="O7" s="373" t="s">
        <v>617</v>
      </c>
      <c r="P7" s="248" t="s">
        <v>908</v>
      </c>
    </row>
    <row r="8" spans="1:16" ht="45" customHeight="1" x14ac:dyDescent="0.25">
      <c r="A8" s="401"/>
      <c r="B8" s="425"/>
      <c r="C8" s="417" t="s">
        <v>653</v>
      </c>
      <c r="D8" s="374" t="s">
        <v>914</v>
      </c>
      <c r="E8" s="348">
        <v>9156100</v>
      </c>
      <c r="F8" s="348">
        <v>9182600</v>
      </c>
      <c r="G8" s="348">
        <v>0</v>
      </c>
      <c r="H8" s="348">
        <v>0</v>
      </c>
      <c r="I8" s="424" t="s">
        <v>909</v>
      </c>
      <c r="J8" s="423"/>
      <c r="K8" s="381">
        <v>0</v>
      </c>
      <c r="L8" s="381">
        <v>0</v>
      </c>
      <c r="M8" s="381">
        <v>0.56999999999999995</v>
      </c>
      <c r="N8" s="381">
        <v>0.56999999999999995</v>
      </c>
      <c r="O8" s="373" t="s">
        <v>617</v>
      </c>
      <c r="P8" s="248" t="s">
        <v>908</v>
      </c>
    </row>
    <row r="9" spans="1:16" ht="47.25" customHeight="1" x14ac:dyDescent="0.25">
      <c r="A9" s="401"/>
      <c r="B9" s="425"/>
      <c r="C9" s="417" t="s">
        <v>653</v>
      </c>
      <c r="D9" s="374" t="s">
        <v>913</v>
      </c>
      <c r="E9" s="348">
        <v>3652250</v>
      </c>
      <c r="F9" s="348">
        <v>3175000</v>
      </c>
      <c r="G9" s="348">
        <v>0</v>
      </c>
      <c r="H9" s="348">
        <v>0</v>
      </c>
      <c r="I9" s="424" t="s">
        <v>909</v>
      </c>
      <c r="J9" s="423"/>
      <c r="K9" s="381">
        <v>0</v>
      </c>
      <c r="L9" s="381">
        <v>0.56999999999999995</v>
      </c>
      <c r="M9" s="381">
        <v>0.56999999999999995</v>
      </c>
      <c r="N9" s="381">
        <v>0.56999999999999995</v>
      </c>
      <c r="O9" s="373" t="s">
        <v>617</v>
      </c>
      <c r="P9" s="248" t="s">
        <v>908</v>
      </c>
    </row>
    <row r="10" spans="1:16" ht="46.5" customHeight="1" x14ac:dyDescent="0.25">
      <c r="A10" s="401"/>
      <c r="B10" s="425"/>
      <c r="C10" s="417" t="s">
        <v>653</v>
      </c>
      <c r="D10" s="374" t="s">
        <v>912</v>
      </c>
      <c r="E10" s="348">
        <v>5500750</v>
      </c>
      <c r="F10" s="348">
        <v>6228000</v>
      </c>
      <c r="G10" s="348">
        <v>0</v>
      </c>
      <c r="H10" s="348">
        <v>0</v>
      </c>
      <c r="I10" s="424" t="s">
        <v>909</v>
      </c>
      <c r="J10" s="423"/>
      <c r="K10" s="381">
        <v>0</v>
      </c>
      <c r="L10" s="381">
        <v>0</v>
      </c>
      <c r="M10" s="381">
        <v>0.56999999999999995</v>
      </c>
      <c r="N10" s="381">
        <v>0.56999999999999995</v>
      </c>
      <c r="O10" s="373" t="s">
        <v>617</v>
      </c>
      <c r="P10" s="248" t="s">
        <v>908</v>
      </c>
    </row>
    <row r="11" spans="1:16" ht="46.5" customHeight="1" x14ac:dyDescent="0.25">
      <c r="A11" s="401"/>
      <c r="B11" s="425"/>
      <c r="C11" s="417" t="s">
        <v>653</v>
      </c>
      <c r="D11" s="374" t="s">
        <v>911</v>
      </c>
      <c r="E11" s="348">
        <v>6891300</v>
      </c>
      <c r="F11" s="348">
        <v>7681000</v>
      </c>
      <c r="G11" s="348">
        <v>0</v>
      </c>
      <c r="H11" s="348">
        <v>0</v>
      </c>
      <c r="I11" s="424" t="s">
        <v>909</v>
      </c>
      <c r="J11" s="423"/>
      <c r="K11" s="381">
        <v>0</v>
      </c>
      <c r="L11" s="381">
        <v>0</v>
      </c>
      <c r="M11" s="381">
        <v>0.56999999999999995</v>
      </c>
      <c r="N11" s="381">
        <v>0.56999999999999995</v>
      </c>
      <c r="O11" s="373"/>
      <c r="P11" s="248"/>
    </row>
    <row r="12" spans="1:16" ht="49.5" customHeight="1" x14ac:dyDescent="0.25">
      <c r="A12" s="401"/>
      <c r="B12" s="425"/>
      <c r="C12" s="417" t="s">
        <v>653</v>
      </c>
      <c r="D12" s="374" t="s">
        <v>910</v>
      </c>
      <c r="E12" s="348">
        <v>4432000</v>
      </c>
      <c r="F12" s="348">
        <v>4362000</v>
      </c>
      <c r="G12" s="348">
        <v>0</v>
      </c>
      <c r="H12" s="348">
        <v>0</v>
      </c>
      <c r="I12" s="424" t="s">
        <v>909</v>
      </c>
      <c r="J12" s="423"/>
      <c r="K12" s="381">
        <v>0</v>
      </c>
      <c r="L12" s="381">
        <v>0.56999999999999995</v>
      </c>
      <c r="M12" s="381">
        <v>0.56999999999999995</v>
      </c>
      <c r="N12" s="381">
        <v>0.56999999999999995</v>
      </c>
      <c r="O12" s="373" t="s">
        <v>617</v>
      </c>
      <c r="P12" s="248" t="s">
        <v>908</v>
      </c>
    </row>
    <row r="13" spans="1:16" ht="95.25" customHeight="1" x14ac:dyDescent="0.25">
      <c r="A13" s="401"/>
      <c r="B13" s="406" t="s">
        <v>907</v>
      </c>
      <c r="C13" s="417" t="s">
        <v>620</v>
      </c>
      <c r="D13" s="248" t="s">
        <v>906</v>
      </c>
      <c r="E13" s="271">
        <v>100000</v>
      </c>
      <c r="F13" s="271">
        <v>0</v>
      </c>
      <c r="G13" s="271">
        <v>0</v>
      </c>
      <c r="H13" s="271">
        <v>0</v>
      </c>
      <c r="I13" s="422"/>
      <c r="J13" s="421"/>
      <c r="K13" s="420"/>
      <c r="L13" s="420"/>
      <c r="M13" s="420"/>
      <c r="N13" s="420"/>
      <c r="O13" s="419" t="s">
        <v>872</v>
      </c>
      <c r="P13" s="417" t="s">
        <v>901</v>
      </c>
    </row>
    <row r="14" spans="1:16" ht="95.25" customHeight="1" x14ac:dyDescent="0.25">
      <c r="A14" s="401"/>
      <c r="B14" s="400"/>
      <c r="C14" s="417" t="s">
        <v>620</v>
      </c>
      <c r="D14" s="248" t="s">
        <v>905</v>
      </c>
      <c r="E14" s="271">
        <v>150000</v>
      </c>
      <c r="F14" s="271">
        <v>0</v>
      </c>
      <c r="G14" s="271">
        <v>0</v>
      </c>
      <c r="H14" s="271">
        <v>0</v>
      </c>
      <c r="I14" s="422"/>
      <c r="J14" s="421"/>
      <c r="K14" s="420"/>
      <c r="L14" s="420"/>
      <c r="M14" s="420"/>
      <c r="N14" s="420"/>
      <c r="O14" s="419"/>
      <c r="P14" s="417"/>
    </row>
    <row r="15" spans="1:16" ht="79.5" customHeight="1" x14ac:dyDescent="0.25">
      <c r="A15" s="401"/>
      <c r="B15" s="413"/>
      <c r="C15" s="302" t="s">
        <v>620</v>
      </c>
      <c r="D15" s="305" t="s">
        <v>904</v>
      </c>
      <c r="E15" s="271">
        <v>100000</v>
      </c>
      <c r="F15" s="271">
        <v>0</v>
      </c>
      <c r="G15" s="271">
        <v>50000</v>
      </c>
      <c r="H15" s="271">
        <v>0</v>
      </c>
      <c r="I15" s="415"/>
      <c r="J15" s="414"/>
      <c r="K15" s="325"/>
      <c r="L15" s="325"/>
      <c r="M15" s="325"/>
      <c r="N15" s="325"/>
      <c r="O15" s="326" t="s">
        <v>872</v>
      </c>
      <c r="P15" s="302" t="s">
        <v>871</v>
      </c>
    </row>
    <row r="16" spans="1:16" ht="88.5" customHeight="1" x14ac:dyDescent="0.25">
      <c r="A16" s="401"/>
      <c r="B16" s="418" t="s">
        <v>903</v>
      </c>
      <c r="C16" s="417" t="s">
        <v>620</v>
      </c>
      <c r="D16" s="248" t="s">
        <v>902</v>
      </c>
      <c r="E16" s="271">
        <v>1308100</v>
      </c>
      <c r="F16" s="271">
        <v>7391000</v>
      </c>
      <c r="G16" s="271">
        <v>300000</v>
      </c>
      <c r="H16" s="271">
        <v>300000</v>
      </c>
      <c r="I16" s="422"/>
      <c r="J16" s="421"/>
      <c r="K16" s="420"/>
      <c r="L16" s="420"/>
      <c r="M16" s="420"/>
      <c r="N16" s="420"/>
      <c r="O16" s="419" t="s">
        <v>872</v>
      </c>
      <c r="P16" s="417" t="s">
        <v>901</v>
      </c>
    </row>
    <row r="17" spans="1:16" ht="127.5" customHeight="1" x14ac:dyDescent="0.25">
      <c r="A17" s="401"/>
      <c r="B17" s="418" t="s">
        <v>900</v>
      </c>
      <c r="C17" s="417" t="s">
        <v>899</v>
      </c>
      <c r="D17" s="248" t="s">
        <v>898</v>
      </c>
      <c r="E17" s="271">
        <v>300000</v>
      </c>
      <c r="F17" s="271">
        <v>630000</v>
      </c>
      <c r="G17" s="271">
        <v>400000</v>
      </c>
      <c r="H17" s="271">
        <v>400000</v>
      </c>
      <c r="I17" s="412" t="s">
        <v>897</v>
      </c>
      <c r="J17" s="411"/>
      <c r="K17" s="269" t="s">
        <v>896</v>
      </c>
      <c r="L17" s="269" t="s">
        <v>895</v>
      </c>
      <c r="M17" s="269" t="s">
        <v>894</v>
      </c>
      <c r="N17" s="269" t="s">
        <v>893</v>
      </c>
      <c r="O17" s="407" t="s">
        <v>617</v>
      </c>
      <c r="P17" s="269" t="s">
        <v>853</v>
      </c>
    </row>
    <row r="18" spans="1:16" ht="108" customHeight="1" x14ac:dyDescent="0.25">
      <c r="A18" s="401"/>
      <c r="B18" s="406" t="s">
        <v>892</v>
      </c>
      <c r="C18" s="417" t="s">
        <v>891</v>
      </c>
      <c r="D18" s="248" t="s">
        <v>890</v>
      </c>
      <c r="E18" s="271">
        <v>2560000</v>
      </c>
      <c r="F18" s="271">
        <v>2460000</v>
      </c>
      <c r="G18" s="271">
        <v>2400000</v>
      </c>
      <c r="H18" s="271">
        <v>2400000</v>
      </c>
      <c r="I18" s="412" t="s">
        <v>889</v>
      </c>
      <c r="J18" s="411"/>
      <c r="K18" s="269" t="s">
        <v>888</v>
      </c>
      <c r="L18" s="269" t="s">
        <v>887</v>
      </c>
      <c r="M18" s="269" t="s">
        <v>886</v>
      </c>
      <c r="N18" s="269" t="s">
        <v>885</v>
      </c>
      <c r="O18" s="407" t="s">
        <v>617</v>
      </c>
      <c r="P18" s="269" t="s">
        <v>853</v>
      </c>
    </row>
    <row r="19" spans="1:16" ht="75" customHeight="1" x14ac:dyDescent="0.25">
      <c r="A19" s="401"/>
      <c r="B19" s="413"/>
      <c r="C19" s="302" t="s">
        <v>620</v>
      </c>
      <c r="D19" s="305" t="s">
        <v>884</v>
      </c>
      <c r="E19" s="271">
        <v>25000</v>
      </c>
      <c r="F19" s="271">
        <v>0</v>
      </c>
      <c r="G19" s="271">
        <v>50000</v>
      </c>
      <c r="H19" s="271">
        <v>50000</v>
      </c>
      <c r="I19" s="415"/>
      <c r="J19" s="414"/>
      <c r="K19" s="325"/>
      <c r="L19" s="325"/>
      <c r="M19" s="325"/>
      <c r="N19" s="325"/>
      <c r="O19" s="326" t="s">
        <v>872</v>
      </c>
      <c r="P19" s="302" t="s">
        <v>871</v>
      </c>
    </row>
    <row r="20" spans="1:16" ht="94.5" customHeight="1" x14ac:dyDescent="0.25">
      <c r="A20" s="401"/>
      <c r="B20" s="406" t="s">
        <v>883</v>
      </c>
      <c r="C20" s="417" t="s">
        <v>882</v>
      </c>
      <c r="D20" s="248" t="s">
        <v>881</v>
      </c>
      <c r="E20" s="271">
        <v>110000</v>
      </c>
      <c r="F20" s="271">
        <v>110000</v>
      </c>
      <c r="G20" s="271">
        <v>110000</v>
      </c>
      <c r="H20" s="271">
        <v>110000</v>
      </c>
      <c r="I20" s="412" t="s">
        <v>880</v>
      </c>
      <c r="J20" s="411"/>
      <c r="K20" s="255" t="s">
        <v>879</v>
      </c>
      <c r="L20" s="255" t="s">
        <v>878</v>
      </c>
      <c r="M20" s="255" t="s">
        <v>877</v>
      </c>
      <c r="N20" s="255" t="s">
        <v>876</v>
      </c>
      <c r="O20" s="407" t="s">
        <v>617</v>
      </c>
      <c r="P20" s="269" t="s">
        <v>853</v>
      </c>
    </row>
    <row r="21" spans="1:16" ht="40.5" customHeight="1" x14ac:dyDescent="0.25">
      <c r="A21" s="401"/>
      <c r="B21" s="400"/>
      <c r="C21" s="417" t="s">
        <v>860</v>
      </c>
      <c r="D21" s="248" t="s">
        <v>178</v>
      </c>
      <c r="E21" s="271">
        <v>350000</v>
      </c>
      <c r="F21" s="271">
        <v>150000</v>
      </c>
      <c r="G21" s="271">
        <v>350000</v>
      </c>
      <c r="H21" s="271">
        <v>350000</v>
      </c>
      <c r="I21" s="412" t="s">
        <v>880</v>
      </c>
      <c r="J21" s="411"/>
      <c r="K21" s="255" t="s">
        <v>879</v>
      </c>
      <c r="L21" s="255" t="s">
        <v>878</v>
      </c>
      <c r="M21" s="255" t="s">
        <v>877</v>
      </c>
      <c r="N21" s="255" t="s">
        <v>876</v>
      </c>
      <c r="O21" s="407" t="s">
        <v>617</v>
      </c>
      <c r="P21" s="269" t="s">
        <v>853</v>
      </c>
    </row>
    <row r="22" spans="1:16" ht="40.5" customHeight="1" x14ac:dyDescent="0.25">
      <c r="A22" s="401"/>
      <c r="B22" s="400"/>
      <c r="C22" s="417" t="s">
        <v>860</v>
      </c>
      <c r="D22" s="248" t="s">
        <v>875</v>
      </c>
      <c r="E22" s="271">
        <v>500000</v>
      </c>
      <c r="F22" s="271">
        <v>0</v>
      </c>
      <c r="G22" s="271">
        <v>500000</v>
      </c>
      <c r="H22" s="271">
        <v>500000</v>
      </c>
      <c r="I22" s="412" t="s">
        <v>874</v>
      </c>
      <c r="J22" s="416"/>
      <c r="K22" s="255">
        <v>0</v>
      </c>
      <c r="L22" s="255">
        <v>10</v>
      </c>
      <c r="M22" s="255">
        <v>10</v>
      </c>
      <c r="N22" s="255">
        <v>10</v>
      </c>
      <c r="O22" s="407" t="s">
        <v>617</v>
      </c>
      <c r="P22" s="269" t="s">
        <v>853</v>
      </c>
    </row>
    <row r="23" spans="1:16" ht="49.5" customHeight="1" x14ac:dyDescent="0.25">
      <c r="A23" s="401"/>
      <c r="B23" s="400"/>
      <c r="C23" s="302" t="s">
        <v>620</v>
      </c>
      <c r="D23" s="305" t="s">
        <v>873</v>
      </c>
      <c r="E23" s="271">
        <v>48000</v>
      </c>
      <c r="F23" s="271">
        <v>48000</v>
      </c>
      <c r="G23" s="271">
        <v>0</v>
      </c>
      <c r="H23" s="271">
        <v>0</v>
      </c>
      <c r="I23" s="415"/>
      <c r="J23" s="414"/>
      <c r="K23" s="325"/>
      <c r="L23" s="325"/>
      <c r="M23" s="325"/>
      <c r="N23" s="325"/>
      <c r="O23" s="326" t="s">
        <v>872</v>
      </c>
      <c r="P23" s="302" t="s">
        <v>871</v>
      </c>
    </row>
    <row r="24" spans="1:16" ht="80.25" customHeight="1" x14ac:dyDescent="0.25">
      <c r="A24" s="401"/>
      <c r="B24" s="400"/>
      <c r="C24" s="248" t="s">
        <v>870</v>
      </c>
      <c r="D24" s="248" t="s">
        <v>869</v>
      </c>
      <c r="E24" s="271">
        <v>70000</v>
      </c>
      <c r="F24" s="271">
        <v>150000</v>
      </c>
      <c r="G24" s="271">
        <v>40000</v>
      </c>
      <c r="H24" s="271">
        <v>40000</v>
      </c>
      <c r="I24" s="412" t="s">
        <v>868</v>
      </c>
      <c r="J24" s="411"/>
      <c r="K24" s="269">
        <v>1</v>
      </c>
      <c r="L24" s="269">
        <v>1</v>
      </c>
      <c r="M24" s="269">
        <v>1</v>
      </c>
      <c r="N24" s="269">
        <v>1</v>
      </c>
      <c r="O24" s="407" t="s">
        <v>617</v>
      </c>
      <c r="P24" s="269" t="s">
        <v>853</v>
      </c>
    </row>
    <row r="25" spans="1:16" ht="126.75" customHeight="1" x14ac:dyDescent="0.25">
      <c r="A25" s="401"/>
      <c r="B25" s="400"/>
      <c r="C25" s="248" t="s">
        <v>867</v>
      </c>
      <c r="D25" s="248" t="s">
        <v>866</v>
      </c>
      <c r="E25" s="271">
        <v>909000</v>
      </c>
      <c r="F25" s="271">
        <v>633000</v>
      </c>
      <c r="G25" s="271">
        <v>725000</v>
      </c>
      <c r="H25" s="271">
        <v>725000</v>
      </c>
      <c r="I25" s="412" t="s">
        <v>865</v>
      </c>
      <c r="J25" s="411"/>
      <c r="K25" s="269" t="s">
        <v>864</v>
      </c>
      <c r="L25" s="269" t="s">
        <v>863</v>
      </c>
      <c r="M25" s="269" t="s">
        <v>862</v>
      </c>
      <c r="N25" s="269" t="s">
        <v>861</v>
      </c>
      <c r="O25" s="407" t="s">
        <v>617</v>
      </c>
      <c r="P25" s="269" t="s">
        <v>853</v>
      </c>
    </row>
    <row r="26" spans="1:16" ht="55.5" customHeight="1" x14ac:dyDescent="0.25">
      <c r="A26" s="401"/>
      <c r="B26" s="413"/>
      <c r="C26" s="255" t="s">
        <v>860</v>
      </c>
      <c r="D26" s="269" t="s">
        <v>859</v>
      </c>
      <c r="E26" s="271">
        <v>314000</v>
      </c>
      <c r="F26" s="271">
        <v>314000</v>
      </c>
      <c r="G26" s="271">
        <v>214000</v>
      </c>
      <c r="H26" s="271">
        <v>214000</v>
      </c>
      <c r="I26" s="412" t="s">
        <v>858</v>
      </c>
      <c r="J26" s="411"/>
      <c r="K26" s="269" t="s">
        <v>857</v>
      </c>
      <c r="L26" s="407" t="s">
        <v>856</v>
      </c>
      <c r="M26" s="407" t="s">
        <v>855</v>
      </c>
      <c r="N26" s="407" t="s">
        <v>854</v>
      </c>
      <c r="O26" s="407" t="s">
        <v>617</v>
      </c>
      <c r="P26" s="269" t="s">
        <v>853</v>
      </c>
    </row>
    <row r="27" spans="1:16" ht="51" customHeight="1" x14ac:dyDescent="0.25">
      <c r="A27" s="401"/>
      <c r="B27" s="410" t="s">
        <v>852</v>
      </c>
      <c r="C27" s="255" t="s">
        <v>620</v>
      </c>
      <c r="D27" s="269" t="s">
        <v>851</v>
      </c>
      <c r="E27" s="271">
        <v>200000</v>
      </c>
      <c r="F27" s="271">
        <v>200000</v>
      </c>
      <c r="G27" s="271">
        <v>200000</v>
      </c>
      <c r="H27" s="271">
        <v>200000</v>
      </c>
      <c r="I27" s="409"/>
      <c r="J27" s="408"/>
      <c r="K27" s="255"/>
      <c r="L27" s="255"/>
      <c r="M27" s="255"/>
      <c r="N27" s="255"/>
      <c r="O27" s="407" t="s">
        <v>617</v>
      </c>
      <c r="P27" s="269" t="s">
        <v>616</v>
      </c>
    </row>
    <row r="28" spans="1:16" ht="54" customHeight="1" x14ac:dyDescent="0.25">
      <c r="A28" s="401"/>
      <c r="B28" s="406" t="s">
        <v>850</v>
      </c>
      <c r="C28" s="397" t="s">
        <v>620</v>
      </c>
      <c r="D28" s="320" t="s">
        <v>849</v>
      </c>
      <c r="E28" s="399">
        <v>1100000</v>
      </c>
      <c r="F28" s="399">
        <v>825000</v>
      </c>
      <c r="G28" s="399">
        <v>1150000</v>
      </c>
      <c r="H28" s="399">
        <v>1150000</v>
      </c>
      <c r="I28" s="405" t="s">
        <v>848</v>
      </c>
      <c r="J28" s="404"/>
      <c r="K28" s="397">
        <v>280</v>
      </c>
      <c r="L28" s="397">
        <v>280</v>
      </c>
      <c r="M28" s="397">
        <v>280</v>
      </c>
      <c r="N28" s="397">
        <v>280</v>
      </c>
      <c r="O28" s="396" t="s">
        <v>699</v>
      </c>
      <c r="P28" s="396" t="s">
        <v>739</v>
      </c>
    </row>
    <row r="29" spans="1:16" ht="49.5" customHeight="1" x14ac:dyDescent="0.25">
      <c r="A29" s="401"/>
      <c r="B29" s="400"/>
      <c r="C29" s="397" t="s">
        <v>620</v>
      </c>
      <c r="D29" s="320" t="s">
        <v>847</v>
      </c>
      <c r="E29" s="399">
        <v>978500</v>
      </c>
      <c r="F29" s="399">
        <v>650000</v>
      </c>
      <c r="G29" s="399">
        <v>1050000</v>
      </c>
      <c r="H29" s="399">
        <v>1050000</v>
      </c>
      <c r="I29" s="267" t="s">
        <v>846</v>
      </c>
      <c r="J29" s="398"/>
      <c r="K29" s="397" t="s">
        <v>845</v>
      </c>
      <c r="L29" s="397" t="s">
        <v>845</v>
      </c>
      <c r="M29" s="397" t="s">
        <v>844</v>
      </c>
      <c r="N29" s="397" t="s">
        <v>844</v>
      </c>
      <c r="O29" s="396" t="s">
        <v>699</v>
      </c>
      <c r="P29" s="396" t="s">
        <v>739</v>
      </c>
    </row>
    <row r="30" spans="1:16" ht="55.5" customHeight="1" x14ac:dyDescent="0.25">
      <c r="A30" s="401"/>
      <c r="B30" s="400"/>
      <c r="C30" s="397" t="s">
        <v>620</v>
      </c>
      <c r="D30" s="320" t="s">
        <v>843</v>
      </c>
      <c r="E30" s="399">
        <v>80000</v>
      </c>
      <c r="F30" s="399">
        <v>80000</v>
      </c>
      <c r="G30" s="399">
        <v>80000</v>
      </c>
      <c r="H30" s="399">
        <v>80000</v>
      </c>
      <c r="I30" s="267" t="s">
        <v>842</v>
      </c>
      <c r="J30" s="398"/>
      <c r="K30" s="396" t="s">
        <v>841</v>
      </c>
      <c r="L30" s="396" t="s">
        <v>840</v>
      </c>
      <c r="M30" s="396" t="s">
        <v>839</v>
      </c>
      <c r="N30" s="396" t="s">
        <v>839</v>
      </c>
      <c r="O30" s="396" t="s">
        <v>699</v>
      </c>
      <c r="P30" s="396" t="s">
        <v>739</v>
      </c>
    </row>
    <row r="31" spans="1:16" ht="32.25" customHeight="1" x14ac:dyDescent="0.25">
      <c r="A31" s="401"/>
      <c r="B31" s="400"/>
      <c r="C31" s="397" t="s">
        <v>653</v>
      </c>
      <c r="D31" s="320" t="s">
        <v>344</v>
      </c>
      <c r="E31" s="399">
        <v>690000</v>
      </c>
      <c r="F31" s="399">
        <v>740000</v>
      </c>
      <c r="G31" s="399">
        <v>490000</v>
      </c>
      <c r="H31" s="399">
        <v>490000</v>
      </c>
      <c r="I31" s="267" t="s">
        <v>838</v>
      </c>
      <c r="J31" s="398"/>
      <c r="K31" s="397">
        <v>27</v>
      </c>
      <c r="L31" s="397">
        <v>28</v>
      </c>
      <c r="M31" s="397">
        <v>30</v>
      </c>
      <c r="N31" s="397">
        <v>30</v>
      </c>
      <c r="O31" s="396" t="s">
        <v>699</v>
      </c>
      <c r="P31" s="396" t="s">
        <v>739</v>
      </c>
    </row>
    <row r="32" spans="1:16" ht="33" customHeight="1" x14ac:dyDescent="0.25">
      <c r="A32" s="401"/>
      <c r="B32" s="400"/>
      <c r="C32" s="397" t="s">
        <v>653</v>
      </c>
      <c r="D32" s="320" t="s">
        <v>837</v>
      </c>
      <c r="E32" s="399">
        <v>800000</v>
      </c>
      <c r="F32" s="399">
        <v>700000</v>
      </c>
      <c r="G32" s="399">
        <v>700000</v>
      </c>
      <c r="H32" s="399">
        <v>700000</v>
      </c>
      <c r="I32" s="403" t="s">
        <v>836</v>
      </c>
      <c r="J32" s="402"/>
      <c r="K32" s="397">
        <v>12</v>
      </c>
      <c r="L32" s="397">
        <v>11</v>
      </c>
      <c r="M32" s="397">
        <v>10</v>
      </c>
      <c r="N32" s="397">
        <v>10</v>
      </c>
      <c r="O32" s="396" t="s">
        <v>699</v>
      </c>
      <c r="P32" s="396" t="s">
        <v>739</v>
      </c>
    </row>
    <row r="33" spans="1:16" ht="33" customHeight="1" x14ac:dyDescent="0.25">
      <c r="A33" s="401"/>
      <c r="B33" s="400"/>
      <c r="C33" s="397" t="s">
        <v>653</v>
      </c>
      <c r="D33" s="320" t="s">
        <v>835</v>
      </c>
      <c r="E33" s="399">
        <v>1000000</v>
      </c>
      <c r="F33" s="399">
        <v>1350000</v>
      </c>
      <c r="G33" s="399">
        <v>536500</v>
      </c>
      <c r="H33" s="399">
        <v>536500</v>
      </c>
      <c r="I33" s="267" t="s">
        <v>834</v>
      </c>
      <c r="J33" s="398"/>
      <c r="K33" s="397">
        <v>3</v>
      </c>
      <c r="L33" s="397">
        <v>4</v>
      </c>
      <c r="M33" s="397">
        <v>4</v>
      </c>
      <c r="N33" s="397">
        <v>5</v>
      </c>
      <c r="O33" s="396" t="s">
        <v>699</v>
      </c>
      <c r="P33" s="396" t="s">
        <v>739</v>
      </c>
    </row>
    <row r="34" spans="1:16" ht="56.25" customHeight="1" x14ac:dyDescent="0.25">
      <c r="A34" s="401"/>
      <c r="B34" s="400"/>
      <c r="C34" s="397" t="s">
        <v>620</v>
      </c>
      <c r="D34" s="320" t="s">
        <v>833</v>
      </c>
      <c r="E34" s="399">
        <v>255000</v>
      </c>
      <c r="F34" s="399">
        <v>125000</v>
      </c>
      <c r="G34" s="399">
        <v>255000</v>
      </c>
      <c r="H34" s="399">
        <v>255000</v>
      </c>
      <c r="I34" s="267" t="s">
        <v>832</v>
      </c>
      <c r="J34" s="398"/>
      <c r="K34" s="397">
        <v>44</v>
      </c>
      <c r="L34" s="397">
        <v>45</v>
      </c>
      <c r="M34" s="397">
        <v>40</v>
      </c>
      <c r="N34" s="397">
        <v>40</v>
      </c>
      <c r="O34" s="396" t="s">
        <v>699</v>
      </c>
      <c r="P34" s="396" t="s">
        <v>739</v>
      </c>
    </row>
    <row r="35" spans="1:16" ht="15" customHeight="1" x14ac:dyDescent="0.25">
      <c r="A35" s="395"/>
      <c r="B35" s="394" t="s">
        <v>615</v>
      </c>
      <c r="C35" s="393"/>
      <c r="D35" s="392"/>
      <c r="E35" s="243">
        <f>SUM(E3:E34)</f>
        <v>47464671.170000002</v>
      </c>
      <c r="F35" s="243">
        <f>SUM(F3:F34)</f>
        <v>53274875</v>
      </c>
      <c r="G35" s="243">
        <f>SUM(G3:G34)</f>
        <v>9720550</v>
      </c>
      <c r="H35" s="243">
        <f>SUM(H3:H34)</f>
        <v>9550500</v>
      </c>
      <c r="I35" s="391"/>
      <c r="J35" s="352"/>
      <c r="K35" s="351"/>
      <c r="L35" s="351"/>
      <c r="M35" s="351"/>
      <c r="N35" s="351"/>
      <c r="O35" s="351"/>
      <c r="P35" s="351"/>
    </row>
    <row r="36" spans="1:16" x14ac:dyDescent="0.25">
      <c r="A36" s="240"/>
      <c r="B36" s="24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x14ac:dyDescent="0.25">
      <c r="A37" s="240"/>
      <c r="B37" s="24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x14ac:dyDescent="0.25">
      <c r="A38" s="240"/>
      <c r="B38" s="24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</row>
    <row r="39" spans="1:16" x14ac:dyDescent="0.25">
      <c r="A39" s="240"/>
      <c r="B39" s="24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</row>
    <row r="40" spans="1:16" x14ac:dyDescent="0.25">
      <c r="A40" s="240"/>
      <c r="B40" s="24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</row>
    <row r="41" spans="1:16" x14ac:dyDescent="0.25">
      <c r="A41" s="240"/>
      <c r="B41" s="24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</row>
    <row r="42" spans="1:16" x14ac:dyDescent="0.25">
      <c r="A42" s="240"/>
      <c r="B42" s="24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</row>
    <row r="43" spans="1:16" x14ac:dyDescent="0.25">
      <c r="A43" s="240"/>
      <c r="B43" s="24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</row>
    <row r="44" spans="1:16" x14ac:dyDescent="0.25">
      <c r="A44" s="240"/>
      <c r="B44" s="24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</row>
    <row r="45" spans="1:16" x14ac:dyDescent="0.25">
      <c r="A45" s="240"/>
      <c r="B45" s="24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</row>
    <row r="46" spans="1:16" x14ac:dyDescent="0.25">
      <c r="A46" s="240"/>
      <c r="B46" s="24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</row>
    <row r="47" spans="1:16" x14ac:dyDescent="0.25">
      <c r="A47" s="240"/>
      <c r="B47" s="24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</row>
    <row r="48" spans="1:16" x14ac:dyDescent="0.25">
      <c r="A48" s="240"/>
      <c r="B48" s="24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</row>
    <row r="49" spans="1:16" x14ac:dyDescent="0.25">
      <c r="A49" s="240"/>
      <c r="B49" s="24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</row>
    <row r="50" spans="1:16" x14ac:dyDescent="0.25">
      <c r="A50" s="240"/>
      <c r="B50" s="24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51" spans="1:16" x14ac:dyDescent="0.25">
      <c r="A51" s="240"/>
      <c r="B51" s="24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  <row r="52" spans="1:16" x14ac:dyDescent="0.25">
      <c r="A52" s="240"/>
      <c r="B52" s="24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</row>
    <row r="53" spans="1:16" x14ac:dyDescent="0.25">
      <c r="A53" s="240"/>
      <c r="B53" s="24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</row>
    <row r="54" spans="1:16" x14ac:dyDescent="0.25">
      <c r="A54" s="240"/>
      <c r="B54" s="24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</row>
    <row r="55" spans="1:16" x14ac:dyDescent="0.25">
      <c r="A55" s="240"/>
      <c r="B55" s="24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</row>
    <row r="56" spans="1:16" x14ac:dyDescent="0.25">
      <c r="A56" s="240"/>
      <c r="B56" s="24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</row>
    <row r="57" spans="1:16" x14ac:dyDescent="0.25">
      <c r="A57" s="240"/>
      <c r="B57" s="24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</row>
    <row r="58" spans="1:16" x14ac:dyDescent="0.25">
      <c r="A58" s="240"/>
      <c r="B58" s="24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</row>
    <row r="59" spans="1:16" x14ac:dyDescent="0.25">
      <c r="A59" s="240"/>
      <c r="B59" s="24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</row>
    <row r="60" spans="1:16" x14ac:dyDescent="0.25">
      <c r="A60" s="240"/>
      <c r="B60" s="24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</row>
    <row r="61" spans="1:16" x14ac:dyDescent="0.25">
      <c r="A61" s="240"/>
      <c r="B61" s="24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</row>
    <row r="62" spans="1:16" x14ac:dyDescent="0.25">
      <c r="A62" s="240"/>
      <c r="B62" s="24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</row>
    <row r="63" spans="1:16" x14ac:dyDescent="0.25">
      <c r="A63" s="240"/>
      <c r="B63" s="24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</row>
    <row r="64" spans="1:16" x14ac:dyDescent="0.25">
      <c r="A64" s="240"/>
      <c r="B64" s="24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</row>
    <row r="65" spans="1:16" x14ac:dyDescent="0.25">
      <c r="A65" s="240"/>
      <c r="B65" s="24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</row>
    <row r="66" spans="1:16" x14ac:dyDescent="0.25">
      <c r="A66" s="240"/>
      <c r="B66" s="24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</row>
    <row r="67" spans="1:16" x14ac:dyDescent="0.25">
      <c r="A67" s="240"/>
      <c r="B67" s="24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</row>
    <row r="68" spans="1:16" x14ac:dyDescent="0.25">
      <c r="A68" s="240"/>
      <c r="B68" s="24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</row>
    <row r="69" spans="1:16" x14ac:dyDescent="0.25">
      <c r="A69" s="240"/>
      <c r="B69" s="24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</row>
    <row r="70" spans="1:16" x14ac:dyDescent="0.25">
      <c r="A70" s="240"/>
      <c r="B70" s="24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</row>
    <row r="71" spans="1:16" x14ac:dyDescent="0.25">
      <c r="A71" s="240"/>
      <c r="B71" s="24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</row>
    <row r="72" spans="1:16" x14ac:dyDescent="0.25">
      <c r="A72" s="240"/>
      <c r="B72" s="24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</row>
    <row r="73" spans="1:16" x14ac:dyDescent="0.25">
      <c r="A73" s="240"/>
      <c r="B73" s="24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</row>
    <row r="74" spans="1:16" x14ac:dyDescent="0.25">
      <c r="A74" s="240"/>
      <c r="B74" s="24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</row>
    <row r="75" spans="1:16" x14ac:dyDescent="0.25">
      <c r="A75" s="240"/>
      <c r="B75" s="24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</row>
    <row r="76" spans="1:16" x14ac:dyDescent="0.25">
      <c r="A76" s="240"/>
      <c r="B76" s="24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</row>
    <row r="77" spans="1:16" x14ac:dyDescent="0.25">
      <c r="A77" s="240"/>
      <c r="B77" s="24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</row>
    <row r="78" spans="1:16" x14ac:dyDescent="0.25">
      <c r="A78" s="240"/>
      <c r="B78" s="24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</row>
    <row r="79" spans="1:16" x14ac:dyDescent="0.25">
      <c r="A79" s="240"/>
      <c r="B79" s="24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</row>
    <row r="80" spans="1:16" x14ac:dyDescent="0.25">
      <c r="A80" s="240"/>
      <c r="B80" s="24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</row>
    <row r="81" spans="1:16" x14ac:dyDescent="0.25">
      <c r="A81" s="240"/>
      <c r="B81" s="24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</row>
    <row r="82" spans="1:16" x14ac:dyDescent="0.25">
      <c r="A82" s="240"/>
      <c r="B82" s="24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</row>
    <row r="83" spans="1:16" x14ac:dyDescent="0.25">
      <c r="A83" s="240"/>
      <c r="B83" s="24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</row>
    <row r="84" spans="1:16" x14ac:dyDescent="0.25">
      <c r="A84" s="240"/>
      <c r="B84" s="24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</row>
    <row r="85" spans="1:16" x14ac:dyDescent="0.25">
      <c r="A85" s="240"/>
      <c r="B85" s="24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</row>
    <row r="86" spans="1:16" x14ac:dyDescent="0.25">
      <c r="A86" s="240"/>
      <c r="B86" s="24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</row>
    <row r="87" spans="1:16" x14ac:dyDescent="0.25">
      <c r="A87" s="240"/>
      <c r="B87" s="24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</row>
    <row r="88" spans="1:16" x14ac:dyDescent="0.25">
      <c r="A88" s="240"/>
      <c r="B88" s="24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</row>
    <row r="89" spans="1:16" x14ac:dyDescent="0.25">
      <c r="A89" s="240"/>
      <c r="B89" s="24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</row>
    <row r="90" spans="1:16" x14ac:dyDescent="0.25">
      <c r="A90" s="240"/>
      <c r="B90" s="24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</row>
    <row r="91" spans="1:16" x14ac:dyDescent="0.25">
      <c r="A91" s="240"/>
      <c r="B91" s="24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</row>
    <row r="92" spans="1:16" x14ac:dyDescent="0.25">
      <c r="A92" s="240"/>
      <c r="B92" s="24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</row>
    <row r="93" spans="1:16" x14ac:dyDescent="0.25">
      <c r="A93" s="240"/>
      <c r="B93" s="24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</row>
    <row r="94" spans="1:16" x14ac:dyDescent="0.25">
      <c r="A94" s="240"/>
      <c r="B94" s="24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</row>
    <row r="95" spans="1:16" x14ac:dyDescent="0.25">
      <c r="A95" s="240"/>
      <c r="B95" s="24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</row>
    <row r="96" spans="1:16" x14ac:dyDescent="0.25">
      <c r="A96" s="240"/>
      <c r="B96" s="24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</row>
    <row r="97" spans="1:16" x14ac:dyDescent="0.25">
      <c r="A97" s="240"/>
      <c r="B97" s="24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</row>
    <row r="98" spans="1:16" x14ac:dyDescent="0.25">
      <c r="A98" s="240"/>
      <c r="B98" s="24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</row>
    <row r="99" spans="1:16" x14ac:dyDescent="0.25">
      <c r="A99" s="240"/>
      <c r="B99" s="24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</row>
    <row r="100" spans="1:16" x14ac:dyDescent="0.25">
      <c r="A100" s="240"/>
      <c r="B100" s="24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</row>
    <row r="101" spans="1:16" x14ac:dyDescent="0.25">
      <c r="A101" s="240"/>
      <c r="B101" s="24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</row>
    <row r="102" spans="1:16" x14ac:dyDescent="0.25">
      <c r="A102" s="240"/>
      <c r="B102" s="24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</row>
    <row r="103" spans="1:16" x14ac:dyDescent="0.25">
      <c r="A103" s="240"/>
      <c r="B103" s="24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</row>
    <row r="104" spans="1:16" x14ac:dyDescent="0.25">
      <c r="A104" s="240"/>
      <c r="B104" s="24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</row>
    <row r="105" spans="1:16" x14ac:dyDescent="0.25">
      <c r="A105" s="240"/>
      <c r="B105" s="24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</row>
    <row r="106" spans="1:16" x14ac:dyDescent="0.25">
      <c r="A106" s="240"/>
      <c r="B106" s="24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</row>
    <row r="107" spans="1:16" x14ac:dyDescent="0.25">
      <c r="A107" s="240"/>
      <c r="B107" s="24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</row>
    <row r="108" spans="1:16" x14ac:dyDescent="0.25">
      <c r="A108" s="240"/>
      <c r="B108" s="24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</row>
    <row r="109" spans="1:16" x14ac:dyDescent="0.25">
      <c r="A109" s="240"/>
      <c r="B109" s="24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</row>
    <row r="110" spans="1:16" x14ac:dyDescent="0.25">
      <c r="A110" s="240"/>
      <c r="B110" s="24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</row>
    <row r="111" spans="1:16" x14ac:dyDescent="0.25">
      <c r="A111" s="240"/>
      <c r="B111" s="24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</row>
    <row r="112" spans="1:16" x14ac:dyDescent="0.25">
      <c r="A112" s="240"/>
      <c r="B112" s="24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</row>
    <row r="113" spans="1:16" x14ac:dyDescent="0.25">
      <c r="A113" s="240"/>
      <c r="B113" s="24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</row>
    <row r="114" spans="1:16" x14ac:dyDescent="0.25">
      <c r="A114" s="240"/>
      <c r="B114" s="24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</row>
    <row r="115" spans="1:16" x14ac:dyDescent="0.25">
      <c r="A115" s="240"/>
      <c r="B115" s="24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</row>
    <row r="116" spans="1:16" x14ac:dyDescent="0.25">
      <c r="A116" s="240"/>
      <c r="B116" s="24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</row>
    <row r="117" spans="1:16" x14ac:dyDescent="0.25">
      <c r="A117" s="240"/>
      <c r="B117" s="24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</row>
    <row r="118" spans="1:16" x14ac:dyDescent="0.25">
      <c r="A118" s="240"/>
      <c r="B118" s="24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</row>
    <row r="119" spans="1:16" x14ac:dyDescent="0.25">
      <c r="A119" s="240"/>
      <c r="B119" s="24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</row>
    <row r="120" spans="1:16" x14ac:dyDescent="0.25">
      <c r="A120" s="240"/>
      <c r="B120" s="24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</row>
    <row r="121" spans="1:16" x14ac:dyDescent="0.25">
      <c r="A121" s="240"/>
      <c r="B121" s="24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</row>
    <row r="122" spans="1:16" x14ac:dyDescent="0.25">
      <c r="A122" s="240"/>
      <c r="B122" s="24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</row>
    <row r="123" spans="1:16" x14ac:dyDescent="0.25">
      <c r="A123" s="240"/>
      <c r="B123" s="24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</row>
    <row r="124" spans="1:16" x14ac:dyDescent="0.25">
      <c r="A124" s="240"/>
      <c r="B124" s="24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</row>
    <row r="125" spans="1:16" x14ac:dyDescent="0.25">
      <c r="A125" s="240"/>
      <c r="B125" s="24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</row>
    <row r="126" spans="1:16" x14ac:dyDescent="0.25">
      <c r="A126" s="240"/>
      <c r="B126" s="24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</row>
    <row r="127" spans="1:16" x14ac:dyDescent="0.25">
      <c r="A127" s="240"/>
      <c r="B127" s="24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</row>
    <row r="128" spans="1:16" x14ac:dyDescent="0.25">
      <c r="A128" s="240"/>
      <c r="B128" s="24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</row>
    <row r="129" spans="1:16" x14ac:dyDescent="0.25">
      <c r="A129" s="240"/>
      <c r="B129" s="24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</row>
    <row r="130" spans="1:16" x14ac:dyDescent="0.25">
      <c r="A130" s="240"/>
      <c r="B130" s="24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</row>
    <row r="131" spans="1:16" x14ac:dyDescent="0.25">
      <c r="A131" s="240"/>
      <c r="B131" s="24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</row>
    <row r="132" spans="1:16" x14ac:dyDescent="0.25">
      <c r="A132" s="240"/>
      <c r="B132" s="24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</row>
    <row r="133" spans="1:16" x14ac:dyDescent="0.25">
      <c r="A133" s="240"/>
      <c r="B133" s="24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</row>
    <row r="134" spans="1:16" x14ac:dyDescent="0.25">
      <c r="A134" s="240"/>
      <c r="B134" s="24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</row>
    <row r="135" spans="1:16" x14ac:dyDescent="0.25">
      <c r="A135" s="240"/>
      <c r="B135" s="24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</row>
    <row r="136" spans="1:16" x14ac:dyDescent="0.25">
      <c r="A136" s="240"/>
      <c r="B136" s="24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</row>
    <row r="137" spans="1:16" x14ac:dyDescent="0.25">
      <c r="A137" s="240"/>
      <c r="B137" s="24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</row>
    <row r="138" spans="1:16" x14ac:dyDescent="0.25">
      <c r="A138" s="240"/>
      <c r="B138" s="24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</row>
    <row r="139" spans="1:16" x14ac:dyDescent="0.25">
      <c r="A139" s="240"/>
      <c r="B139" s="24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</row>
    <row r="140" spans="1:16" x14ac:dyDescent="0.25">
      <c r="A140" s="240"/>
      <c r="B140" s="24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</row>
    <row r="141" spans="1:16" x14ac:dyDescent="0.25">
      <c r="A141" s="240"/>
      <c r="B141" s="24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</row>
    <row r="142" spans="1:16" x14ac:dyDescent="0.25">
      <c r="A142" s="240"/>
      <c r="B142" s="24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</row>
    <row r="143" spans="1:16" x14ac:dyDescent="0.25">
      <c r="A143" s="240"/>
      <c r="B143" s="24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</row>
    <row r="144" spans="1:16" x14ac:dyDescent="0.25">
      <c r="A144" s="240"/>
      <c r="B144" s="24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</row>
    <row r="145" spans="1:16" x14ac:dyDescent="0.25">
      <c r="A145" s="240"/>
      <c r="B145" s="24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</row>
    <row r="146" spans="1:16" x14ac:dyDescent="0.25">
      <c r="A146" s="240"/>
      <c r="B146" s="24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</row>
    <row r="147" spans="1:16" x14ac:dyDescent="0.25">
      <c r="A147" s="240"/>
      <c r="B147" s="24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</row>
    <row r="148" spans="1:16" x14ac:dyDescent="0.25">
      <c r="A148" s="240"/>
      <c r="B148" s="24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</row>
    <row r="149" spans="1:16" x14ac:dyDescent="0.25">
      <c r="A149" s="240"/>
      <c r="B149" s="24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</row>
    <row r="150" spans="1:16" x14ac:dyDescent="0.25">
      <c r="A150" s="240"/>
      <c r="B150" s="24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</row>
    <row r="151" spans="1:16" x14ac:dyDescent="0.25">
      <c r="A151" s="240"/>
      <c r="B151" s="24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</row>
    <row r="152" spans="1:16" x14ac:dyDescent="0.25">
      <c r="A152" s="240"/>
      <c r="B152" s="24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</row>
    <row r="153" spans="1:16" x14ac:dyDescent="0.25">
      <c r="A153" s="240"/>
      <c r="B153" s="24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</row>
    <row r="154" spans="1:16" x14ac:dyDescent="0.25">
      <c r="A154" s="240"/>
      <c r="B154" s="24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</row>
    <row r="155" spans="1:16" x14ac:dyDescent="0.25">
      <c r="A155" s="240"/>
      <c r="B155" s="24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</row>
    <row r="156" spans="1:16" x14ac:dyDescent="0.25">
      <c r="A156" s="240"/>
      <c r="B156" s="24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</row>
    <row r="157" spans="1:16" x14ac:dyDescent="0.25">
      <c r="A157" s="240"/>
      <c r="B157" s="24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</row>
    <row r="158" spans="1:16" x14ac:dyDescent="0.25">
      <c r="A158" s="240"/>
      <c r="B158" s="24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</row>
    <row r="159" spans="1:16" x14ac:dyDescent="0.25">
      <c r="A159" s="240"/>
      <c r="B159" s="24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</row>
    <row r="160" spans="1:16" x14ac:dyDescent="0.25">
      <c r="A160" s="240"/>
      <c r="B160" s="24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</row>
    <row r="161" spans="1:16" x14ac:dyDescent="0.25">
      <c r="A161" s="240"/>
      <c r="B161" s="24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</row>
    <row r="162" spans="1:16" x14ac:dyDescent="0.25">
      <c r="A162" s="240"/>
      <c r="B162" s="24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</row>
    <row r="163" spans="1:16" x14ac:dyDescent="0.25">
      <c r="A163" s="240"/>
      <c r="B163" s="24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</row>
    <row r="164" spans="1:16" x14ac:dyDescent="0.25">
      <c r="A164" s="240"/>
      <c r="B164" s="24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</row>
    <row r="165" spans="1:16" x14ac:dyDescent="0.25">
      <c r="A165" s="240"/>
      <c r="B165" s="24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</row>
    <row r="166" spans="1:16" x14ac:dyDescent="0.25">
      <c r="A166" s="240"/>
      <c r="B166" s="24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</row>
    <row r="167" spans="1:16" x14ac:dyDescent="0.25">
      <c r="A167" s="240"/>
      <c r="B167" s="24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</row>
    <row r="168" spans="1:16" x14ac:dyDescent="0.25">
      <c r="A168" s="240"/>
      <c r="B168" s="24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</row>
    <row r="169" spans="1:16" x14ac:dyDescent="0.25">
      <c r="A169" s="240"/>
      <c r="B169" s="24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</row>
    <row r="170" spans="1:16" x14ac:dyDescent="0.25">
      <c r="A170" s="240"/>
      <c r="B170" s="24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</row>
    <row r="171" spans="1:16" x14ac:dyDescent="0.25">
      <c r="A171" s="240"/>
      <c r="B171" s="24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</row>
    <row r="172" spans="1:16" x14ac:dyDescent="0.25">
      <c r="A172" s="240"/>
      <c r="B172" s="24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</row>
    <row r="173" spans="1:16" x14ac:dyDescent="0.25">
      <c r="A173" s="240"/>
      <c r="B173" s="24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</row>
    <row r="174" spans="1:16" x14ac:dyDescent="0.25">
      <c r="A174" s="240"/>
      <c r="B174" s="24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</row>
    <row r="175" spans="1:16" x14ac:dyDescent="0.25">
      <c r="A175" s="240"/>
      <c r="B175" s="24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</row>
    <row r="176" spans="1:16" x14ac:dyDescent="0.25">
      <c r="A176" s="240"/>
      <c r="B176" s="24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</row>
    <row r="177" spans="1:16" x14ac:dyDescent="0.25">
      <c r="A177" s="240"/>
      <c r="B177" s="24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</row>
    <row r="178" spans="1:16" x14ac:dyDescent="0.25">
      <c r="A178" s="240"/>
      <c r="B178" s="24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</row>
    <row r="179" spans="1:16" x14ac:dyDescent="0.25">
      <c r="A179" s="240"/>
      <c r="B179" s="24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</row>
    <row r="180" spans="1:16" x14ac:dyDescent="0.25">
      <c r="A180" s="240"/>
      <c r="B180" s="24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</row>
    <row r="181" spans="1:16" x14ac:dyDescent="0.25">
      <c r="A181" s="240"/>
      <c r="B181" s="24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</row>
    <row r="182" spans="1:16" x14ac:dyDescent="0.25">
      <c r="A182" s="240"/>
      <c r="B182" s="24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</row>
    <row r="183" spans="1:16" x14ac:dyDescent="0.25">
      <c r="A183" s="240"/>
      <c r="B183" s="24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</row>
    <row r="184" spans="1:16" x14ac:dyDescent="0.25">
      <c r="A184" s="240"/>
      <c r="B184" s="24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</row>
    <row r="185" spans="1:16" x14ac:dyDescent="0.25">
      <c r="A185" s="240"/>
      <c r="B185" s="24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</row>
    <row r="186" spans="1:16" x14ac:dyDescent="0.25">
      <c r="A186" s="240"/>
      <c r="B186" s="24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</row>
    <row r="187" spans="1:16" x14ac:dyDescent="0.25">
      <c r="A187" s="240"/>
      <c r="B187" s="24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</row>
    <row r="188" spans="1:16" x14ac:dyDescent="0.25">
      <c r="A188" s="240"/>
      <c r="B188" s="24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</row>
    <row r="189" spans="1:16" x14ac:dyDescent="0.25">
      <c r="A189" s="240"/>
      <c r="B189" s="24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</row>
    <row r="190" spans="1:16" x14ac:dyDescent="0.25">
      <c r="A190" s="240"/>
      <c r="B190" s="24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</row>
    <row r="191" spans="1:16" x14ac:dyDescent="0.25">
      <c r="A191" s="240"/>
      <c r="B191" s="24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</row>
    <row r="192" spans="1:16" x14ac:dyDescent="0.25">
      <c r="A192" s="240"/>
      <c r="B192" s="24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</row>
    <row r="193" spans="1:16" x14ac:dyDescent="0.25">
      <c r="A193" s="240"/>
      <c r="B193" s="24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</row>
    <row r="194" spans="1:16" x14ac:dyDescent="0.25">
      <c r="A194" s="240"/>
      <c r="B194" s="24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</row>
    <row r="195" spans="1:16" x14ac:dyDescent="0.25">
      <c r="A195" s="240"/>
      <c r="B195" s="24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</row>
    <row r="196" spans="1:16" x14ac:dyDescent="0.25">
      <c r="A196" s="240"/>
      <c r="B196" s="24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</row>
    <row r="197" spans="1:16" x14ac:dyDescent="0.25">
      <c r="A197" s="240"/>
      <c r="B197" s="24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</row>
    <row r="198" spans="1:16" x14ac:dyDescent="0.25">
      <c r="A198" s="240"/>
      <c r="B198" s="24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</row>
    <row r="199" spans="1:16" x14ac:dyDescent="0.25">
      <c r="A199" s="240"/>
      <c r="B199" s="24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</row>
    <row r="200" spans="1:16" x14ac:dyDescent="0.25">
      <c r="A200" s="240"/>
      <c r="B200" s="24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</row>
    <row r="201" spans="1:16" x14ac:dyDescent="0.25">
      <c r="A201" s="240"/>
      <c r="B201" s="24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</row>
    <row r="202" spans="1:16" x14ac:dyDescent="0.25">
      <c r="A202" s="240"/>
      <c r="B202" s="24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</row>
    <row r="203" spans="1:16" x14ac:dyDescent="0.25">
      <c r="A203" s="240"/>
      <c r="B203" s="24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</row>
    <row r="204" spans="1:16" x14ac:dyDescent="0.25">
      <c r="A204" s="240"/>
      <c r="B204" s="24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</row>
    <row r="205" spans="1:16" x14ac:dyDescent="0.25">
      <c r="A205" s="240"/>
      <c r="B205" s="24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</row>
    <row r="206" spans="1:16" x14ac:dyDescent="0.25">
      <c r="A206" s="240"/>
      <c r="B206" s="24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</row>
    <row r="207" spans="1:16" x14ac:dyDescent="0.25">
      <c r="A207" s="240"/>
      <c r="B207" s="24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</row>
    <row r="208" spans="1:16" x14ac:dyDescent="0.25">
      <c r="A208" s="240"/>
      <c r="B208" s="24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</row>
    <row r="209" spans="1:16" x14ac:dyDescent="0.25">
      <c r="A209" s="240"/>
      <c r="B209" s="24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</row>
    <row r="210" spans="1:16" x14ac:dyDescent="0.25">
      <c r="A210" s="240"/>
      <c r="B210" s="24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</row>
    <row r="211" spans="1:16" x14ac:dyDescent="0.25">
      <c r="A211" s="240"/>
      <c r="B211" s="24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</row>
    <row r="212" spans="1:16" x14ac:dyDescent="0.25">
      <c r="A212" s="240"/>
      <c r="B212" s="24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</row>
    <row r="213" spans="1:16" x14ac:dyDescent="0.25">
      <c r="A213" s="240"/>
      <c r="B213" s="24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</row>
    <row r="214" spans="1:16" x14ac:dyDescent="0.25">
      <c r="A214" s="240"/>
      <c r="B214" s="24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</row>
    <row r="215" spans="1:16" x14ac:dyDescent="0.25">
      <c r="A215" s="240"/>
      <c r="B215" s="24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</row>
    <row r="216" spans="1:16" x14ac:dyDescent="0.25">
      <c r="A216" s="240"/>
      <c r="B216" s="24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</row>
    <row r="217" spans="1:16" x14ac:dyDescent="0.25">
      <c r="A217" s="240"/>
      <c r="B217" s="24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</row>
    <row r="218" spans="1:16" x14ac:dyDescent="0.25">
      <c r="A218" s="240"/>
      <c r="B218" s="24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</row>
    <row r="219" spans="1:16" x14ac:dyDescent="0.25">
      <c r="A219" s="240"/>
      <c r="B219" s="24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</row>
    <row r="220" spans="1:16" x14ac:dyDescent="0.25">
      <c r="A220" s="240"/>
      <c r="B220" s="24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</row>
    <row r="221" spans="1:16" x14ac:dyDescent="0.25">
      <c r="A221" s="240"/>
      <c r="B221" s="24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</row>
    <row r="222" spans="1:16" x14ac:dyDescent="0.25">
      <c r="A222" s="240"/>
      <c r="B222" s="24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</row>
    <row r="223" spans="1:16" x14ac:dyDescent="0.25">
      <c r="A223" s="240"/>
      <c r="B223" s="24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</row>
    <row r="224" spans="1:16" x14ac:dyDescent="0.25">
      <c r="A224" s="240"/>
      <c r="B224" s="24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</row>
    <row r="225" spans="1:16" x14ac:dyDescent="0.25">
      <c r="A225" s="240"/>
      <c r="B225" s="24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</row>
    <row r="226" spans="1:16" x14ac:dyDescent="0.25">
      <c r="A226" s="240"/>
      <c r="B226" s="24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</row>
    <row r="227" spans="1:16" x14ac:dyDescent="0.25">
      <c r="A227" s="240"/>
      <c r="B227" s="24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</row>
    <row r="228" spans="1:16" x14ac:dyDescent="0.25">
      <c r="A228" s="240"/>
      <c r="B228" s="24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</row>
    <row r="229" spans="1:16" x14ac:dyDescent="0.25">
      <c r="A229" s="240"/>
      <c r="B229" s="24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</row>
    <row r="230" spans="1:16" x14ac:dyDescent="0.25">
      <c r="A230" s="240"/>
      <c r="B230" s="24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</row>
    <row r="231" spans="1:16" x14ac:dyDescent="0.25">
      <c r="A231" s="240"/>
      <c r="B231" s="24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</row>
    <row r="232" spans="1:16" x14ac:dyDescent="0.25">
      <c r="A232" s="240"/>
      <c r="B232" s="24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</row>
    <row r="233" spans="1:16" x14ac:dyDescent="0.25">
      <c r="A233" s="240"/>
      <c r="B233" s="24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</row>
    <row r="234" spans="1:16" x14ac:dyDescent="0.25">
      <c r="A234" s="240"/>
      <c r="B234" s="24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</row>
    <row r="235" spans="1:16" x14ac:dyDescent="0.25">
      <c r="A235" s="240"/>
      <c r="B235" s="24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</row>
    <row r="236" spans="1:16" x14ac:dyDescent="0.25">
      <c r="A236" s="240"/>
      <c r="B236" s="24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</row>
    <row r="237" spans="1:16" x14ac:dyDescent="0.25">
      <c r="A237" s="240"/>
      <c r="B237" s="24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</row>
    <row r="238" spans="1:16" x14ac:dyDescent="0.25">
      <c r="A238" s="240"/>
      <c r="B238" s="24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</row>
    <row r="239" spans="1:16" x14ac:dyDescent="0.25">
      <c r="A239" s="240"/>
      <c r="B239" s="24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</row>
    <row r="240" spans="1:16" x14ac:dyDescent="0.25">
      <c r="A240" s="240"/>
      <c r="B240" s="24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</row>
    <row r="241" spans="1:16" x14ac:dyDescent="0.25">
      <c r="A241" s="240"/>
      <c r="B241" s="24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</row>
    <row r="242" spans="1:16" x14ac:dyDescent="0.25">
      <c r="A242" s="240"/>
      <c r="B242" s="24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</row>
    <row r="243" spans="1:16" x14ac:dyDescent="0.25">
      <c r="A243" s="240"/>
      <c r="B243" s="24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</row>
    <row r="244" spans="1:16" x14ac:dyDescent="0.25">
      <c r="A244" s="240"/>
      <c r="B244" s="24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</row>
    <row r="245" spans="1:16" x14ac:dyDescent="0.25">
      <c r="A245" s="240"/>
      <c r="B245" s="24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</row>
    <row r="246" spans="1:16" x14ac:dyDescent="0.25">
      <c r="A246" s="240"/>
      <c r="B246" s="24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</row>
    <row r="247" spans="1:16" x14ac:dyDescent="0.25">
      <c r="A247" s="240"/>
      <c r="B247" s="24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</row>
    <row r="248" spans="1:16" x14ac:dyDescent="0.25">
      <c r="A248" s="240"/>
      <c r="B248" s="24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</row>
    <row r="249" spans="1:16" x14ac:dyDescent="0.25">
      <c r="A249" s="240"/>
      <c r="B249" s="24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</row>
    <row r="250" spans="1:16" x14ac:dyDescent="0.25">
      <c r="A250" s="240"/>
      <c r="B250" s="24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</row>
    <row r="251" spans="1:16" x14ac:dyDescent="0.25">
      <c r="A251" s="240"/>
      <c r="B251" s="24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</row>
    <row r="252" spans="1:16" x14ac:dyDescent="0.25">
      <c r="A252" s="240"/>
      <c r="B252" s="24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</row>
    <row r="253" spans="1:16" x14ac:dyDescent="0.25">
      <c r="A253" s="240"/>
      <c r="B253" s="24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</row>
    <row r="254" spans="1:16" x14ac:dyDescent="0.25">
      <c r="A254" s="240"/>
      <c r="B254" s="24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</row>
    <row r="255" spans="1:16" x14ac:dyDescent="0.25">
      <c r="A255" s="240"/>
      <c r="B255" s="24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</row>
    <row r="256" spans="1:16" x14ac:dyDescent="0.25">
      <c r="A256" s="240"/>
      <c r="B256" s="24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</row>
    <row r="257" spans="1:16" x14ac:dyDescent="0.25">
      <c r="A257" s="240"/>
      <c r="B257" s="24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</row>
    <row r="258" spans="1:16" x14ac:dyDescent="0.25">
      <c r="A258" s="240"/>
      <c r="B258" s="24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</row>
    <row r="259" spans="1:16" x14ac:dyDescent="0.25">
      <c r="A259" s="240"/>
      <c r="B259" s="24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</row>
    <row r="260" spans="1:16" x14ac:dyDescent="0.25">
      <c r="A260" s="240"/>
      <c r="B260" s="24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</row>
    <row r="261" spans="1:16" x14ac:dyDescent="0.25">
      <c r="A261" s="240"/>
      <c r="B261" s="24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</row>
    <row r="262" spans="1:16" x14ac:dyDescent="0.25">
      <c r="A262" s="240"/>
      <c r="B262" s="24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</row>
    <row r="263" spans="1:16" x14ac:dyDescent="0.25">
      <c r="A263" s="240"/>
      <c r="B263" s="24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</row>
    <row r="264" spans="1:16" x14ac:dyDescent="0.25">
      <c r="A264" s="240"/>
      <c r="B264" s="24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</row>
    <row r="265" spans="1:16" x14ac:dyDescent="0.25">
      <c r="A265" s="240"/>
      <c r="B265" s="24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</row>
    <row r="266" spans="1:16" x14ac:dyDescent="0.25">
      <c r="A266" s="240"/>
      <c r="B266" s="24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</row>
    <row r="267" spans="1:16" x14ac:dyDescent="0.25">
      <c r="A267" s="240"/>
      <c r="B267" s="24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</row>
    <row r="268" spans="1:16" x14ac:dyDescent="0.25">
      <c r="A268" s="240"/>
      <c r="B268" s="24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</row>
    <row r="269" spans="1:16" x14ac:dyDescent="0.25">
      <c r="A269" s="240"/>
      <c r="B269" s="24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</row>
    <row r="270" spans="1:16" x14ac:dyDescent="0.25">
      <c r="A270" s="240"/>
      <c r="B270" s="24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</row>
    <row r="271" spans="1:16" x14ac:dyDescent="0.25">
      <c r="A271" s="240"/>
      <c r="B271" s="24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</row>
    <row r="272" spans="1:16" x14ac:dyDescent="0.25">
      <c r="A272" s="240"/>
      <c r="B272" s="24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</row>
    <row r="273" spans="1:16" x14ac:dyDescent="0.25">
      <c r="A273" s="240"/>
      <c r="B273" s="24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</row>
    <row r="274" spans="1:16" x14ac:dyDescent="0.25">
      <c r="A274" s="240"/>
      <c r="B274" s="24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</row>
    <row r="275" spans="1:16" x14ac:dyDescent="0.25">
      <c r="A275" s="240"/>
      <c r="B275" s="24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</row>
    <row r="276" spans="1:16" x14ac:dyDescent="0.25">
      <c r="A276" s="240"/>
      <c r="B276" s="24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</row>
    <row r="277" spans="1:16" x14ac:dyDescent="0.25">
      <c r="A277" s="240"/>
      <c r="B277" s="24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</row>
    <row r="278" spans="1:16" x14ac:dyDescent="0.25">
      <c r="A278" s="240"/>
      <c r="B278" s="24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</row>
    <row r="279" spans="1:16" x14ac:dyDescent="0.25">
      <c r="A279" s="240"/>
      <c r="B279" s="24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</row>
    <row r="280" spans="1:16" x14ac:dyDescent="0.25">
      <c r="A280" s="240"/>
      <c r="B280" s="24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</row>
    <row r="281" spans="1:16" x14ac:dyDescent="0.25">
      <c r="A281" s="240"/>
      <c r="B281" s="24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</row>
    <row r="282" spans="1:16" x14ac:dyDescent="0.25">
      <c r="A282" s="240"/>
      <c r="B282" s="24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</row>
    <row r="283" spans="1:16" x14ac:dyDescent="0.25">
      <c r="A283" s="240"/>
      <c r="B283" s="24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</row>
    <row r="284" spans="1:16" x14ac:dyDescent="0.25">
      <c r="A284" s="240"/>
      <c r="B284" s="24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</row>
    <row r="285" spans="1:16" x14ac:dyDescent="0.25">
      <c r="A285" s="240"/>
      <c r="B285" s="24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</row>
    <row r="286" spans="1:16" x14ac:dyDescent="0.25">
      <c r="A286" s="240"/>
      <c r="B286" s="24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</row>
    <row r="287" spans="1:16" x14ac:dyDescent="0.25">
      <c r="A287" s="240"/>
      <c r="B287" s="24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</row>
    <row r="288" spans="1:16" x14ac:dyDescent="0.25">
      <c r="A288" s="240"/>
      <c r="B288" s="24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</row>
    <row r="289" spans="1:16" x14ac:dyDescent="0.25">
      <c r="A289" s="240"/>
      <c r="B289" s="24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</row>
    <row r="290" spans="1:16" x14ac:dyDescent="0.25">
      <c r="A290" s="240"/>
      <c r="B290" s="24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</row>
    <row r="291" spans="1:16" x14ac:dyDescent="0.25">
      <c r="A291" s="240"/>
      <c r="B291" s="24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</row>
    <row r="292" spans="1:16" x14ac:dyDescent="0.25">
      <c r="A292" s="240"/>
      <c r="B292" s="24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</row>
    <row r="293" spans="1:16" x14ac:dyDescent="0.25">
      <c r="A293" s="240"/>
      <c r="B293" s="24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</row>
    <row r="294" spans="1:16" x14ac:dyDescent="0.25">
      <c r="A294" s="240"/>
      <c r="B294" s="24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</row>
    <row r="295" spans="1:16" x14ac:dyDescent="0.25">
      <c r="A295" s="240"/>
      <c r="B295" s="24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</row>
    <row r="296" spans="1:16" x14ac:dyDescent="0.25">
      <c r="A296" s="240"/>
      <c r="B296" s="24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</row>
    <row r="297" spans="1:16" x14ac:dyDescent="0.25">
      <c r="A297" s="240"/>
      <c r="B297" s="24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</row>
    <row r="298" spans="1:16" x14ac:dyDescent="0.25">
      <c r="A298" s="240"/>
      <c r="B298" s="24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</row>
    <row r="299" spans="1:16" x14ac:dyDescent="0.25">
      <c r="A299" s="240"/>
      <c r="B299" s="24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</row>
    <row r="300" spans="1:16" x14ac:dyDescent="0.25">
      <c r="A300" s="240"/>
      <c r="B300" s="24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</row>
    <row r="301" spans="1:16" x14ac:dyDescent="0.25">
      <c r="A301" s="240"/>
      <c r="B301" s="24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</row>
    <row r="302" spans="1:16" x14ac:dyDescent="0.25">
      <c r="A302" s="240"/>
      <c r="B302" s="24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</row>
    <row r="303" spans="1:16" x14ac:dyDescent="0.25">
      <c r="A303" s="240"/>
      <c r="B303" s="24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</row>
    <row r="304" spans="1:16" x14ac:dyDescent="0.25">
      <c r="A304" s="240"/>
      <c r="B304" s="24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</row>
    <row r="305" spans="1:16" x14ac:dyDescent="0.25">
      <c r="A305" s="240"/>
      <c r="B305" s="24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</row>
    <row r="306" spans="1:16" x14ac:dyDescent="0.25">
      <c r="A306" s="240"/>
      <c r="B306" s="24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</row>
    <row r="307" spans="1:16" x14ac:dyDescent="0.25">
      <c r="A307" s="240"/>
      <c r="B307" s="24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</row>
    <row r="308" spans="1:16" x14ac:dyDescent="0.25">
      <c r="A308" s="240"/>
      <c r="B308" s="24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</row>
    <row r="309" spans="1:16" x14ac:dyDescent="0.25">
      <c r="A309" s="240"/>
      <c r="B309" s="24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</row>
    <row r="310" spans="1:16" x14ac:dyDescent="0.25">
      <c r="A310" s="240"/>
      <c r="B310" s="24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</row>
    <row r="311" spans="1:16" x14ac:dyDescent="0.25">
      <c r="A311" s="240"/>
      <c r="B311" s="24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</row>
    <row r="312" spans="1:16" x14ac:dyDescent="0.25">
      <c r="A312" s="240"/>
      <c r="B312" s="24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</row>
    <row r="313" spans="1:16" x14ac:dyDescent="0.25">
      <c r="A313" s="240"/>
      <c r="B313" s="24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</row>
    <row r="314" spans="1:16" x14ac:dyDescent="0.25">
      <c r="A314" s="240"/>
      <c r="B314" s="242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</row>
    <row r="315" spans="1:16" x14ac:dyDescent="0.25">
      <c r="A315" s="240"/>
      <c r="B315" s="242"/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</row>
    <row r="316" spans="1:16" x14ac:dyDescent="0.25">
      <c r="A316" s="240"/>
      <c r="B316" s="242"/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</row>
    <row r="317" spans="1:16" x14ac:dyDescent="0.25">
      <c r="A317" s="240"/>
      <c r="B317" s="24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</row>
    <row r="318" spans="1:16" x14ac:dyDescent="0.25">
      <c r="A318" s="240"/>
      <c r="B318" s="24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</row>
    <row r="319" spans="1:16" x14ac:dyDescent="0.25">
      <c r="A319" s="240"/>
      <c r="B319" s="24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</row>
    <row r="320" spans="1:16" x14ac:dyDescent="0.25">
      <c r="A320" s="240"/>
      <c r="B320" s="24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</row>
    <row r="321" spans="1:16" x14ac:dyDescent="0.25">
      <c r="A321" s="240"/>
      <c r="B321" s="24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</row>
    <row r="322" spans="1:16" x14ac:dyDescent="0.25">
      <c r="A322" s="240"/>
      <c r="B322" s="24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</row>
    <row r="323" spans="1:16" x14ac:dyDescent="0.25">
      <c r="A323" s="240"/>
      <c r="B323" s="24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</row>
    <row r="324" spans="1:16" x14ac:dyDescent="0.25">
      <c r="A324" s="240"/>
      <c r="B324" s="24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</row>
    <row r="325" spans="1:16" x14ac:dyDescent="0.25">
      <c r="A325" s="240"/>
      <c r="B325" s="24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</row>
    <row r="326" spans="1:16" x14ac:dyDescent="0.25">
      <c r="A326" s="240"/>
      <c r="B326" s="24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</row>
    <row r="327" spans="1:16" x14ac:dyDescent="0.25">
      <c r="A327" s="240"/>
      <c r="B327" s="24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</row>
    <row r="328" spans="1:16" x14ac:dyDescent="0.25">
      <c r="A328" s="240"/>
      <c r="B328" s="24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</row>
    <row r="329" spans="1:16" x14ac:dyDescent="0.25">
      <c r="A329" s="240"/>
      <c r="B329" s="24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</row>
    <row r="330" spans="1:16" x14ac:dyDescent="0.25">
      <c r="A330" s="240"/>
      <c r="B330" s="24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</row>
    <row r="331" spans="1:16" x14ac:dyDescent="0.25">
      <c r="A331" s="240"/>
      <c r="B331" s="24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</row>
    <row r="332" spans="1:16" x14ac:dyDescent="0.25">
      <c r="A332" s="240"/>
      <c r="B332" s="24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</row>
    <row r="333" spans="1:16" x14ac:dyDescent="0.25">
      <c r="A333" s="240"/>
      <c r="B333" s="24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</row>
    <row r="334" spans="1:16" x14ac:dyDescent="0.25">
      <c r="A334" s="240"/>
      <c r="B334" s="24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</row>
    <row r="335" spans="1:16" x14ac:dyDescent="0.25">
      <c r="A335" s="240"/>
      <c r="B335" s="24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</row>
    <row r="336" spans="1:16" x14ac:dyDescent="0.25">
      <c r="A336" s="240"/>
      <c r="B336" s="24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M336" s="232"/>
      <c r="N336" s="232"/>
      <c r="O336" s="232"/>
      <c r="P336" s="232"/>
    </row>
    <row r="337" spans="1:16" x14ac:dyDescent="0.25">
      <c r="A337" s="240"/>
      <c r="B337" s="24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</row>
    <row r="338" spans="1:16" x14ac:dyDescent="0.25">
      <c r="A338" s="240"/>
      <c r="B338" s="24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</row>
    <row r="339" spans="1:16" x14ac:dyDescent="0.25">
      <c r="A339" s="240"/>
      <c r="B339" s="24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</row>
    <row r="340" spans="1:16" x14ac:dyDescent="0.25">
      <c r="A340" s="240"/>
      <c r="B340" s="24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</row>
    <row r="341" spans="1:16" x14ac:dyDescent="0.25">
      <c r="A341" s="240"/>
      <c r="B341" s="24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</row>
    <row r="342" spans="1:16" x14ac:dyDescent="0.25">
      <c r="A342" s="240"/>
      <c r="B342" s="24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</row>
    <row r="343" spans="1:16" x14ac:dyDescent="0.25">
      <c r="A343" s="240"/>
      <c r="B343" s="24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M343" s="232"/>
      <c r="N343" s="232"/>
      <c r="O343" s="232"/>
      <c r="P343" s="232"/>
    </row>
    <row r="344" spans="1:16" x14ac:dyDescent="0.25">
      <c r="A344" s="240"/>
      <c r="B344" s="24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</row>
    <row r="345" spans="1:16" x14ac:dyDescent="0.25">
      <c r="A345" s="240"/>
      <c r="B345" s="24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</row>
    <row r="346" spans="1:16" x14ac:dyDescent="0.25">
      <c r="A346" s="240"/>
      <c r="B346" s="24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</row>
    <row r="347" spans="1:16" x14ac:dyDescent="0.25">
      <c r="A347" s="240"/>
      <c r="B347" s="24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</row>
    <row r="348" spans="1:16" x14ac:dyDescent="0.25">
      <c r="A348" s="240"/>
      <c r="B348" s="24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</row>
    <row r="349" spans="1:16" x14ac:dyDescent="0.25">
      <c r="A349" s="240"/>
      <c r="B349" s="24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</row>
    <row r="350" spans="1:16" x14ac:dyDescent="0.25">
      <c r="A350" s="240"/>
      <c r="B350" s="24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32"/>
      <c r="P350" s="232"/>
    </row>
    <row r="351" spans="1:16" x14ac:dyDescent="0.25">
      <c r="A351" s="240"/>
      <c r="B351" s="24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</row>
    <row r="352" spans="1:16" x14ac:dyDescent="0.25">
      <c r="A352" s="240"/>
      <c r="B352" s="24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</row>
    <row r="353" spans="1:16" x14ac:dyDescent="0.25">
      <c r="A353" s="240"/>
      <c r="B353" s="24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</row>
    <row r="354" spans="1:16" x14ac:dyDescent="0.25">
      <c r="A354" s="240"/>
      <c r="B354" s="24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</row>
    <row r="355" spans="1:16" x14ac:dyDescent="0.25">
      <c r="A355" s="240"/>
      <c r="B355" s="24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</row>
    <row r="356" spans="1:16" x14ac:dyDescent="0.25">
      <c r="A356" s="240"/>
      <c r="B356" s="24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</row>
    <row r="357" spans="1:16" x14ac:dyDescent="0.25">
      <c r="A357" s="240"/>
      <c r="B357" s="24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</row>
    <row r="358" spans="1:16" x14ac:dyDescent="0.25">
      <c r="A358" s="240"/>
      <c r="B358" s="24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</row>
    <row r="359" spans="1:16" x14ac:dyDescent="0.25">
      <c r="A359" s="240"/>
      <c r="B359" s="24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32"/>
      <c r="P359" s="232"/>
    </row>
    <row r="360" spans="1:16" x14ac:dyDescent="0.25">
      <c r="A360" s="240"/>
      <c r="B360" s="24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</row>
    <row r="361" spans="1:16" x14ac:dyDescent="0.25">
      <c r="A361" s="240"/>
      <c r="B361" s="24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</row>
    <row r="362" spans="1:16" x14ac:dyDescent="0.25">
      <c r="A362" s="240"/>
      <c r="B362" s="24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</row>
    <row r="363" spans="1:16" x14ac:dyDescent="0.25">
      <c r="A363" s="240"/>
      <c r="B363" s="24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</row>
    <row r="364" spans="1:16" x14ac:dyDescent="0.25">
      <c r="A364" s="240"/>
      <c r="B364" s="24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</row>
    <row r="365" spans="1:16" x14ac:dyDescent="0.25">
      <c r="A365" s="240"/>
      <c r="B365" s="24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</row>
    <row r="366" spans="1:16" x14ac:dyDescent="0.25">
      <c r="A366" s="240"/>
      <c r="B366" s="24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</row>
    <row r="367" spans="1:16" x14ac:dyDescent="0.25">
      <c r="A367" s="240"/>
      <c r="B367" s="24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</row>
    <row r="368" spans="1:16" x14ac:dyDescent="0.25">
      <c r="A368" s="240"/>
      <c r="B368" s="24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</row>
    <row r="369" spans="1:16" x14ac:dyDescent="0.25">
      <c r="A369" s="240"/>
      <c r="B369" s="24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</row>
    <row r="370" spans="1:16" x14ac:dyDescent="0.25">
      <c r="A370" s="240"/>
      <c r="B370" s="24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M370" s="232"/>
      <c r="N370" s="232"/>
      <c r="O370" s="232"/>
      <c r="P370" s="232"/>
    </row>
    <row r="371" spans="1:16" x14ac:dyDescent="0.25">
      <c r="A371" s="240"/>
      <c r="B371" s="24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</row>
    <row r="372" spans="1:16" x14ac:dyDescent="0.25">
      <c r="A372" s="240"/>
      <c r="B372" s="24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</row>
    <row r="373" spans="1:16" x14ac:dyDescent="0.25">
      <c r="A373" s="240"/>
      <c r="B373" s="24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</row>
    <row r="374" spans="1:16" x14ac:dyDescent="0.25">
      <c r="A374" s="240"/>
      <c r="B374" s="24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</row>
    <row r="375" spans="1:16" x14ac:dyDescent="0.25">
      <c r="A375" s="240"/>
      <c r="B375" s="24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</row>
    <row r="376" spans="1:16" x14ac:dyDescent="0.25">
      <c r="A376" s="240"/>
      <c r="B376" s="24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</row>
    <row r="377" spans="1:16" x14ac:dyDescent="0.25">
      <c r="A377" s="240"/>
      <c r="B377" s="24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</row>
    <row r="378" spans="1:16" x14ac:dyDescent="0.25">
      <c r="A378" s="240"/>
      <c r="B378" s="24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M378" s="232"/>
      <c r="N378" s="232"/>
      <c r="O378" s="232"/>
      <c r="P378" s="232"/>
    </row>
    <row r="379" spans="1:16" x14ac:dyDescent="0.25">
      <c r="A379" s="240"/>
      <c r="B379" s="24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M379" s="232"/>
      <c r="N379" s="232"/>
      <c r="O379" s="232"/>
      <c r="P379" s="232"/>
    </row>
    <row r="380" spans="1:16" x14ac:dyDescent="0.25">
      <c r="A380" s="240"/>
      <c r="B380" s="24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</row>
    <row r="381" spans="1:16" x14ac:dyDescent="0.25">
      <c r="A381" s="240"/>
      <c r="B381" s="24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232"/>
    </row>
    <row r="382" spans="1:16" x14ac:dyDescent="0.25">
      <c r="A382" s="240"/>
      <c r="B382" s="24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32"/>
      <c r="P382" s="232"/>
    </row>
    <row r="383" spans="1:16" x14ac:dyDescent="0.25">
      <c r="A383" s="240"/>
      <c r="B383" s="24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32"/>
      <c r="P383" s="232"/>
    </row>
    <row r="384" spans="1:16" x14ac:dyDescent="0.25">
      <c r="A384" s="240"/>
      <c r="B384" s="24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M384" s="232"/>
      <c r="N384" s="232"/>
      <c r="O384" s="232"/>
      <c r="P384" s="232"/>
    </row>
    <row r="385" spans="1:16" x14ac:dyDescent="0.25">
      <c r="A385" s="240"/>
      <c r="B385" s="24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M385" s="232"/>
      <c r="N385" s="232"/>
      <c r="O385" s="232"/>
      <c r="P385" s="232"/>
    </row>
    <row r="386" spans="1:16" x14ac:dyDescent="0.25">
      <c r="A386" s="240"/>
      <c r="B386" s="24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M386" s="232"/>
      <c r="N386" s="232"/>
      <c r="O386" s="232"/>
      <c r="P386" s="232"/>
    </row>
    <row r="387" spans="1:16" x14ac:dyDescent="0.25">
      <c r="A387" s="240"/>
      <c r="B387" s="24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M387" s="232"/>
      <c r="N387" s="232"/>
      <c r="O387" s="232"/>
      <c r="P387" s="232"/>
    </row>
    <row r="388" spans="1:16" x14ac:dyDescent="0.25">
      <c r="A388" s="240"/>
      <c r="B388" s="24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M388" s="232"/>
      <c r="N388" s="232"/>
      <c r="O388" s="232"/>
      <c r="P388" s="232"/>
    </row>
    <row r="389" spans="1:16" x14ac:dyDescent="0.25">
      <c r="A389" s="240"/>
      <c r="B389" s="24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</row>
    <row r="390" spans="1:16" x14ac:dyDescent="0.25">
      <c r="A390" s="240"/>
      <c r="B390" s="24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M390" s="232"/>
      <c r="N390" s="232"/>
      <c r="O390" s="232"/>
      <c r="P390" s="232"/>
    </row>
    <row r="391" spans="1:16" x14ac:dyDescent="0.25">
      <c r="A391" s="240"/>
      <c r="B391" s="24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</row>
    <row r="392" spans="1:16" x14ac:dyDescent="0.25">
      <c r="A392" s="240"/>
      <c r="B392" s="24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M392" s="232"/>
      <c r="N392" s="232"/>
      <c r="O392" s="232"/>
      <c r="P392" s="232"/>
    </row>
    <row r="393" spans="1:16" x14ac:dyDescent="0.25">
      <c r="A393" s="240"/>
      <c r="B393" s="24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M393" s="232"/>
      <c r="N393" s="232"/>
      <c r="O393" s="232"/>
      <c r="P393" s="232"/>
    </row>
    <row r="394" spans="1:16" x14ac:dyDescent="0.25">
      <c r="A394" s="240"/>
      <c r="B394" s="24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M394" s="232"/>
      <c r="N394" s="232"/>
      <c r="O394" s="232"/>
      <c r="P394" s="232"/>
    </row>
    <row r="395" spans="1:16" x14ac:dyDescent="0.25">
      <c r="A395" s="240"/>
      <c r="B395" s="24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M395" s="232"/>
      <c r="N395" s="232"/>
      <c r="O395" s="232"/>
      <c r="P395" s="232"/>
    </row>
    <row r="396" spans="1:16" x14ac:dyDescent="0.25">
      <c r="A396" s="240"/>
      <c r="B396" s="24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</row>
    <row r="397" spans="1:16" x14ac:dyDescent="0.25">
      <c r="A397" s="240"/>
      <c r="B397" s="24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</row>
    <row r="398" spans="1:16" x14ac:dyDescent="0.25">
      <c r="A398" s="240"/>
      <c r="B398" s="24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</row>
    <row r="399" spans="1:16" x14ac:dyDescent="0.25">
      <c r="A399" s="240"/>
      <c r="B399" s="24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</row>
    <row r="400" spans="1:16" x14ac:dyDescent="0.25">
      <c r="A400" s="240"/>
      <c r="B400" s="24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M400" s="232"/>
      <c r="N400" s="232"/>
      <c r="O400" s="232"/>
      <c r="P400" s="232"/>
    </row>
    <row r="401" spans="1:16" x14ac:dyDescent="0.25">
      <c r="A401" s="240"/>
      <c r="B401" s="24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M401" s="232"/>
      <c r="N401" s="232"/>
      <c r="O401" s="232"/>
      <c r="P401" s="232"/>
    </row>
    <row r="402" spans="1:16" x14ac:dyDescent="0.25">
      <c r="A402" s="240"/>
      <c r="B402" s="24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M402" s="232"/>
      <c r="N402" s="232"/>
      <c r="O402" s="232"/>
      <c r="P402" s="232"/>
    </row>
    <row r="403" spans="1:16" x14ac:dyDescent="0.25">
      <c r="A403" s="240"/>
      <c r="B403" s="24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M403" s="232"/>
      <c r="N403" s="232"/>
      <c r="O403" s="232"/>
      <c r="P403" s="232"/>
    </row>
    <row r="404" spans="1:16" x14ac:dyDescent="0.25">
      <c r="A404" s="240"/>
      <c r="B404" s="24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M404" s="232"/>
      <c r="N404" s="232"/>
      <c r="O404" s="232"/>
      <c r="P404" s="232"/>
    </row>
    <row r="405" spans="1:16" x14ac:dyDescent="0.25">
      <c r="A405" s="240"/>
      <c r="B405" s="24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M405" s="232"/>
      <c r="N405" s="232"/>
      <c r="O405" s="232"/>
      <c r="P405" s="232"/>
    </row>
    <row r="406" spans="1:16" x14ac:dyDescent="0.25">
      <c r="A406" s="240"/>
      <c r="B406" s="24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M406" s="232"/>
      <c r="N406" s="232"/>
      <c r="O406" s="232"/>
      <c r="P406" s="232"/>
    </row>
    <row r="407" spans="1:16" x14ac:dyDescent="0.25">
      <c r="A407" s="240"/>
      <c r="B407" s="242"/>
      <c r="C407" s="232"/>
      <c r="D407" s="232"/>
      <c r="E407" s="232"/>
      <c r="F407" s="232"/>
      <c r="G407" s="232"/>
      <c r="H407" s="232"/>
      <c r="I407" s="232"/>
      <c r="J407" s="232"/>
      <c r="K407" s="232"/>
      <c r="L407" s="232"/>
      <c r="M407" s="232"/>
      <c r="N407" s="232"/>
      <c r="O407" s="232"/>
      <c r="P407" s="232"/>
    </row>
    <row r="408" spans="1:16" x14ac:dyDescent="0.25">
      <c r="A408" s="240"/>
      <c r="B408" s="242"/>
      <c r="C408" s="232"/>
      <c r="D408" s="232"/>
      <c r="E408" s="232"/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</row>
    <row r="409" spans="1:16" x14ac:dyDescent="0.25">
      <c r="A409" s="240"/>
      <c r="B409" s="242"/>
      <c r="C409" s="232"/>
      <c r="D409" s="232"/>
      <c r="E409" s="232"/>
      <c r="F409" s="232"/>
      <c r="G409" s="232"/>
      <c r="H409" s="232"/>
      <c r="I409" s="232"/>
      <c r="J409" s="232"/>
      <c r="K409" s="232"/>
      <c r="L409" s="232"/>
      <c r="M409" s="232"/>
      <c r="N409" s="232"/>
      <c r="O409" s="232"/>
      <c r="P409" s="232"/>
    </row>
    <row r="410" spans="1:16" x14ac:dyDescent="0.25">
      <c r="A410" s="240"/>
      <c r="B410" s="24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M410" s="232"/>
      <c r="N410" s="232"/>
      <c r="O410" s="232"/>
      <c r="P410" s="232"/>
    </row>
    <row r="411" spans="1:16" x14ac:dyDescent="0.25">
      <c r="A411" s="240"/>
      <c r="B411" s="242"/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M411" s="232"/>
      <c r="N411" s="232"/>
      <c r="O411" s="232"/>
      <c r="P411" s="232"/>
    </row>
    <row r="412" spans="1:16" x14ac:dyDescent="0.25">
      <c r="A412" s="240"/>
      <c r="B412" s="242"/>
      <c r="C412" s="232"/>
      <c r="D412" s="232"/>
      <c r="E412" s="232"/>
      <c r="F412" s="232"/>
      <c r="G412" s="232"/>
      <c r="H412" s="232"/>
      <c r="I412" s="232"/>
      <c r="J412" s="232"/>
      <c r="K412" s="232"/>
      <c r="L412" s="232"/>
      <c r="M412" s="232"/>
      <c r="N412" s="232"/>
      <c r="O412" s="232"/>
      <c r="P412" s="232"/>
    </row>
    <row r="413" spans="1:16" x14ac:dyDescent="0.25">
      <c r="A413" s="240"/>
      <c r="B413" s="242"/>
      <c r="C413" s="232"/>
      <c r="D413" s="232"/>
      <c r="E413" s="232"/>
      <c r="F413" s="232"/>
      <c r="G413" s="232"/>
      <c r="H413" s="232"/>
      <c r="I413" s="232"/>
      <c r="J413" s="232"/>
      <c r="K413" s="232"/>
      <c r="L413" s="232"/>
      <c r="M413" s="232"/>
      <c r="N413" s="232"/>
      <c r="O413" s="232"/>
      <c r="P413" s="232"/>
    </row>
    <row r="414" spans="1:16" x14ac:dyDescent="0.25">
      <c r="A414" s="240"/>
      <c r="B414" s="242"/>
      <c r="C414" s="232"/>
      <c r="D414" s="232"/>
      <c r="E414" s="232"/>
      <c r="F414" s="232"/>
      <c r="G414" s="232"/>
      <c r="H414" s="232"/>
      <c r="I414" s="232"/>
      <c r="J414" s="232"/>
      <c r="K414" s="232"/>
      <c r="L414" s="232"/>
      <c r="M414" s="232"/>
      <c r="N414" s="232"/>
      <c r="O414" s="232"/>
      <c r="P414" s="232"/>
    </row>
    <row r="415" spans="1:16" x14ac:dyDescent="0.25">
      <c r="A415" s="240"/>
      <c r="B415" s="242"/>
      <c r="C415" s="232"/>
      <c r="D415" s="232"/>
      <c r="E415" s="232"/>
      <c r="F415" s="232"/>
      <c r="G415" s="232"/>
      <c r="H415" s="232"/>
      <c r="I415" s="232"/>
      <c r="J415" s="232"/>
      <c r="K415" s="232"/>
      <c r="L415" s="232"/>
      <c r="M415" s="232"/>
      <c r="N415" s="232"/>
      <c r="O415" s="232"/>
      <c r="P415" s="232"/>
    </row>
    <row r="416" spans="1:16" x14ac:dyDescent="0.25">
      <c r="A416" s="240"/>
      <c r="B416" s="242"/>
      <c r="C416" s="232"/>
      <c r="D416" s="232"/>
      <c r="E416" s="232"/>
      <c r="F416" s="232"/>
      <c r="G416" s="232"/>
      <c r="H416" s="232"/>
      <c r="I416" s="232"/>
      <c r="J416" s="232"/>
      <c r="K416" s="232"/>
      <c r="L416" s="232"/>
      <c r="M416" s="232"/>
      <c r="N416" s="232"/>
      <c r="O416" s="232"/>
      <c r="P416" s="232"/>
    </row>
    <row r="417" spans="1:16" x14ac:dyDescent="0.25">
      <c r="A417" s="240"/>
      <c r="B417" s="242"/>
      <c r="C417" s="232"/>
      <c r="D417" s="232"/>
      <c r="E417" s="232"/>
      <c r="F417" s="232"/>
      <c r="G417" s="232"/>
      <c r="H417" s="232"/>
      <c r="I417" s="232"/>
      <c r="J417" s="232"/>
      <c r="K417" s="232"/>
      <c r="L417" s="232"/>
      <c r="M417" s="232"/>
      <c r="N417" s="232"/>
      <c r="O417" s="232"/>
      <c r="P417" s="232"/>
    </row>
    <row r="418" spans="1:16" x14ac:dyDescent="0.25">
      <c r="A418" s="240"/>
      <c r="B418" s="242"/>
      <c r="C418" s="232"/>
      <c r="D418" s="232"/>
      <c r="E418" s="232"/>
      <c r="F418" s="232"/>
      <c r="G418" s="232"/>
      <c r="H418" s="232"/>
      <c r="I418" s="232"/>
      <c r="J418" s="232"/>
      <c r="K418" s="232"/>
      <c r="L418" s="232"/>
      <c r="M418" s="232"/>
      <c r="N418" s="232"/>
      <c r="O418" s="232"/>
      <c r="P418" s="232"/>
    </row>
    <row r="419" spans="1:16" x14ac:dyDescent="0.25">
      <c r="A419" s="240"/>
      <c r="B419" s="24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 s="232"/>
      <c r="O419" s="232"/>
      <c r="P419" s="232"/>
    </row>
    <row r="420" spans="1:16" x14ac:dyDescent="0.25">
      <c r="A420" s="240"/>
      <c r="B420" s="242"/>
      <c r="C420" s="232"/>
      <c r="D420" s="232"/>
      <c r="E420" s="232"/>
      <c r="F420" s="232"/>
      <c r="G420" s="232"/>
      <c r="H420" s="232"/>
      <c r="I420" s="232"/>
      <c r="J420" s="232"/>
      <c r="K420" s="232"/>
      <c r="L420" s="232"/>
      <c r="M420" s="232"/>
      <c r="N420" s="232"/>
      <c r="O420" s="232"/>
      <c r="P420" s="232"/>
    </row>
    <row r="421" spans="1:16" x14ac:dyDescent="0.25">
      <c r="A421" s="240"/>
      <c r="B421" s="242"/>
      <c r="C421" s="232"/>
      <c r="D421" s="232"/>
      <c r="E421" s="232"/>
      <c r="F421" s="232"/>
      <c r="G421" s="232"/>
      <c r="H421" s="232"/>
      <c r="I421" s="232"/>
      <c r="J421" s="232"/>
      <c r="K421" s="232"/>
      <c r="L421" s="232"/>
      <c r="M421" s="232"/>
      <c r="N421" s="232"/>
      <c r="O421" s="232"/>
      <c r="P421" s="232"/>
    </row>
    <row r="422" spans="1:16" x14ac:dyDescent="0.25">
      <c r="A422" s="240"/>
      <c r="B422" s="24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M422" s="232"/>
      <c r="N422" s="232"/>
      <c r="O422" s="232"/>
      <c r="P422" s="232"/>
    </row>
    <row r="423" spans="1:16" x14ac:dyDescent="0.25">
      <c r="A423" s="240"/>
      <c r="B423" s="242"/>
      <c r="C423" s="232"/>
      <c r="D423" s="232"/>
      <c r="E423" s="232"/>
      <c r="F423" s="232"/>
      <c r="G423" s="232"/>
      <c r="H423" s="232"/>
      <c r="I423" s="232"/>
      <c r="J423" s="232"/>
      <c r="K423" s="232"/>
      <c r="L423" s="232"/>
      <c r="M423" s="232"/>
      <c r="N423" s="232"/>
      <c r="O423" s="232"/>
      <c r="P423" s="232"/>
    </row>
    <row r="424" spans="1:16" x14ac:dyDescent="0.25">
      <c r="A424" s="240"/>
      <c r="B424" s="242"/>
      <c r="C424" s="232"/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232"/>
    </row>
    <row r="425" spans="1:16" x14ac:dyDescent="0.25">
      <c r="A425" s="240"/>
      <c r="B425" s="242"/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</row>
    <row r="426" spans="1:16" x14ac:dyDescent="0.25">
      <c r="A426" s="240"/>
      <c r="B426" s="242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32"/>
      <c r="P426" s="232"/>
    </row>
    <row r="427" spans="1:16" x14ac:dyDescent="0.25">
      <c r="A427" s="240"/>
      <c r="B427" s="24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M427" s="232"/>
      <c r="N427" s="232"/>
      <c r="O427" s="232"/>
      <c r="P427" s="232"/>
    </row>
    <row r="428" spans="1:16" x14ac:dyDescent="0.25">
      <c r="A428" s="240"/>
      <c r="B428" s="242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M428" s="232"/>
      <c r="N428" s="232"/>
      <c r="O428" s="232"/>
      <c r="P428" s="232"/>
    </row>
    <row r="429" spans="1:16" x14ac:dyDescent="0.25">
      <c r="A429" s="240"/>
      <c r="B429" s="242"/>
      <c r="C429" s="232"/>
      <c r="D429" s="232"/>
      <c r="E429" s="232"/>
      <c r="F429" s="232"/>
      <c r="G429" s="232"/>
      <c r="H429" s="232"/>
      <c r="I429" s="232"/>
      <c r="J429" s="232"/>
      <c r="K429" s="232"/>
      <c r="L429" s="232"/>
      <c r="M429" s="232"/>
      <c r="N429" s="232"/>
      <c r="O429" s="232"/>
      <c r="P429" s="232"/>
    </row>
    <row r="430" spans="1:16" x14ac:dyDescent="0.25">
      <c r="A430" s="240"/>
      <c r="B430" s="24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M430" s="232"/>
      <c r="N430" s="232"/>
      <c r="O430" s="232"/>
      <c r="P430" s="232"/>
    </row>
    <row r="431" spans="1:16" x14ac:dyDescent="0.25">
      <c r="A431" s="240"/>
      <c r="B431" s="24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2"/>
      <c r="M431" s="232"/>
      <c r="N431" s="232"/>
      <c r="O431" s="232"/>
      <c r="P431" s="232"/>
    </row>
    <row r="432" spans="1:16" x14ac:dyDescent="0.25">
      <c r="A432" s="240"/>
      <c r="B432" s="242"/>
      <c r="C432" s="232"/>
      <c r="D432" s="232"/>
      <c r="E432" s="232"/>
      <c r="F432" s="232"/>
      <c r="G432" s="232"/>
      <c r="H432" s="232"/>
      <c r="I432" s="232"/>
      <c r="J432" s="232"/>
      <c r="K432" s="232"/>
      <c r="L432" s="232"/>
      <c r="M432" s="232"/>
      <c r="N432" s="232"/>
      <c r="O432" s="232"/>
      <c r="P432" s="232"/>
    </row>
    <row r="433" spans="1:16" x14ac:dyDescent="0.25">
      <c r="A433" s="240"/>
      <c r="B433" s="24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M433" s="232"/>
      <c r="N433" s="232"/>
      <c r="O433" s="232"/>
      <c r="P433" s="232"/>
    </row>
    <row r="434" spans="1:16" x14ac:dyDescent="0.25">
      <c r="A434" s="240"/>
      <c r="B434" s="242"/>
      <c r="C434" s="232"/>
      <c r="D434" s="232"/>
      <c r="E434" s="232"/>
      <c r="F434" s="232"/>
      <c r="G434" s="232"/>
      <c r="H434" s="232"/>
      <c r="I434" s="232"/>
      <c r="J434" s="232"/>
      <c r="K434" s="232"/>
      <c r="L434" s="232"/>
      <c r="M434" s="232"/>
      <c r="N434" s="232"/>
      <c r="O434" s="232"/>
      <c r="P434" s="232"/>
    </row>
    <row r="435" spans="1:16" x14ac:dyDescent="0.25">
      <c r="A435" s="240"/>
      <c r="B435" s="24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M435" s="232"/>
      <c r="N435" s="232"/>
      <c r="O435" s="232"/>
      <c r="P435" s="232"/>
    </row>
    <row r="436" spans="1:16" x14ac:dyDescent="0.25">
      <c r="A436" s="240"/>
      <c r="B436" s="242"/>
      <c r="C436" s="232"/>
      <c r="D436" s="232"/>
      <c r="E436" s="232"/>
      <c r="F436" s="232"/>
      <c r="G436" s="232"/>
      <c r="H436" s="232"/>
      <c r="I436" s="232"/>
      <c r="J436" s="232"/>
      <c r="K436" s="232"/>
      <c r="L436" s="232"/>
      <c r="M436" s="232"/>
      <c r="N436" s="232"/>
      <c r="O436" s="232"/>
      <c r="P436" s="232"/>
    </row>
    <row r="437" spans="1:16" x14ac:dyDescent="0.25">
      <c r="A437" s="240"/>
      <c r="B437" s="242"/>
      <c r="C437" s="232"/>
      <c r="D437" s="232"/>
      <c r="E437" s="232"/>
      <c r="F437" s="232"/>
      <c r="G437" s="232"/>
      <c r="H437" s="232"/>
      <c r="I437" s="232"/>
      <c r="J437" s="232"/>
      <c r="K437" s="232"/>
      <c r="L437" s="232"/>
      <c r="M437" s="232"/>
      <c r="N437" s="232"/>
      <c r="O437" s="232"/>
      <c r="P437" s="232"/>
    </row>
    <row r="438" spans="1:16" x14ac:dyDescent="0.25">
      <c r="A438" s="240"/>
      <c r="B438" s="24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M438" s="232"/>
      <c r="N438" s="232"/>
      <c r="O438" s="232"/>
      <c r="P438" s="232"/>
    </row>
    <row r="439" spans="1:16" x14ac:dyDescent="0.25">
      <c r="A439" s="240"/>
      <c r="B439" s="24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</row>
    <row r="440" spans="1:16" x14ac:dyDescent="0.25">
      <c r="A440" s="240"/>
      <c r="B440" s="24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</row>
    <row r="441" spans="1:16" x14ac:dyDescent="0.25">
      <c r="A441" s="240"/>
      <c r="B441" s="242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M441" s="232"/>
      <c r="N441" s="232"/>
      <c r="O441" s="232"/>
      <c r="P441" s="232"/>
    </row>
    <row r="442" spans="1:16" x14ac:dyDescent="0.25">
      <c r="A442" s="240"/>
      <c r="B442" s="24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  <c r="P442" s="232"/>
    </row>
    <row r="443" spans="1:16" x14ac:dyDescent="0.25">
      <c r="A443" s="240"/>
      <c r="B443" s="24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32"/>
      <c r="P443" s="232"/>
    </row>
    <row r="444" spans="1:16" x14ac:dyDescent="0.25">
      <c r="A444" s="240"/>
      <c r="B444" s="242"/>
      <c r="C444" s="232"/>
      <c r="D444" s="232"/>
      <c r="E444" s="232"/>
      <c r="F444" s="232"/>
      <c r="G444" s="232"/>
      <c r="H444" s="232"/>
      <c r="I444" s="232"/>
      <c r="J444" s="232"/>
      <c r="K444" s="232"/>
      <c r="L444" s="232"/>
      <c r="M444" s="232"/>
      <c r="N444" s="232"/>
      <c r="O444" s="232"/>
      <c r="P444" s="232"/>
    </row>
    <row r="445" spans="1:16" x14ac:dyDescent="0.25">
      <c r="A445" s="240"/>
      <c r="B445" s="242"/>
      <c r="C445" s="232"/>
      <c r="D445" s="232"/>
      <c r="E445" s="232"/>
      <c r="F445" s="232"/>
      <c r="G445" s="232"/>
      <c r="H445" s="232"/>
      <c r="I445" s="232"/>
      <c r="J445" s="232"/>
      <c r="K445" s="232"/>
      <c r="L445" s="232"/>
      <c r="M445" s="232"/>
      <c r="N445" s="232"/>
      <c r="O445" s="232"/>
      <c r="P445" s="232"/>
    </row>
    <row r="446" spans="1:16" x14ac:dyDescent="0.25">
      <c r="A446" s="240"/>
      <c r="B446" s="242"/>
      <c r="C446" s="232"/>
      <c r="D446" s="232"/>
      <c r="E446" s="232"/>
      <c r="F446" s="232"/>
      <c r="G446" s="232"/>
      <c r="H446" s="232"/>
      <c r="I446" s="232"/>
      <c r="J446" s="232"/>
      <c r="K446" s="232"/>
      <c r="L446" s="232"/>
      <c r="M446" s="232"/>
      <c r="N446" s="232"/>
      <c r="O446" s="232"/>
      <c r="P446" s="232"/>
    </row>
    <row r="447" spans="1:16" x14ac:dyDescent="0.25">
      <c r="A447" s="240"/>
      <c r="B447" s="242"/>
      <c r="C447" s="232"/>
      <c r="D447" s="232"/>
      <c r="E447" s="232"/>
      <c r="F447" s="232"/>
      <c r="G447" s="232"/>
      <c r="H447" s="232"/>
      <c r="I447" s="232"/>
      <c r="J447" s="232"/>
      <c r="K447" s="232"/>
      <c r="L447" s="232"/>
      <c r="M447" s="232"/>
      <c r="N447" s="232"/>
      <c r="O447" s="232"/>
      <c r="P447" s="232"/>
    </row>
    <row r="448" spans="1:16" x14ac:dyDescent="0.25">
      <c r="A448" s="240"/>
      <c r="B448" s="24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</row>
    <row r="449" spans="1:16" x14ac:dyDescent="0.25">
      <c r="A449" s="240"/>
      <c r="B449" s="24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</row>
    <row r="450" spans="1:16" x14ac:dyDescent="0.25">
      <c r="A450" s="240"/>
      <c r="B450" s="24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</row>
    <row r="451" spans="1:16" x14ac:dyDescent="0.25">
      <c r="A451" s="240"/>
      <c r="B451" s="24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</row>
    <row r="452" spans="1:16" x14ac:dyDescent="0.25">
      <c r="A452" s="240"/>
      <c r="B452" s="242"/>
      <c r="C452" s="232"/>
      <c r="D452" s="232"/>
      <c r="E452" s="232"/>
      <c r="F452" s="232"/>
      <c r="G452" s="232"/>
      <c r="H452" s="232"/>
      <c r="I452" s="232"/>
      <c r="J452" s="232"/>
      <c r="K452" s="232"/>
      <c r="L452" s="232"/>
      <c r="M452" s="232"/>
      <c r="N452" s="232"/>
      <c r="O452" s="232"/>
      <c r="P452" s="232"/>
    </row>
    <row r="453" spans="1:16" x14ac:dyDescent="0.25">
      <c r="A453" s="240"/>
      <c r="B453" s="242"/>
      <c r="C453" s="232"/>
      <c r="D453" s="232"/>
      <c r="E453" s="232"/>
      <c r="F453" s="232"/>
      <c r="G453" s="232"/>
      <c r="H453" s="232"/>
      <c r="I453" s="232"/>
      <c r="J453" s="232"/>
      <c r="K453" s="232"/>
      <c r="L453" s="232"/>
      <c r="M453" s="232"/>
      <c r="N453" s="232"/>
      <c r="O453" s="232"/>
      <c r="P453" s="232"/>
    </row>
    <row r="454" spans="1:16" x14ac:dyDescent="0.25">
      <c r="A454" s="240"/>
      <c r="B454" s="242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M454" s="232"/>
      <c r="N454" s="232"/>
      <c r="O454" s="232"/>
      <c r="P454" s="232"/>
    </row>
    <row r="455" spans="1:16" x14ac:dyDescent="0.25">
      <c r="A455" s="240"/>
      <c r="B455" s="24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M455" s="232"/>
      <c r="N455" s="232"/>
      <c r="O455" s="232"/>
      <c r="P455" s="232"/>
    </row>
    <row r="456" spans="1:16" x14ac:dyDescent="0.25">
      <c r="A456" s="240"/>
      <c r="B456" s="242"/>
      <c r="C456" s="232"/>
      <c r="D456" s="232"/>
      <c r="E456" s="232"/>
      <c r="F456" s="232"/>
      <c r="G456" s="232"/>
      <c r="H456" s="232"/>
      <c r="I456" s="232"/>
      <c r="J456" s="232"/>
      <c r="K456" s="232"/>
      <c r="L456" s="232"/>
      <c r="M456" s="232"/>
      <c r="N456" s="232"/>
      <c r="O456" s="232"/>
      <c r="P456" s="232"/>
    </row>
    <row r="457" spans="1:16" x14ac:dyDescent="0.25">
      <c r="A457" s="240"/>
      <c r="B457" s="242"/>
      <c r="C457" s="232"/>
      <c r="D457" s="232"/>
      <c r="E457" s="232"/>
      <c r="F457" s="232"/>
      <c r="G457" s="232"/>
      <c r="H457" s="232"/>
      <c r="I457" s="232"/>
      <c r="J457" s="232"/>
      <c r="K457" s="232"/>
      <c r="L457" s="232"/>
      <c r="M457" s="232"/>
      <c r="N457" s="232"/>
      <c r="O457" s="232"/>
      <c r="P457" s="232"/>
    </row>
    <row r="458" spans="1:16" x14ac:dyDescent="0.25">
      <c r="A458" s="240"/>
      <c r="B458" s="242"/>
      <c r="C458" s="232"/>
      <c r="D458" s="232"/>
      <c r="E458" s="232"/>
      <c r="F458" s="232"/>
      <c r="G458" s="232"/>
      <c r="H458" s="232"/>
      <c r="I458" s="232"/>
      <c r="J458" s="232"/>
      <c r="K458" s="232"/>
      <c r="L458" s="232"/>
      <c r="M458" s="232"/>
      <c r="N458" s="232"/>
      <c r="O458" s="232"/>
      <c r="P458" s="232"/>
    </row>
    <row r="459" spans="1:16" x14ac:dyDescent="0.25">
      <c r="A459" s="240"/>
      <c r="B459" s="242"/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</row>
    <row r="460" spans="1:16" x14ac:dyDescent="0.25">
      <c r="A460" s="240"/>
      <c r="B460" s="242"/>
      <c r="C460" s="232"/>
      <c r="D460" s="232"/>
      <c r="E460" s="232"/>
      <c r="F460" s="232"/>
      <c r="G460" s="232"/>
      <c r="H460" s="232"/>
      <c r="I460" s="232"/>
      <c r="J460" s="232"/>
      <c r="K460" s="232"/>
      <c r="L460" s="232"/>
      <c r="M460" s="232"/>
      <c r="N460" s="232"/>
      <c r="O460" s="232"/>
      <c r="P460" s="232"/>
    </row>
    <row r="461" spans="1:16" x14ac:dyDescent="0.25">
      <c r="A461" s="240"/>
      <c r="B461" s="242"/>
      <c r="C461" s="232"/>
      <c r="D461" s="232"/>
      <c r="E461" s="232"/>
      <c r="F461" s="232"/>
      <c r="G461" s="232"/>
      <c r="H461" s="232"/>
      <c r="I461" s="232"/>
      <c r="J461" s="232"/>
      <c r="K461" s="232"/>
      <c r="L461" s="232"/>
      <c r="M461" s="232"/>
      <c r="N461" s="232"/>
      <c r="O461" s="232"/>
      <c r="P461" s="232"/>
    </row>
    <row r="462" spans="1:16" x14ac:dyDescent="0.25">
      <c r="A462" s="240"/>
      <c r="B462" s="242"/>
      <c r="C462" s="232"/>
      <c r="D462" s="232"/>
      <c r="E462" s="232"/>
      <c r="F462" s="232"/>
      <c r="G462" s="232"/>
      <c r="H462" s="232"/>
      <c r="I462" s="232"/>
      <c r="J462" s="232"/>
      <c r="K462" s="232"/>
      <c r="L462" s="232"/>
      <c r="M462" s="232"/>
      <c r="N462" s="232"/>
      <c r="O462" s="232"/>
      <c r="P462" s="232"/>
    </row>
    <row r="463" spans="1:16" x14ac:dyDescent="0.25">
      <c r="A463" s="240"/>
      <c r="B463" s="242"/>
      <c r="C463" s="232"/>
      <c r="D463" s="232"/>
      <c r="E463" s="232"/>
      <c r="F463" s="232"/>
      <c r="G463" s="232"/>
      <c r="H463" s="232"/>
      <c r="I463" s="232"/>
      <c r="J463" s="232"/>
      <c r="K463" s="232"/>
      <c r="L463" s="232"/>
      <c r="M463" s="232"/>
      <c r="N463" s="232"/>
      <c r="O463" s="232"/>
      <c r="P463" s="232"/>
    </row>
    <row r="464" spans="1:16" x14ac:dyDescent="0.25">
      <c r="A464" s="240"/>
      <c r="B464" s="242"/>
      <c r="C464" s="232"/>
      <c r="D464" s="232"/>
      <c r="E464" s="232"/>
      <c r="F464" s="232"/>
      <c r="G464" s="232"/>
      <c r="H464" s="232"/>
      <c r="I464" s="232"/>
      <c r="J464" s="232"/>
      <c r="K464" s="232"/>
      <c r="L464" s="232"/>
      <c r="M464" s="232"/>
      <c r="N464" s="232"/>
      <c r="O464" s="232"/>
      <c r="P464" s="232"/>
    </row>
    <row r="465" spans="1:16" x14ac:dyDescent="0.25">
      <c r="A465" s="240"/>
      <c r="B465" s="242"/>
      <c r="C465" s="232"/>
      <c r="D465" s="232"/>
      <c r="E465" s="232"/>
      <c r="F465" s="232"/>
      <c r="G465" s="232"/>
      <c r="H465" s="232"/>
      <c r="I465" s="232"/>
      <c r="J465" s="232"/>
      <c r="K465" s="232"/>
      <c r="L465" s="232"/>
      <c r="M465" s="232"/>
      <c r="N465" s="232"/>
      <c r="O465" s="232"/>
      <c r="P465" s="232"/>
    </row>
    <row r="466" spans="1:16" x14ac:dyDescent="0.25">
      <c r="A466" s="240"/>
      <c r="B466" s="24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M466" s="232"/>
      <c r="N466" s="232"/>
      <c r="O466" s="232"/>
      <c r="P466" s="232"/>
    </row>
    <row r="467" spans="1:16" x14ac:dyDescent="0.25">
      <c r="A467" s="240"/>
      <c r="B467" s="242"/>
      <c r="C467" s="232"/>
      <c r="D467" s="232"/>
      <c r="E467" s="232"/>
      <c r="F467" s="232"/>
      <c r="G467" s="232"/>
      <c r="H467" s="232"/>
      <c r="I467" s="232"/>
      <c r="J467" s="232"/>
      <c r="K467" s="232"/>
      <c r="L467" s="232"/>
      <c r="M467" s="232"/>
      <c r="N467" s="232"/>
      <c r="O467" s="232"/>
      <c r="P467" s="232"/>
    </row>
    <row r="468" spans="1:16" x14ac:dyDescent="0.25">
      <c r="A468" s="240"/>
      <c r="B468" s="242"/>
      <c r="C468" s="232"/>
      <c r="D468" s="232"/>
      <c r="E468" s="232"/>
      <c r="F468" s="232"/>
      <c r="G468" s="232"/>
      <c r="H468" s="232"/>
      <c r="I468" s="232"/>
      <c r="J468" s="232"/>
      <c r="K468" s="232"/>
      <c r="L468" s="232"/>
      <c r="M468" s="232"/>
      <c r="N468" s="232"/>
      <c r="O468" s="232"/>
      <c r="P468" s="232"/>
    </row>
    <row r="469" spans="1:16" x14ac:dyDescent="0.25">
      <c r="A469" s="240"/>
      <c r="B469" s="24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</row>
    <row r="470" spans="1:16" x14ac:dyDescent="0.25">
      <c r="A470" s="240"/>
      <c r="B470" s="242"/>
      <c r="C470" s="232"/>
      <c r="D470" s="232"/>
      <c r="E470" s="232"/>
      <c r="F470" s="232"/>
      <c r="G470" s="232"/>
      <c r="H470" s="232"/>
      <c r="I470" s="232"/>
      <c r="J470" s="232"/>
      <c r="K470" s="232"/>
      <c r="L470" s="232"/>
      <c r="M470" s="232"/>
      <c r="N470" s="232"/>
      <c r="O470" s="232"/>
      <c r="P470" s="232"/>
    </row>
    <row r="471" spans="1:16" x14ac:dyDescent="0.25">
      <c r="A471" s="240"/>
      <c r="B471" s="242"/>
      <c r="C471" s="232"/>
      <c r="D471" s="232"/>
      <c r="E471" s="232"/>
      <c r="F471" s="232"/>
      <c r="G471" s="232"/>
      <c r="H471" s="232"/>
      <c r="I471" s="232"/>
      <c r="J471" s="232"/>
      <c r="K471" s="232"/>
      <c r="L471" s="232"/>
      <c r="M471" s="232"/>
      <c r="N471" s="232"/>
      <c r="O471" s="232"/>
      <c r="P471" s="232"/>
    </row>
    <row r="472" spans="1:16" x14ac:dyDescent="0.25">
      <c r="A472" s="240"/>
      <c r="B472" s="242"/>
      <c r="C472" s="232"/>
      <c r="D472" s="232"/>
      <c r="E472" s="232"/>
      <c r="F472" s="232"/>
      <c r="G472" s="232"/>
      <c r="H472" s="232"/>
      <c r="I472" s="232"/>
      <c r="J472" s="232"/>
      <c r="K472" s="232"/>
      <c r="L472" s="232"/>
      <c r="M472" s="232"/>
      <c r="N472" s="232"/>
      <c r="O472" s="232"/>
      <c r="P472" s="232"/>
    </row>
    <row r="473" spans="1:16" x14ac:dyDescent="0.25">
      <c r="A473" s="240"/>
      <c r="B473" s="242"/>
      <c r="C473" s="232"/>
      <c r="D473" s="232"/>
      <c r="E473" s="232"/>
      <c r="F473" s="232"/>
      <c r="G473" s="232"/>
      <c r="H473" s="232"/>
      <c r="I473" s="232"/>
      <c r="J473" s="232"/>
      <c r="K473" s="232"/>
      <c r="L473" s="232"/>
      <c r="M473" s="232"/>
      <c r="N473" s="232"/>
      <c r="O473" s="232"/>
      <c r="P473" s="232"/>
    </row>
    <row r="474" spans="1:16" x14ac:dyDescent="0.25">
      <c r="A474" s="240"/>
      <c r="B474" s="242"/>
      <c r="C474" s="232"/>
      <c r="D474" s="232"/>
      <c r="E474" s="232"/>
      <c r="F474" s="232"/>
      <c r="G474" s="232"/>
      <c r="H474" s="232"/>
      <c r="I474" s="232"/>
      <c r="J474" s="232"/>
      <c r="K474" s="232"/>
      <c r="L474" s="232"/>
      <c r="M474" s="232"/>
      <c r="N474" s="232"/>
      <c r="O474" s="232"/>
      <c r="P474" s="232"/>
    </row>
    <row r="475" spans="1:16" x14ac:dyDescent="0.25">
      <c r="A475" s="240"/>
      <c r="B475" s="242"/>
      <c r="C475" s="232"/>
      <c r="D475" s="232"/>
      <c r="E475" s="232"/>
      <c r="F475" s="232"/>
      <c r="G475" s="232"/>
      <c r="H475" s="232"/>
      <c r="I475" s="232"/>
      <c r="J475" s="232"/>
      <c r="K475" s="232"/>
      <c r="L475" s="232"/>
      <c r="M475" s="232"/>
      <c r="N475" s="232"/>
      <c r="O475" s="232"/>
      <c r="P475" s="232"/>
    </row>
    <row r="476" spans="1:16" x14ac:dyDescent="0.25">
      <c r="A476" s="240"/>
      <c r="B476" s="242"/>
      <c r="C476" s="232"/>
      <c r="D476" s="232"/>
      <c r="E476" s="232"/>
      <c r="F476" s="232"/>
      <c r="G476" s="232"/>
      <c r="H476" s="232"/>
      <c r="I476" s="232"/>
      <c r="J476" s="232"/>
      <c r="K476" s="232"/>
      <c r="L476" s="232"/>
      <c r="M476" s="232"/>
      <c r="N476" s="232"/>
      <c r="O476" s="232"/>
      <c r="P476" s="232"/>
    </row>
    <row r="477" spans="1:16" x14ac:dyDescent="0.25">
      <c r="A477" s="240"/>
      <c r="B477" s="242"/>
      <c r="C477" s="232"/>
      <c r="D477" s="232"/>
      <c r="E477" s="232"/>
      <c r="F477" s="232"/>
      <c r="G477" s="232"/>
      <c r="H477" s="232"/>
      <c r="I477" s="232"/>
      <c r="J477" s="232"/>
      <c r="K477" s="232"/>
      <c r="L477" s="232"/>
      <c r="M477" s="232"/>
      <c r="N477" s="232"/>
      <c r="O477" s="232"/>
      <c r="P477" s="232"/>
    </row>
    <row r="478" spans="1:16" x14ac:dyDescent="0.25">
      <c r="A478" s="240"/>
      <c r="B478" s="242"/>
      <c r="C478" s="232"/>
      <c r="D478" s="232"/>
      <c r="E478" s="232"/>
      <c r="F478" s="232"/>
      <c r="G478" s="232"/>
      <c r="H478" s="232"/>
      <c r="I478" s="232"/>
      <c r="J478" s="232"/>
      <c r="K478" s="232"/>
      <c r="L478" s="232"/>
      <c r="M478" s="232"/>
      <c r="N478" s="232"/>
      <c r="O478" s="232"/>
      <c r="P478" s="232"/>
    </row>
    <row r="479" spans="1:16" x14ac:dyDescent="0.25">
      <c r="A479" s="240"/>
      <c r="B479" s="242"/>
      <c r="C479" s="232"/>
      <c r="D479" s="232"/>
      <c r="E479" s="232"/>
      <c r="F479" s="232"/>
      <c r="G479" s="232"/>
      <c r="H479" s="232"/>
      <c r="I479" s="232"/>
      <c r="J479" s="232"/>
      <c r="K479" s="232"/>
      <c r="L479" s="232"/>
      <c r="M479" s="232"/>
      <c r="N479" s="232"/>
      <c r="O479" s="232"/>
      <c r="P479" s="232"/>
    </row>
    <row r="480" spans="1:16" x14ac:dyDescent="0.25">
      <c r="A480" s="240"/>
      <c r="B480" s="242"/>
      <c r="C480" s="232"/>
      <c r="D480" s="232"/>
      <c r="E480" s="232"/>
      <c r="F480" s="232"/>
      <c r="G480" s="232"/>
      <c r="H480" s="232"/>
      <c r="I480" s="232"/>
      <c r="J480" s="232"/>
      <c r="K480" s="232"/>
      <c r="L480" s="232"/>
      <c r="M480" s="232"/>
      <c r="N480" s="232"/>
      <c r="O480" s="232"/>
      <c r="P480" s="232"/>
    </row>
    <row r="481" spans="1:16" x14ac:dyDescent="0.25">
      <c r="A481" s="240"/>
      <c r="B481" s="242"/>
      <c r="C481" s="232"/>
      <c r="D481" s="232"/>
      <c r="E481" s="232"/>
      <c r="F481" s="232"/>
      <c r="G481" s="232"/>
      <c r="H481" s="232"/>
      <c r="I481" s="232"/>
      <c r="J481" s="232"/>
      <c r="K481" s="232"/>
      <c r="L481" s="232"/>
      <c r="M481" s="232"/>
      <c r="N481" s="232"/>
      <c r="O481" s="232"/>
      <c r="P481" s="232"/>
    </row>
    <row r="482" spans="1:16" x14ac:dyDescent="0.25">
      <c r="A482" s="240"/>
      <c r="B482" s="242"/>
      <c r="C482" s="232"/>
      <c r="D482" s="232"/>
      <c r="E482" s="232"/>
      <c r="F482" s="232"/>
      <c r="G482" s="232"/>
      <c r="H482" s="232"/>
      <c r="I482" s="232"/>
      <c r="J482" s="232"/>
      <c r="K482" s="232"/>
      <c r="L482" s="232"/>
      <c r="M482" s="232"/>
      <c r="N482" s="232"/>
      <c r="O482" s="232"/>
      <c r="P482" s="232"/>
    </row>
    <row r="483" spans="1:16" x14ac:dyDescent="0.25">
      <c r="A483" s="240"/>
      <c r="B483" s="242"/>
      <c r="C483" s="232"/>
      <c r="D483" s="232"/>
      <c r="E483" s="232"/>
      <c r="F483" s="232"/>
      <c r="G483" s="232"/>
      <c r="H483" s="232"/>
      <c r="I483" s="232"/>
      <c r="J483" s="232"/>
      <c r="K483" s="232"/>
      <c r="L483" s="232"/>
      <c r="M483" s="232"/>
      <c r="N483" s="232"/>
      <c r="O483" s="232"/>
      <c r="P483" s="232"/>
    </row>
    <row r="484" spans="1:16" x14ac:dyDescent="0.25">
      <c r="A484" s="240"/>
      <c r="B484" s="242"/>
      <c r="C484" s="232"/>
      <c r="D484" s="232"/>
      <c r="E484" s="232"/>
      <c r="F484" s="232"/>
      <c r="G484" s="232"/>
      <c r="H484" s="232"/>
      <c r="I484" s="232"/>
      <c r="J484" s="232"/>
      <c r="K484" s="232"/>
      <c r="L484" s="232"/>
      <c r="M484" s="232"/>
      <c r="N484" s="232"/>
      <c r="O484" s="232"/>
      <c r="P484" s="232"/>
    </row>
    <row r="485" spans="1:16" x14ac:dyDescent="0.25">
      <c r="A485" s="240"/>
      <c r="B485" s="242"/>
      <c r="C485" s="232"/>
      <c r="D485" s="232"/>
      <c r="E485" s="232"/>
      <c r="F485" s="232"/>
      <c r="G485" s="232"/>
      <c r="H485" s="232"/>
      <c r="I485" s="232"/>
      <c r="J485" s="232"/>
      <c r="K485" s="232"/>
      <c r="L485" s="232"/>
      <c r="M485" s="232"/>
      <c r="N485" s="232"/>
      <c r="O485" s="232"/>
      <c r="P485" s="232"/>
    </row>
    <row r="486" spans="1:16" x14ac:dyDescent="0.25">
      <c r="A486" s="240"/>
      <c r="B486" s="242"/>
      <c r="C486" s="232"/>
      <c r="D486" s="232"/>
      <c r="E486" s="232"/>
      <c r="F486" s="232"/>
      <c r="G486" s="232"/>
      <c r="H486" s="232"/>
      <c r="I486" s="232"/>
      <c r="J486" s="232"/>
      <c r="K486" s="232"/>
      <c r="L486" s="232"/>
      <c r="M486" s="232"/>
      <c r="N486" s="232"/>
      <c r="O486" s="232"/>
      <c r="P486" s="232"/>
    </row>
    <row r="487" spans="1:16" x14ac:dyDescent="0.25">
      <c r="A487" s="240"/>
      <c r="B487" s="242"/>
      <c r="C487" s="232"/>
      <c r="D487" s="232"/>
      <c r="E487" s="232"/>
      <c r="F487" s="232"/>
      <c r="G487" s="232"/>
      <c r="H487" s="232"/>
      <c r="I487" s="232"/>
      <c r="J487" s="232"/>
      <c r="K487" s="232"/>
      <c r="L487" s="232"/>
      <c r="M487" s="232"/>
      <c r="N487" s="232"/>
      <c r="O487" s="232"/>
      <c r="P487" s="232"/>
    </row>
    <row r="488" spans="1:16" x14ac:dyDescent="0.25">
      <c r="A488" s="240"/>
      <c r="B488" s="242"/>
      <c r="C488" s="232"/>
      <c r="D488" s="232"/>
      <c r="E488" s="232"/>
      <c r="F488" s="232"/>
      <c r="G488" s="232"/>
      <c r="H488" s="232"/>
      <c r="I488" s="232"/>
      <c r="J488" s="232"/>
      <c r="K488" s="232"/>
      <c r="L488" s="232"/>
      <c r="M488" s="232"/>
      <c r="N488" s="232"/>
      <c r="O488" s="232"/>
      <c r="P488" s="232"/>
    </row>
    <row r="489" spans="1:16" x14ac:dyDescent="0.25">
      <c r="A489" s="240"/>
      <c r="B489" s="242"/>
      <c r="C489" s="232"/>
      <c r="D489" s="232"/>
      <c r="E489" s="232"/>
      <c r="F489" s="232"/>
      <c r="G489" s="232"/>
      <c r="H489" s="232"/>
      <c r="I489" s="232"/>
      <c r="J489" s="232"/>
      <c r="K489" s="232"/>
      <c r="L489" s="232"/>
      <c r="M489" s="232"/>
      <c r="N489" s="232"/>
      <c r="O489" s="232"/>
      <c r="P489" s="232"/>
    </row>
    <row r="490" spans="1:16" x14ac:dyDescent="0.25">
      <c r="A490" s="240"/>
      <c r="B490" s="242"/>
      <c r="C490" s="232"/>
      <c r="D490" s="232"/>
      <c r="E490" s="232"/>
      <c r="F490" s="232"/>
      <c r="G490" s="232"/>
      <c r="H490" s="232"/>
      <c r="I490" s="232"/>
      <c r="J490" s="232"/>
      <c r="K490" s="232"/>
      <c r="L490" s="232"/>
      <c r="M490" s="232"/>
      <c r="N490" s="232"/>
      <c r="O490" s="232"/>
      <c r="P490" s="232"/>
    </row>
    <row r="491" spans="1:16" x14ac:dyDescent="0.25">
      <c r="A491" s="240"/>
      <c r="B491" s="242"/>
      <c r="C491" s="232"/>
      <c r="D491" s="232"/>
      <c r="E491" s="232"/>
      <c r="F491" s="232"/>
      <c r="G491" s="232"/>
      <c r="H491" s="232"/>
      <c r="I491" s="232"/>
      <c r="J491" s="232"/>
      <c r="K491" s="232"/>
      <c r="L491" s="232"/>
      <c r="M491" s="232"/>
      <c r="N491" s="232"/>
      <c r="O491" s="232"/>
      <c r="P491" s="232"/>
    </row>
    <row r="492" spans="1:16" x14ac:dyDescent="0.25">
      <c r="A492" s="240"/>
      <c r="B492" s="242"/>
      <c r="C492" s="232"/>
      <c r="D492" s="232"/>
      <c r="E492" s="232"/>
      <c r="F492" s="232"/>
      <c r="G492" s="232"/>
      <c r="H492" s="232"/>
      <c r="I492" s="232"/>
      <c r="J492" s="232"/>
      <c r="K492" s="232"/>
      <c r="L492" s="232"/>
      <c r="M492" s="232"/>
      <c r="N492" s="232"/>
      <c r="O492" s="232"/>
      <c r="P492" s="232"/>
    </row>
    <row r="493" spans="1:16" x14ac:dyDescent="0.25">
      <c r="A493" s="240"/>
      <c r="B493" s="242"/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</row>
    <row r="494" spans="1:16" x14ac:dyDescent="0.25">
      <c r="A494" s="240"/>
      <c r="B494" s="242"/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</row>
    <row r="495" spans="1:16" x14ac:dyDescent="0.25">
      <c r="A495" s="240"/>
      <c r="B495" s="242"/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</row>
    <row r="496" spans="1:16" x14ac:dyDescent="0.25">
      <c r="A496" s="240"/>
      <c r="B496" s="242"/>
      <c r="C496" s="232"/>
      <c r="D496" s="232"/>
      <c r="E496" s="232"/>
      <c r="F496" s="232"/>
      <c r="G496" s="232"/>
      <c r="H496" s="232"/>
      <c r="I496" s="232"/>
      <c r="J496" s="232"/>
      <c r="K496" s="232"/>
      <c r="L496" s="232"/>
      <c r="M496" s="232"/>
      <c r="N496" s="232"/>
      <c r="O496" s="232"/>
      <c r="P496" s="232"/>
    </row>
    <row r="497" spans="1:16" x14ac:dyDescent="0.25">
      <c r="A497" s="240"/>
      <c r="B497" s="242"/>
      <c r="C497" s="232"/>
      <c r="D497" s="232"/>
      <c r="E497" s="232"/>
      <c r="F497" s="232"/>
      <c r="G497" s="232"/>
      <c r="H497" s="232"/>
      <c r="I497" s="232"/>
      <c r="J497" s="232"/>
      <c r="K497" s="232"/>
      <c r="L497" s="232"/>
      <c r="M497" s="232"/>
      <c r="N497" s="232"/>
      <c r="O497" s="232"/>
      <c r="P497" s="232"/>
    </row>
    <row r="498" spans="1:16" x14ac:dyDescent="0.25">
      <c r="A498" s="240"/>
      <c r="B498" s="242"/>
      <c r="C498" s="232"/>
      <c r="D498" s="232"/>
      <c r="E498" s="232"/>
      <c r="F498" s="232"/>
      <c r="G498" s="232"/>
      <c r="H498" s="232"/>
      <c r="I498" s="232"/>
      <c r="J498" s="232"/>
      <c r="K498" s="232"/>
      <c r="L498" s="232"/>
      <c r="M498" s="232"/>
      <c r="N498" s="232"/>
      <c r="O498" s="232"/>
      <c r="P498" s="232"/>
    </row>
    <row r="499" spans="1:16" x14ac:dyDescent="0.25">
      <c r="A499" s="240"/>
      <c r="B499" s="242"/>
      <c r="C499" s="232"/>
      <c r="D499" s="232"/>
      <c r="E499" s="232"/>
      <c r="F499" s="232"/>
      <c r="G499" s="232"/>
      <c r="H499" s="232"/>
      <c r="I499" s="232"/>
      <c r="J499" s="232"/>
      <c r="K499" s="232"/>
      <c r="L499" s="232"/>
      <c r="M499" s="232"/>
      <c r="N499" s="232"/>
      <c r="O499" s="232"/>
      <c r="P499" s="232"/>
    </row>
    <row r="500" spans="1:16" x14ac:dyDescent="0.25">
      <c r="A500" s="240"/>
      <c r="B500" s="242"/>
      <c r="C500" s="232"/>
      <c r="D500" s="232"/>
      <c r="E500" s="232"/>
      <c r="F500" s="232"/>
      <c r="G500" s="232"/>
      <c r="H500" s="232"/>
      <c r="I500" s="232"/>
      <c r="J500" s="232"/>
      <c r="K500" s="232"/>
      <c r="L500" s="232"/>
      <c r="M500" s="232"/>
      <c r="N500" s="232"/>
      <c r="O500" s="232"/>
      <c r="P500" s="232"/>
    </row>
    <row r="501" spans="1:16" x14ac:dyDescent="0.25">
      <c r="A501" s="240"/>
      <c r="B501" s="242"/>
      <c r="C501" s="232"/>
      <c r="D501" s="232"/>
      <c r="E501" s="232"/>
      <c r="F501" s="232"/>
      <c r="G501" s="232"/>
      <c r="H501" s="232"/>
      <c r="I501" s="232"/>
      <c r="J501" s="232"/>
      <c r="K501" s="232"/>
      <c r="L501" s="232"/>
      <c r="M501" s="232"/>
      <c r="N501" s="232"/>
      <c r="O501" s="232"/>
      <c r="P501" s="232"/>
    </row>
    <row r="502" spans="1:16" x14ac:dyDescent="0.25">
      <c r="A502" s="240"/>
      <c r="B502" s="242"/>
      <c r="C502" s="232"/>
      <c r="D502" s="232"/>
      <c r="E502" s="232"/>
      <c r="F502" s="232"/>
      <c r="G502" s="232"/>
      <c r="H502" s="232"/>
      <c r="I502" s="232"/>
      <c r="J502" s="232"/>
      <c r="K502" s="232"/>
      <c r="L502" s="232"/>
      <c r="M502" s="232"/>
      <c r="N502" s="232"/>
      <c r="O502" s="232"/>
      <c r="P502" s="232"/>
    </row>
    <row r="503" spans="1:16" x14ac:dyDescent="0.25">
      <c r="A503" s="240"/>
      <c r="B503" s="242"/>
      <c r="C503" s="232"/>
      <c r="D503" s="232"/>
      <c r="E503" s="232"/>
      <c r="F503" s="232"/>
      <c r="G503" s="232"/>
      <c r="H503" s="232"/>
      <c r="I503" s="232"/>
      <c r="J503" s="232"/>
      <c r="K503" s="232"/>
      <c r="L503" s="232"/>
      <c r="M503" s="232"/>
      <c r="N503" s="232"/>
      <c r="O503" s="232"/>
      <c r="P503" s="232"/>
    </row>
    <row r="504" spans="1:16" x14ac:dyDescent="0.25">
      <c r="A504" s="240"/>
      <c r="B504" s="242"/>
      <c r="C504" s="232"/>
      <c r="D504" s="232"/>
      <c r="E504" s="232"/>
      <c r="F504" s="232"/>
      <c r="G504" s="232"/>
      <c r="H504" s="232"/>
      <c r="I504" s="232"/>
      <c r="J504" s="232"/>
      <c r="K504" s="232"/>
      <c r="L504" s="232"/>
      <c r="M504" s="232"/>
      <c r="N504" s="232"/>
      <c r="O504" s="232"/>
      <c r="P504" s="232"/>
    </row>
    <row r="505" spans="1:16" x14ac:dyDescent="0.25">
      <c r="A505" s="240"/>
      <c r="B505" s="242"/>
      <c r="C505" s="232"/>
      <c r="D505" s="232"/>
      <c r="E505" s="232"/>
      <c r="F505" s="232"/>
      <c r="G505" s="232"/>
      <c r="H505" s="232"/>
      <c r="I505" s="232"/>
      <c r="J505" s="232"/>
      <c r="K505" s="232"/>
      <c r="L505" s="232"/>
      <c r="M505" s="232"/>
      <c r="N505" s="232"/>
      <c r="O505" s="232"/>
      <c r="P505" s="232"/>
    </row>
    <row r="506" spans="1:16" x14ac:dyDescent="0.25">
      <c r="A506" s="240"/>
      <c r="B506" s="242"/>
      <c r="C506" s="232"/>
      <c r="D506" s="232"/>
      <c r="E506" s="232"/>
      <c r="F506" s="232"/>
      <c r="G506" s="232"/>
      <c r="H506" s="232"/>
      <c r="I506" s="232"/>
      <c r="J506" s="232"/>
      <c r="K506" s="232"/>
      <c r="L506" s="232"/>
      <c r="M506" s="232"/>
      <c r="N506" s="232"/>
      <c r="O506" s="232"/>
      <c r="P506" s="232"/>
    </row>
    <row r="507" spans="1:16" x14ac:dyDescent="0.25">
      <c r="A507" s="240"/>
      <c r="B507" s="242"/>
      <c r="C507" s="232"/>
      <c r="D507" s="232"/>
      <c r="E507" s="232"/>
      <c r="F507" s="232"/>
      <c r="G507" s="232"/>
      <c r="H507" s="232"/>
      <c r="I507" s="232"/>
      <c r="J507" s="232"/>
      <c r="K507" s="232"/>
      <c r="L507" s="232"/>
      <c r="M507" s="232"/>
      <c r="N507" s="232"/>
      <c r="O507" s="232"/>
      <c r="P507" s="232"/>
    </row>
    <row r="508" spans="1:16" x14ac:dyDescent="0.25">
      <c r="A508" s="240"/>
      <c r="B508" s="242"/>
      <c r="C508" s="232"/>
      <c r="D508" s="232"/>
      <c r="E508" s="232"/>
      <c r="F508" s="232"/>
      <c r="G508" s="232"/>
      <c r="H508" s="232"/>
      <c r="I508" s="232"/>
      <c r="J508" s="232"/>
      <c r="K508" s="232"/>
      <c r="L508" s="232"/>
      <c r="M508" s="232"/>
      <c r="N508" s="232"/>
      <c r="O508" s="232"/>
      <c r="P508" s="232"/>
    </row>
    <row r="509" spans="1:16" x14ac:dyDescent="0.25">
      <c r="A509" s="240"/>
      <c r="B509" s="242"/>
      <c r="C509" s="232"/>
      <c r="D509" s="232"/>
      <c r="E509" s="232"/>
      <c r="F509" s="232"/>
      <c r="G509" s="232"/>
      <c r="H509" s="232"/>
      <c r="I509" s="232"/>
      <c r="J509" s="232"/>
      <c r="K509" s="232"/>
      <c r="L509" s="232"/>
      <c r="M509" s="232"/>
      <c r="N509" s="232"/>
      <c r="O509" s="232"/>
      <c r="P509" s="232"/>
    </row>
    <row r="510" spans="1:16" x14ac:dyDescent="0.25">
      <c r="A510" s="240"/>
      <c r="B510" s="242"/>
      <c r="C510" s="232"/>
      <c r="D510" s="232"/>
      <c r="E510" s="232"/>
      <c r="F510" s="232"/>
      <c r="G510" s="232"/>
      <c r="H510" s="232"/>
      <c r="I510" s="232"/>
      <c r="J510" s="232"/>
      <c r="K510" s="232"/>
      <c r="L510" s="232"/>
      <c r="M510" s="232"/>
      <c r="N510" s="232"/>
      <c r="O510" s="232"/>
      <c r="P510" s="232"/>
    </row>
    <row r="511" spans="1:16" x14ac:dyDescent="0.25">
      <c r="A511" s="240"/>
      <c r="B511" s="242"/>
      <c r="C511" s="232"/>
      <c r="D511" s="232"/>
      <c r="E511" s="232"/>
      <c r="F511" s="232"/>
      <c r="G511" s="232"/>
      <c r="H511" s="232"/>
      <c r="I511" s="232"/>
      <c r="J511" s="232"/>
      <c r="K511" s="232"/>
      <c r="L511" s="232"/>
      <c r="M511" s="232"/>
      <c r="N511" s="232"/>
      <c r="O511" s="232"/>
      <c r="P511" s="232"/>
    </row>
    <row r="512" spans="1:16" x14ac:dyDescent="0.25">
      <c r="A512" s="240"/>
      <c r="B512" s="242"/>
      <c r="C512" s="232"/>
      <c r="D512" s="232"/>
      <c r="E512" s="232"/>
      <c r="F512" s="232"/>
      <c r="G512" s="232"/>
      <c r="H512" s="232"/>
      <c r="I512" s="232"/>
      <c r="J512" s="232"/>
      <c r="K512" s="232"/>
      <c r="L512" s="232"/>
      <c r="M512" s="232"/>
      <c r="N512" s="232"/>
      <c r="O512" s="232"/>
      <c r="P512" s="232"/>
    </row>
    <row r="513" spans="1:16" x14ac:dyDescent="0.25">
      <c r="A513" s="240"/>
      <c r="B513" s="242"/>
      <c r="C513" s="232"/>
      <c r="D513" s="232"/>
      <c r="E513" s="232"/>
      <c r="F513" s="232"/>
      <c r="G513" s="232"/>
      <c r="H513" s="232"/>
      <c r="I513" s="232"/>
      <c r="J513" s="232"/>
      <c r="K513" s="232"/>
      <c r="L513" s="232"/>
      <c r="M513" s="232"/>
      <c r="N513" s="232"/>
      <c r="O513" s="232"/>
      <c r="P513" s="232"/>
    </row>
    <row r="514" spans="1:16" x14ac:dyDescent="0.25">
      <c r="A514" s="240"/>
      <c r="B514" s="242"/>
      <c r="C514" s="232"/>
      <c r="D514" s="232"/>
      <c r="E514" s="232"/>
      <c r="F514" s="232"/>
      <c r="G514" s="232"/>
      <c r="H514" s="232"/>
      <c r="I514" s="232"/>
      <c r="J514" s="232"/>
      <c r="K514" s="232"/>
      <c r="L514" s="232"/>
      <c r="M514" s="232"/>
      <c r="N514" s="232"/>
      <c r="O514" s="232"/>
      <c r="P514" s="232"/>
    </row>
    <row r="515" spans="1:16" x14ac:dyDescent="0.25">
      <c r="A515" s="240"/>
      <c r="B515" s="242"/>
      <c r="C515" s="232"/>
      <c r="D515" s="232"/>
      <c r="E515" s="232"/>
      <c r="F515" s="232"/>
      <c r="G515" s="232"/>
      <c r="H515" s="232"/>
      <c r="I515" s="232"/>
      <c r="J515" s="232"/>
      <c r="K515" s="232"/>
      <c r="L515" s="232"/>
      <c r="M515" s="232"/>
      <c r="N515" s="232"/>
      <c r="O515" s="232"/>
      <c r="P515" s="232"/>
    </row>
    <row r="516" spans="1:16" x14ac:dyDescent="0.25">
      <c r="A516" s="240"/>
      <c r="B516" s="242"/>
      <c r="C516" s="232"/>
      <c r="D516" s="232"/>
      <c r="E516" s="232"/>
      <c r="F516" s="232"/>
      <c r="G516" s="232"/>
      <c r="H516" s="232"/>
      <c r="I516" s="232"/>
      <c r="J516" s="232"/>
      <c r="K516" s="232"/>
      <c r="L516" s="232"/>
      <c r="M516" s="232"/>
      <c r="N516" s="232"/>
      <c r="O516" s="232"/>
      <c r="P516" s="232"/>
    </row>
    <row r="517" spans="1:16" x14ac:dyDescent="0.25">
      <c r="A517" s="240"/>
      <c r="B517" s="242"/>
      <c r="C517" s="232"/>
      <c r="D517" s="232"/>
      <c r="E517" s="232"/>
      <c r="F517" s="232"/>
      <c r="G517" s="232"/>
      <c r="H517" s="232"/>
      <c r="I517" s="232"/>
      <c r="J517" s="232"/>
      <c r="K517" s="232"/>
      <c r="L517" s="232"/>
      <c r="M517" s="232"/>
      <c r="N517" s="232"/>
      <c r="O517" s="232"/>
      <c r="P517" s="232"/>
    </row>
    <row r="518" spans="1:16" x14ac:dyDescent="0.25">
      <c r="A518" s="240"/>
      <c r="B518" s="242"/>
      <c r="C518" s="232"/>
      <c r="D518" s="232"/>
      <c r="E518" s="232"/>
      <c r="F518" s="232"/>
      <c r="G518" s="232"/>
      <c r="H518" s="232"/>
      <c r="I518" s="232"/>
      <c r="J518" s="232"/>
      <c r="K518" s="232"/>
      <c r="L518" s="232"/>
      <c r="M518" s="232"/>
      <c r="N518" s="232"/>
      <c r="O518" s="232"/>
      <c r="P518" s="232"/>
    </row>
    <row r="519" spans="1:16" x14ac:dyDescent="0.25">
      <c r="A519" s="240"/>
      <c r="B519" s="242"/>
      <c r="C519" s="232"/>
      <c r="D519" s="232"/>
      <c r="E519" s="232"/>
      <c r="F519" s="232"/>
      <c r="G519" s="232"/>
      <c r="H519" s="232"/>
      <c r="I519" s="232"/>
      <c r="J519" s="232"/>
      <c r="K519" s="232"/>
      <c r="L519" s="232"/>
      <c r="M519" s="232"/>
      <c r="N519" s="232"/>
      <c r="O519" s="232"/>
      <c r="P519" s="232"/>
    </row>
    <row r="520" spans="1:16" x14ac:dyDescent="0.25">
      <c r="A520" s="240"/>
      <c r="B520" s="242"/>
      <c r="C520" s="232"/>
      <c r="D520" s="232"/>
      <c r="E520" s="232"/>
      <c r="F520" s="232"/>
      <c r="G520" s="232"/>
      <c r="H520" s="232"/>
      <c r="I520" s="232"/>
      <c r="J520" s="232"/>
      <c r="K520" s="232"/>
      <c r="L520" s="232"/>
      <c r="M520" s="232"/>
      <c r="N520" s="232"/>
      <c r="O520" s="232"/>
      <c r="P520" s="232"/>
    </row>
    <row r="521" spans="1:16" x14ac:dyDescent="0.25">
      <c r="A521" s="240"/>
      <c r="B521" s="242"/>
      <c r="C521" s="232"/>
      <c r="D521" s="232"/>
      <c r="E521" s="232"/>
      <c r="F521" s="232"/>
      <c r="G521" s="232"/>
      <c r="H521" s="232"/>
      <c r="I521" s="232"/>
      <c r="J521" s="232"/>
      <c r="K521" s="232"/>
      <c r="L521" s="232"/>
      <c r="M521" s="232"/>
      <c r="N521" s="232"/>
      <c r="O521" s="232"/>
      <c r="P521" s="232"/>
    </row>
    <row r="522" spans="1:16" x14ac:dyDescent="0.25">
      <c r="A522" s="240"/>
      <c r="B522" s="242"/>
      <c r="C522" s="232"/>
      <c r="D522" s="232"/>
      <c r="E522" s="232"/>
      <c r="F522" s="232"/>
      <c r="G522" s="232"/>
      <c r="H522" s="232"/>
      <c r="I522" s="232"/>
      <c r="J522" s="232"/>
      <c r="K522" s="232"/>
      <c r="L522" s="232"/>
      <c r="M522" s="232"/>
      <c r="N522" s="232"/>
      <c r="O522" s="232"/>
      <c r="P522" s="232"/>
    </row>
    <row r="523" spans="1:16" x14ac:dyDescent="0.25">
      <c r="A523" s="240"/>
      <c r="B523" s="242"/>
      <c r="C523" s="232"/>
      <c r="D523" s="232"/>
      <c r="E523" s="232"/>
      <c r="F523" s="232"/>
      <c r="G523" s="232"/>
      <c r="H523" s="232"/>
      <c r="I523" s="232"/>
      <c r="J523" s="232"/>
      <c r="K523" s="232"/>
      <c r="L523" s="232"/>
      <c r="M523" s="232"/>
      <c r="N523" s="232"/>
      <c r="O523" s="232"/>
      <c r="P523" s="232"/>
    </row>
    <row r="524" spans="1:16" x14ac:dyDescent="0.25">
      <c r="A524" s="240"/>
      <c r="B524" s="242"/>
      <c r="C524" s="232"/>
      <c r="D524" s="232"/>
      <c r="E524" s="232"/>
      <c r="F524" s="232"/>
      <c r="G524" s="232"/>
      <c r="H524" s="232"/>
      <c r="I524" s="232"/>
      <c r="J524" s="232"/>
      <c r="K524" s="232"/>
      <c r="L524" s="232"/>
      <c r="M524" s="232"/>
      <c r="N524" s="232"/>
      <c r="O524" s="232"/>
      <c r="P524" s="232"/>
    </row>
    <row r="525" spans="1:16" x14ac:dyDescent="0.25">
      <c r="A525" s="240"/>
      <c r="B525" s="242"/>
      <c r="C525" s="232"/>
      <c r="D525" s="232"/>
      <c r="E525" s="232"/>
      <c r="F525" s="232"/>
      <c r="G525" s="232"/>
      <c r="H525" s="232"/>
      <c r="I525" s="232"/>
      <c r="J525" s="232"/>
      <c r="K525" s="232"/>
      <c r="L525" s="232"/>
      <c r="M525" s="232"/>
      <c r="N525" s="232"/>
      <c r="O525" s="232"/>
      <c r="P525" s="232"/>
    </row>
    <row r="526" spans="1:16" x14ac:dyDescent="0.25">
      <c r="A526" s="240"/>
      <c r="B526" s="242"/>
      <c r="C526" s="232"/>
      <c r="D526" s="232"/>
      <c r="E526" s="232"/>
      <c r="F526" s="232"/>
      <c r="G526" s="232"/>
      <c r="H526" s="232"/>
      <c r="I526" s="232"/>
      <c r="J526" s="232"/>
      <c r="K526" s="232"/>
      <c r="L526" s="232"/>
      <c r="M526" s="232"/>
      <c r="N526" s="232"/>
      <c r="O526" s="232"/>
      <c r="P526" s="232"/>
    </row>
    <row r="527" spans="1:16" x14ac:dyDescent="0.25">
      <c r="A527" s="240"/>
      <c r="B527" s="242"/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</row>
    <row r="528" spans="1:16" x14ac:dyDescent="0.25">
      <c r="A528" s="240"/>
      <c r="B528" s="242"/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</row>
    <row r="529" spans="1:16" x14ac:dyDescent="0.25">
      <c r="A529" s="240"/>
      <c r="B529" s="242"/>
      <c r="C529" s="232"/>
      <c r="D529" s="232"/>
      <c r="E529" s="232"/>
      <c r="F529" s="232"/>
      <c r="G529" s="232"/>
      <c r="H529" s="232"/>
      <c r="I529" s="232"/>
      <c r="J529" s="232"/>
      <c r="K529" s="232"/>
      <c r="L529" s="232"/>
      <c r="M529" s="232"/>
      <c r="N529" s="232"/>
      <c r="O529" s="232"/>
      <c r="P529" s="232"/>
    </row>
    <row r="530" spans="1:16" x14ac:dyDescent="0.25">
      <c r="A530" s="240"/>
      <c r="B530" s="242"/>
      <c r="C530" s="232"/>
      <c r="D530" s="232"/>
      <c r="E530" s="232"/>
      <c r="F530" s="232"/>
      <c r="G530" s="232"/>
      <c r="H530" s="232"/>
      <c r="I530" s="232"/>
      <c r="J530" s="232"/>
      <c r="K530" s="232"/>
      <c r="L530" s="232"/>
      <c r="M530" s="232"/>
      <c r="N530" s="232"/>
      <c r="O530" s="232"/>
      <c r="P530" s="232"/>
    </row>
    <row r="531" spans="1:16" x14ac:dyDescent="0.25">
      <c r="A531" s="240"/>
      <c r="B531" s="242"/>
      <c r="C531" s="232"/>
      <c r="D531" s="232"/>
      <c r="E531" s="232"/>
      <c r="F531" s="232"/>
      <c r="G531" s="232"/>
      <c r="H531" s="232"/>
      <c r="I531" s="232"/>
      <c r="J531" s="232"/>
      <c r="K531" s="232"/>
      <c r="L531" s="232"/>
      <c r="M531" s="232"/>
      <c r="N531" s="232"/>
      <c r="O531" s="232"/>
      <c r="P531" s="232"/>
    </row>
    <row r="532" spans="1:16" x14ac:dyDescent="0.25">
      <c r="A532" s="240"/>
      <c r="B532" s="242"/>
      <c r="C532" s="232"/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32"/>
    </row>
    <row r="533" spans="1:16" x14ac:dyDescent="0.25">
      <c r="A533" s="240"/>
      <c r="B533" s="242"/>
      <c r="C533" s="232"/>
      <c r="D533" s="232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32"/>
      <c r="P533" s="232"/>
    </row>
    <row r="534" spans="1:16" x14ac:dyDescent="0.25">
      <c r="A534" s="240"/>
      <c r="B534" s="242"/>
      <c r="C534" s="232"/>
      <c r="D534" s="232"/>
      <c r="E534" s="232"/>
      <c r="F534" s="232"/>
      <c r="G534" s="232"/>
      <c r="H534" s="232"/>
      <c r="I534" s="232"/>
      <c r="J534" s="232"/>
      <c r="K534" s="232"/>
      <c r="L534" s="232"/>
      <c r="M534" s="232"/>
      <c r="N534" s="232"/>
      <c r="O534" s="232"/>
      <c r="P534" s="232"/>
    </row>
    <row r="535" spans="1:16" x14ac:dyDescent="0.25">
      <c r="A535" s="240"/>
      <c r="B535" s="242"/>
      <c r="C535" s="232"/>
      <c r="D535" s="232"/>
      <c r="E535" s="232"/>
      <c r="F535" s="232"/>
      <c r="G535" s="232"/>
      <c r="H535" s="232"/>
      <c r="I535" s="232"/>
      <c r="J535" s="232"/>
      <c r="K535" s="232"/>
      <c r="L535" s="232"/>
      <c r="M535" s="232"/>
      <c r="N535" s="232"/>
      <c r="O535" s="232"/>
      <c r="P535" s="232"/>
    </row>
    <row r="536" spans="1:16" x14ac:dyDescent="0.25">
      <c r="A536" s="240"/>
      <c r="B536" s="242"/>
      <c r="C536" s="232"/>
      <c r="D536" s="232"/>
      <c r="E536" s="232"/>
      <c r="F536" s="232"/>
      <c r="G536" s="232"/>
      <c r="H536" s="232"/>
      <c r="I536" s="232"/>
      <c r="J536" s="232"/>
      <c r="K536" s="232"/>
      <c r="L536" s="232"/>
      <c r="M536" s="232"/>
      <c r="N536" s="232"/>
      <c r="O536" s="232"/>
      <c r="P536" s="232"/>
    </row>
    <row r="537" spans="1:16" x14ac:dyDescent="0.25">
      <c r="A537" s="240"/>
      <c r="B537" s="242"/>
      <c r="C537" s="232"/>
      <c r="D537" s="232"/>
      <c r="E537" s="232"/>
      <c r="F537" s="232"/>
      <c r="G537" s="232"/>
      <c r="H537" s="232"/>
      <c r="I537" s="232"/>
      <c r="J537" s="232"/>
      <c r="K537" s="232"/>
      <c r="L537" s="232"/>
      <c r="M537" s="232"/>
      <c r="N537" s="232"/>
      <c r="O537" s="232"/>
      <c r="P537" s="232"/>
    </row>
    <row r="538" spans="1:16" x14ac:dyDescent="0.25">
      <c r="A538" s="240"/>
      <c r="B538" s="242"/>
      <c r="C538" s="232"/>
      <c r="D538" s="232"/>
      <c r="E538" s="232"/>
      <c r="F538" s="232"/>
      <c r="G538" s="232"/>
      <c r="H538" s="232"/>
      <c r="I538" s="232"/>
      <c r="J538" s="232"/>
      <c r="K538" s="232"/>
      <c r="L538" s="232"/>
      <c r="M538" s="232"/>
      <c r="N538" s="232"/>
      <c r="O538" s="232"/>
      <c r="P538" s="232"/>
    </row>
    <row r="539" spans="1:16" x14ac:dyDescent="0.25">
      <c r="A539" s="240"/>
      <c r="B539" s="242"/>
      <c r="C539" s="232"/>
      <c r="D539" s="232"/>
      <c r="E539" s="232"/>
      <c r="F539" s="232"/>
      <c r="G539" s="232"/>
      <c r="H539" s="232"/>
      <c r="I539" s="232"/>
      <c r="J539" s="232"/>
      <c r="K539" s="232"/>
      <c r="L539" s="232"/>
      <c r="M539" s="232"/>
      <c r="N539" s="232"/>
      <c r="O539" s="232"/>
      <c r="P539" s="232"/>
    </row>
    <row r="540" spans="1:16" x14ac:dyDescent="0.25">
      <c r="A540" s="240"/>
      <c r="B540" s="242"/>
      <c r="C540" s="232"/>
      <c r="D540" s="232"/>
      <c r="E540" s="232"/>
      <c r="F540" s="232"/>
      <c r="G540" s="232"/>
      <c r="H540" s="232"/>
      <c r="I540" s="232"/>
      <c r="J540" s="232"/>
      <c r="K540" s="232"/>
      <c r="L540" s="232"/>
      <c r="M540" s="232"/>
      <c r="N540" s="232"/>
      <c r="O540" s="232"/>
      <c r="P540" s="232"/>
    </row>
    <row r="541" spans="1:16" x14ac:dyDescent="0.25">
      <c r="A541" s="240"/>
      <c r="B541" s="242"/>
      <c r="C541" s="232"/>
      <c r="D541" s="232"/>
      <c r="E541" s="232"/>
      <c r="F541" s="232"/>
      <c r="G541" s="232"/>
      <c r="H541" s="232"/>
      <c r="I541" s="232"/>
      <c r="J541" s="232"/>
      <c r="K541" s="232"/>
      <c r="L541" s="232"/>
      <c r="M541" s="232"/>
      <c r="N541" s="232"/>
      <c r="O541" s="232"/>
      <c r="P541" s="232"/>
    </row>
    <row r="542" spans="1:16" x14ac:dyDescent="0.25">
      <c r="A542" s="240"/>
      <c r="B542" s="242"/>
      <c r="C542" s="232"/>
      <c r="D542" s="232"/>
      <c r="E542" s="232"/>
      <c r="F542" s="232"/>
      <c r="G542" s="232"/>
      <c r="H542" s="232"/>
      <c r="I542" s="232"/>
      <c r="J542" s="232"/>
      <c r="K542" s="232"/>
      <c r="L542" s="232"/>
      <c r="M542" s="232"/>
      <c r="N542" s="232"/>
      <c r="O542" s="232"/>
      <c r="P542" s="232"/>
    </row>
    <row r="543" spans="1:16" x14ac:dyDescent="0.25">
      <c r="A543" s="240"/>
      <c r="B543" s="242"/>
      <c r="C543" s="232"/>
      <c r="D543" s="232"/>
      <c r="E543" s="232"/>
      <c r="F543" s="232"/>
      <c r="G543" s="232"/>
      <c r="H543" s="232"/>
      <c r="I543" s="232"/>
      <c r="J543" s="232"/>
      <c r="K543" s="232"/>
      <c r="L543" s="232"/>
      <c r="M543" s="232"/>
      <c r="N543" s="232"/>
      <c r="O543" s="232"/>
      <c r="P543" s="232"/>
    </row>
    <row r="544" spans="1:16" x14ac:dyDescent="0.25">
      <c r="A544" s="240"/>
      <c r="B544" s="242"/>
      <c r="C544" s="232"/>
      <c r="D544" s="232"/>
      <c r="E544" s="232"/>
      <c r="F544" s="232"/>
      <c r="G544" s="232"/>
      <c r="H544" s="232"/>
      <c r="I544" s="232"/>
      <c r="J544" s="232"/>
      <c r="K544" s="232"/>
      <c r="L544" s="232"/>
      <c r="M544" s="232"/>
      <c r="N544" s="232"/>
      <c r="O544" s="232"/>
      <c r="P544" s="232"/>
    </row>
    <row r="545" spans="1:16" x14ac:dyDescent="0.25">
      <c r="A545" s="240"/>
      <c r="B545" s="242"/>
      <c r="C545" s="232"/>
      <c r="D545" s="232"/>
      <c r="E545" s="232"/>
      <c r="F545" s="232"/>
      <c r="G545" s="232"/>
      <c r="H545" s="232"/>
      <c r="I545" s="232"/>
      <c r="J545" s="232"/>
      <c r="K545" s="232"/>
      <c r="L545" s="232"/>
      <c r="M545" s="232"/>
      <c r="N545" s="232"/>
      <c r="O545" s="232"/>
      <c r="P545" s="232"/>
    </row>
    <row r="546" spans="1:16" x14ac:dyDescent="0.25">
      <c r="A546" s="240"/>
      <c r="B546" s="242"/>
      <c r="C546" s="232"/>
      <c r="D546" s="232"/>
      <c r="E546" s="232"/>
      <c r="F546" s="232"/>
      <c r="G546" s="232"/>
      <c r="H546" s="232"/>
      <c r="I546" s="232"/>
      <c r="J546" s="232"/>
      <c r="K546" s="232"/>
      <c r="L546" s="232"/>
      <c r="M546" s="232"/>
      <c r="N546" s="232"/>
      <c r="O546" s="232"/>
      <c r="P546" s="232"/>
    </row>
    <row r="547" spans="1:16" x14ac:dyDescent="0.25">
      <c r="A547" s="240"/>
      <c r="B547" s="242"/>
      <c r="C547" s="232"/>
      <c r="D547" s="232"/>
      <c r="E547" s="232"/>
      <c r="F547" s="232"/>
      <c r="G547" s="232"/>
      <c r="H547" s="232"/>
      <c r="I547" s="232"/>
      <c r="J547" s="232"/>
      <c r="K547" s="232"/>
      <c r="L547" s="232"/>
      <c r="M547" s="232"/>
      <c r="N547" s="232"/>
      <c r="O547" s="232"/>
      <c r="P547" s="232"/>
    </row>
    <row r="548" spans="1:16" x14ac:dyDescent="0.25">
      <c r="A548" s="240"/>
      <c r="B548" s="242"/>
      <c r="C548" s="232"/>
      <c r="D548" s="232"/>
      <c r="E548" s="232"/>
      <c r="F548" s="232"/>
      <c r="G548" s="232"/>
      <c r="H548" s="232"/>
      <c r="I548" s="232"/>
      <c r="J548" s="232"/>
      <c r="K548" s="232"/>
      <c r="L548" s="232"/>
      <c r="M548" s="232"/>
      <c r="N548" s="232"/>
      <c r="O548" s="232"/>
      <c r="P548" s="232"/>
    </row>
    <row r="549" spans="1:16" x14ac:dyDescent="0.25">
      <c r="A549" s="240"/>
      <c r="B549" s="242"/>
      <c r="C549" s="232"/>
      <c r="D549" s="232"/>
      <c r="E549" s="232"/>
      <c r="F549" s="232"/>
      <c r="G549" s="232"/>
      <c r="H549" s="232"/>
      <c r="I549" s="232"/>
      <c r="J549" s="232"/>
      <c r="K549" s="232"/>
      <c r="L549" s="232"/>
      <c r="M549" s="232"/>
      <c r="N549" s="232"/>
      <c r="O549" s="232"/>
      <c r="P549" s="232"/>
    </row>
    <row r="550" spans="1:16" x14ac:dyDescent="0.25">
      <c r="A550" s="240"/>
      <c r="B550" s="242"/>
      <c r="C550" s="232"/>
      <c r="D550" s="232"/>
      <c r="E550" s="232"/>
      <c r="F550" s="232"/>
      <c r="G550" s="232"/>
      <c r="H550" s="232"/>
      <c r="I550" s="232"/>
      <c r="J550" s="232"/>
      <c r="K550" s="232"/>
      <c r="L550" s="232"/>
      <c r="M550" s="232"/>
      <c r="N550" s="232"/>
      <c r="O550" s="232"/>
      <c r="P550" s="232"/>
    </row>
    <row r="551" spans="1:16" x14ac:dyDescent="0.25">
      <c r="A551" s="240"/>
      <c r="B551" s="242"/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</row>
    <row r="552" spans="1:16" x14ac:dyDescent="0.25">
      <c r="A552" s="240"/>
      <c r="B552" s="242"/>
      <c r="C552" s="232"/>
      <c r="D552" s="232"/>
      <c r="E552" s="232"/>
      <c r="F552" s="232"/>
      <c r="G552" s="232"/>
      <c r="H552" s="232"/>
      <c r="I552" s="232"/>
      <c r="J552" s="232"/>
      <c r="K552" s="232"/>
      <c r="L552" s="232"/>
      <c r="M552" s="232"/>
      <c r="N552" s="232"/>
      <c r="O552" s="232"/>
      <c r="P552" s="232"/>
    </row>
    <row r="553" spans="1:16" x14ac:dyDescent="0.25">
      <c r="A553" s="240"/>
      <c r="B553" s="242"/>
      <c r="C553" s="232"/>
      <c r="D553" s="232"/>
      <c r="E553" s="232"/>
      <c r="F553" s="232"/>
      <c r="G553" s="232"/>
      <c r="H553" s="232"/>
      <c r="I553" s="232"/>
      <c r="J553" s="232"/>
      <c r="K553" s="232"/>
      <c r="L553" s="232"/>
      <c r="M553" s="232"/>
      <c r="N553" s="232"/>
      <c r="O553" s="232"/>
      <c r="P553" s="232"/>
    </row>
    <row r="554" spans="1:16" x14ac:dyDescent="0.25">
      <c r="A554" s="240"/>
      <c r="B554" s="242"/>
      <c r="C554" s="232"/>
      <c r="D554" s="232"/>
      <c r="E554" s="232"/>
      <c r="F554" s="232"/>
      <c r="G554" s="232"/>
      <c r="H554" s="232"/>
      <c r="I554" s="232"/>
      <c r="J554" s="232"/>
      <c r="K554" s="232"/>
      <c r="L554" s="232"/>
      <c r="M554" s="232"/>
      <c r="N554" s="232"/>
      <c r="O554" s="232"/>
      <c r="P554" s="232"/>
    </row>
    <row r="555" spans="1:16" x14ac:dyDescent="0.25">
      <c r="A555" s="240"/>
      <c r="B555" s="242"/>
      <c r="C555" s="232"/>
      <c r="D555" s="232"/>
      <c r="E555" s="232"/>
      <c r="F555" s="232"/>
      <c r="G555" s="232"/>
      <c r="H555" s="232"/>
      <c r="I555" s="232"/>
      <c r="J555" s="232"/>
      <c r="K555" s="232"/>
      <c r="L555" s="232"/>
      <c r="M555" s="232"/>
      <c r="N555" s="232"/>
      <c r="O555" s="232"/>
      <c r="P555" s="232"/>
    </row>
    <row r="556" spans="1:16" x14ac:dyDescent="0.25">
      <c r="A556" s="240"/>
      <c r="B556" s="242"/>
      <c r="C556" s="232"/>
      <c r="D556" s="232"/>
      <c r="E556" s="232"/>
      <c r="F556" s="232"/>
      <c r="G556" s="232"/>
      <c r="H556" s="232"/>
      <c r="I556" s="232"/>
      <c r="J556" s="232"/>
      <c r="K556" s="232"/>
      <c r="L556" s="232"/>
      <c r="M556" s="232"/>
      <c r="N556" s="232"/>
      <c r="O556" s="232"/>
      <c r="P556" s="232"/>
    </row>
    <row r="557" spans="1:16" x14ac:dyDescent="0.25">
      <c r="A557" s="240"/>
      <c r="B557" s="242"/>
      <c r="C557" s="232"/>
      <c r="D557" s="232"/>
      <c r="E557" s="232"/>
      <c r="F557" s="232"/>
      <c r="G557" s="232"/>
      <c r="H557" s="232"/>
      <c r="I557" s="232"/>
      <c r="J557" s="232"/>
      <c r="K557" s="232"/>
      <c r="L557" s="232"/>
      <c r="M557" s="232"/>
      <c r="N557" s="232"/>
      <c r="O557" s="232"/>
      <c r="P557" s="232"/>
    </row>
    <row r="558" spans="1:16" x14ac:dyDescent="0.25">
      <c r="A558" s="240"/>
      <c r="B558" s="242"/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</row>
    <row r="559" spans="1:16" x14ac:dyDescent="0.25">
      <c r="A559" s="240"/>
      <c r="B559" s="242"/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</row>
    <row r="560" spans="1:16" x14ac:dyDescent="0.25">
      <c r="A560" s="240"/>
      <c r="B560" s="242"/>
      <c r="C560" s="232"/>
      <c r="D560" s="232"/>
      <c r="E560" s="232"/>
      <c r="F560" s="232"/>
      <c r="G560" s="232"/>
      <c r="H560" s="232"/>
      <c r="I560" s="232"/>
      <c r="J560" s="232"/>
      <c r="K560" s="232"/>
      <c r="L560" s="232"/>
      <c r="M560" s="232"/>
      <c r="N560" s="232"/>
      <c r="O560" s="232"/>
      <c r="P560" s="232"/>
    </row>
    <row r="561" spans="1:16" x14ac:dyDescent="0.25">
      <c r="A561" s="240"/>
      <c r="B561" s="242"/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</row>
    <row r="562" spans="1:16" x14ac:dyDescent="0.25">
      <c r="A562" s="240"/>
      <c r="B562" s="242"/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</row>
    <row r="563" spans="1:16" x14ac:dyDescent="0.25">
      <c r="A563" s="240"/>
      <c r="B563" s="242"/>
      <c r="C563" s="232"/>
      <c r="D563" s="232"/>
      <c r="E563" s="232"/>
      <c r="F563" s="232"/>
      <c r="G563" s="232"/>
      <c r="H563" s="232"/>
      <c r="I563" s="232"/>
      <c r="J563" s="232"/>
      <c r="K563" s="232"/>
      <c r="L563" s="232"/>
      <c r="M563" s="232"/>
      <c r="N563" s="232"/>
      <c r="O563" s="232"/>
      <c r="P563" s="232"/>
    </row>
    <row r="564" spans="1:16" x14ac:dyDescent="0.25">
      <c r="A564" s="240"/>
      <c r="B564" s="242"/>
      <c r="C564" s="232"/>
      <c r="D564" s="232"/>
      <c r="E564" s="232"/>
      <c r="F564" s="232"/>
      <c r="G564" s="232"/>
      <c r="H564" s="232"/>
      <c r="I564" s="232"/>
      <c r="J564" s="232"/>
      <c r="K564" s="232"/>
      <c r="L564" s="232"/>
      <c r="M564" s="232"/>
      <c r="N564" s="232"/>
      <c r="O564" s="232"/>
      <c r="P564" s="232"/>
    </row>
    <row r="565" spans="1:16" x14ac:dyDescent="0.25">
      <c r="A565" s="240"/>
      <c r="B565" s="242"/>
      <c r="C565" s="232"/>
      <c r="D565" s="232"/>
      <c r="E565" s="232"/>
      <c r="F565" s="232"/>
      <c r="G565" s="232"/>
      <c r="H565" s="232"/>
      <c r="I565" s="232"/>
      <c r="J565" s="232"/>
      <c r="K565" s="232"/>
      <c r="L565" s="232"/>
      <c r="M565" s="232"/>
      <c r="N565" s="232"/>
      <c r="O565" s="232"/>
      <c r="P565" s="232"/>
    </row>
    <row r="566" spans="1:16" x14ac:dyDescent="0.25">
      <c r="A566" s="240"/>
      <c r="B566" s="242"/>
      <c r="C566" s="232"/>
      <c r="D566" s="232"/>
      <c r="E566" s="232"/>
      <c r="F566" s="232"/>
      <c r="G566" s="232"/>
      <c r="H566" s="232"/>
      <c r="I566" s="232"/>
      <c r="J566" s="232"/>
      <c r="K566" s="232"/>
      <c r="L566" s="232"/>
      <c r="M566" s="232"/>
      <c r="N566" s="232"/>
      <c r="O566" s="232"/>
      <c r="P566" s="232"/>
    </row>
    <row r="567" spans="1:16" x14ac:dyDescent="0.25">
      <c r="A567" s="240"/>
      <c r="B567" s="242"/>
      <c r="C567" s="232"/>
      <c r="D567" s="232"/>
      <c r="E567" s="232"/>
      <c r="F567" s="232"/>
      <c r="G567" s="232"/>
      <c r="H567" s="232"/>
      <c r="I567" s="232"/>
      <c r="J567" s="232"/>
      <c r="K567" s="232"/>
      <c r="L567" s="232"/>
      <c r="M567" s="232"/>
      <c r="N567" s="232"/>
      <c r="O567" s="232"/>
      <c r="P567" s="232"/>
    </row>
    <row r="568" spans="1:16" x14ac:dyDescent="0.25">
      <c r="A568" s="240"/>
      <c r="B568" s="242"/>
      <c r="C568" s="232"/>
      <c r="D568" s="232"/>
      <c r="E568" s="232"/>
      <c r="F568" s="232"/>
      <c r="G568" s="232"/>
      <c r="H568" s="232"/>
      <c r="I568" s="232"/>
      <c r="J568" s="232"/>
      <c r="K568" s="232"/>
      <c r="L568" s="232"/>
      <c r="M568" s="232"/>
      <c r="N568" s="232"/>
      <c r="O568" s="232"/>
      <c r="P568" s="232"/>
    </row>
    <row r="569" spans="1:16" x14ac:dyDescent="0.25">
      <c r="A569" s="240"/>
      <c r="B569" s="242"/>
      <c r="C569" s="232"/>
      <c r="D569" s="232"/>
      <c r="E569" s="232"/>
      <c r="F569" s="232"/>
      <c r="G569" s="232"/>
      <c r="H569" s="232"/>
      <c r="I569" s="232"/>
      <c r="J569" s="232"/>
      <c r="K569" s="232"/>
      <c r="L569" s="232"/>
      <c r="M569" s="232"/>
      <c r="N569" s="232"/>
      <c r="O569" s="232"/>
      <c r="P569" s="232"/>
    </row>
    <row r="570" spans="1:16" x14ac:dyDescent="0.25">
      <c r="A570" s="240"/>
      <c r="B570" s="242"/>
      <c r="C570" s="232"/>
      <c r="D570" s="232"/>
      <c r="E570" s="232"/>
      <c r="F570" s="232"/>
      <c r="G570" s="232"/>
      <c r="H570" s="232"/>
      <c r="I570" s="232"/>
      <c r="J570" s="232"/>
      <c r="K570" s="232"/>
      <c r="L570" s="232"/>
      <c r="M570" s="232"/>
      <c r="N570" s="232"/>
      <c r="O570" s="232"/>
      <c r="P570" s="232"/>
    </row>
    <row r="571" spans="1:16" x14ac:dyDescent="0.25">
      <c r="A571" s="240"/>
      <c r="B571" s="242"/>
      <c r="C571" s="232"/>
      <c r="D571" s="232"/>
      <c r="E571" s="232"/>
      <c r="F571" s="232"/>
      <c r="G571" s="232"/>
      <c r="H571" s="232"/>
      <c r="I571" s="232"/>
      <c r="J571" s="232"/>
      <c r="K571" s="232"/>
      <c r="L571" s="232"/>
      <c r="M571" s="232"/>
      <c r="N571" s="232"/>
      <c r="O571" s="232"/>
      <c r="P571" s="232"/>
    </row>
    <row r="572" spans="1:16" x14ac:dyDescent="0.25">
      <c r="A572" s="240"/>
      <c r="B572" s="242"/>
      <c r="C572" s="232"/>
      <c r="D572" s="232"/>
      <c r="E572" s="232"/>
      <c r="F572" s="232"/>
      <c r="G572" s="232"/>
      <c r="H572" s="232"/>
      <c r="I572" s="232"/>
      <c r="J572" s="232"/>
      <c r="K572" s="232"/>
      <c r="L572" s="232"/>
      <c r="M572" s="232"/>
      <c r="N572" s="232"/>
      <c r="O572" s="232"/>
      <c r="P572" s="232"/>
    </row>
    <row r="573" spans="1:16" x14ac:dyDescent="0.25">
      <c r="A573" s="240"/>
      <c r="B573" s="242"/>
      <c r="C573" s="232"/>
      <c r="D573" s="232"/>
      <c r="E573" s="232"/>
      <c r="F573" s="232"/>
      <c r="G573" s="232"/>
      <c r="H573" s="232"/>
      <c r="I573" s="232"/>
      <c r="J573" s="232"/>
      <c r="K573" s="232"/>
      <c r="L573" s="232"/>
      <c r="M573" s="232"/>
      <c r="N573" s="232"/>
      <c r="O573" s="232"/>
      <c r="P573" s="232"/>
    </row>
    <row r="574" spans="1:16" x14ac:dyDescent="0.25">
      <c r="A574" s="240"/>
      <c r="B574" s="242"/>
      <c r="C574" s="232"/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232"/>
    </row>
    <row r="575" spans="1:16" x14ac:dyDescent="0.25">
      <c r="A575" s="240"/>
      <c r="B575" s="242"/>
      <c r="C575" s="232"/>
      <c r="D575" s="232"/>
      <c r="E575" s="232"/>
      <c r="F575" s="232"/>
      <c r="G575" s="232"/>
      <c r="H575" s="232"/>
      <c r="I575" s="232"/>
      <c r="J575" s="232"/>
      <c r="K575" s="232"/>
      <c r="L575" s="232"/>
      <c r="M575" s="232"/>
      <c r="N575" s="232"/>
      <c r="O575" s="232"/>
      <c r="P575" s="232"/>
    </row>
    <row r="576" spans="1:16" x14ac:dyDescent="0.25">
      <c r="A576" s="240"/>
      <c r="B576" s="242"/>
      <c r="C576" s="232"/>
      <c r="D576" s="232"/>
      <c r="E576" s="232"/>
      <c r="F576" s="232"/>
      <c r="G576" s="232"/>
      <c r="H576" s="232"/>
      <c r="I576" s="232"/>
      <c r="J576" s="232"/>
      <c r="K576" s="232"/>
      <c r="L576" s="232"/>
      <c r="M576" s="232"/>
      <c r="N576" s="232"/>
      <c r="O576" s="232"/>
      <c r="P576" s="232"/>
    </row>
    <row r="577" spans="1:16" x14ac:dyDescent="0.25">
      <c r="A577" s="240"/>
      <c r="B577" s="242"/>
      <c r="C577" s="232"/>
      <c r="D577" s="232"/>
      <c r="E577" s="232"/>
      <c r="F577" s="232"/>
      <c r="G577" s="232"/>
      <c r="H577" s="232"/>
      <c r="I577" s="232"/>
      <c r="J577" s="232"/>
      <c r="K577" s="232"/>
      <c r="L577" s="232"/>
      <c r="M577" s="232"/>
      <c r="N577" s="232"/>
      <c r="O577" s="232"/>
      <c r="P577" s="232"/>
    </row>
    <row r="578" spans="1:16" x14ac:dyDescent="0.25">
      <c r="A578" s="240"/>
      <c r="B578" s="242"/>
      <c r="C578" s="232"/>
      <c r="D578" s="232"/>
      <c r="E578" s="232"/>
      <c r="F578" s="232"/>
      <c r="G578" s="232"/>
      <c r="H578" s="232"/>
      <c r="I578" s="232"/>
      <c r="J578" s="232"/>
      <c r="K578" s="232"/>
      <c r="L578" s="232"/>
      <c r="M578" s="232"/>
      <c r="N578" s="232"/>
      <c r="O578" s="232"/>
      <c r="P578" s="232"/>
    </row>
    <row r="579" spans="1:16" x14ac:dyDescent="0.25">
      <c r="A579" s="240"/>
      <c r="B579" s="242"/>
      <c r="C579" s="232"/>
      <c r="D579" s="232"/>
      <c r="E579" s="232"/>
      <c r="F579" s="232"/>
      <c r="G579" s="232"/>
      <c r="H579" s="232"/>
      <c r="I579" s="232"/>
      <c r="J579" s="232"/>
      <c r="K579" s="232"/>
      <c r="L579" s="232"/>
      <c r="M579" s="232"/>
      <c r="N579" s="232"/>
      <c r="O579" s="232"/>
      <c r="P579" s="232"/>
    </row>
    <row r="580" spans="1:16" x14ac:dyDescent="0.25">
      <c r="A580" s="240"/>
      <c r="B580" s="242"/>
      <c r="C580" s="232"/>
      <c r="D580" s="232"/>
      <c r="E580" s="232"/>
      <c r="F580" s="232"/>
      <c r="G580" s="232"/>
      <c r="H580" s="232"/>
      <c r="I580" s="232"/>
      <c r="J580" s="232"/>
      <c r="K580" s="232"/>
      <c r="L580" s="232"/>
      <c r="M580" s="232"/>
      <c r="N580" s="232"/>
      <c r="O580" s="232"/>
      <c r="P580" s="232"/>
    </row>
    <row r="581" spans="1:16" x14ac:dyDescent="0.25">
      <c r="A581" s="240"/>
      <c r="B581" s="242"/>
      <c r="C581" s="232"/>
      <c r="D581" s="232"/>
      <c r="E581" s="232"/>
      <c r="F581" s="232"/>
      <c r="G581" s="232"/>
      <c r="H581" s="232"/>
      <c r="I581" s="232"/>
      <c r="J581" s="232"/>
      <c r="K581" s="232"/>
      <c r="L581" s="232"/>
      <c r="M581" s="232"/>
      <c r="N581" s="232"/>
      <c r="O581" s="232"/>
      <c r="P581" s="232"/>
    </row>
    <row r="582" spans="1:16" x14ac:dyDescent="0.25">
      <c r="A582" s="240"/>
      <c r="B582" s="242"/>
      <c r="C582" s="232"/>
      <c r="D582" s="232"/>
      <c r="E582" s="232"/>
      <c r="F582" s="232"/>
      <c r="G582" s="232"/>
      <c r="H582" s="232"/>
      <c r="I582" s="232"/>
      <c r="J582" s="232"/>
      <c r="K582" s="232"/>
      <c r="L582" s="232"/>
      <c r="M582" s="232"/>
      <c r="N582" s="232"/>
      <c r="O582" s="232"/>
      <c r="P582" s="232"/>
    </row>
    <row r="583" spans="1:16" x14ac:dyDescent="0.25">
      <c r="A583" s="240"/>
      <c r="B583" s="242"/>
      <c r="C583" s="232"/>
      <c r="D583" s="232"/>
      <c r="E583" s="232"/>
      <c r="F583" s="232"/>
      <c r="G583" s="232"/>
      <c r="H583" s="232"/>
      <c r="I583" s="232"/>
      <c r="J583" s="232"/>
      <c r="K583" s="232"/>
      <c r="L583" s="232"/>
      <c r="M583" s="232"/>
      <c r="N583" s="232"/>
      <c r="O583" s="232"/>
      <c r="P583" s="232"/>
    </row>
    <row r="584" spans="1:16" x14ac:dyDescent="0.25">
      <c r="A584" s="240"/>
      <c r="B584" s="242"/>
      <c r="C584" s="232"/>
      <c r="D584" s="232"/>
      <c r="E584" s="232"/>
      <c r="F584" s="232"/>
      <c r="G584" s="232"/>
      <c r="H584" s="232"/>
      <c r="I584" s="232"/>
      <c r="J584" s="232"/>
      <c r="K584" s="232"/>
      <c r="L584" s="232"/>
      <c r="M584" s="232"/>
      <c r="N584" s="232"/>
      <c r="O584" s="232"/>
      <c r="P584" s="232"/>
    </row>
    <row r="585" spans="1:16" x14ac:dyDescent="0.25">
      <c r="A585" s="240"/>
      <c r="B585" s="242"/>
      <c r="C585" s="232"/>
      <c r="D585" s="232"/>
      <c r="E585" s="232"/>
      <c r="F585" s="232"/>
      <c r="G585" s="232"/>
      <c r="H585" s="232"/>
      <c r="I585" s="232"/>
      <c r="J585" s="232"/>
      <c r="K585" s="232"/>
      <c r="L585" s="232"/>
      <c r="M585" s="232"/>
      <c r="N585" s="232"/>
      <c r="O585" s="232"/>
      <c r="P585" s="232"/>
    </row>
    <row r="586" spans="1:16" x14ac:dyDescent="0.25">
      <c r="A586" s="240"/>
      <c r="B586" s="242"/>
      <c r="C586" s="232"/>
      <c r="D586" s="232"/>
      <c r="E586" s="232"/>
      <c r="F586" s="232"/>
      <c r="G586" s="232"/>
      <c r="H586" s="232"/>
      <c r="I586" s="232"/>
      <c r="J586" s="232"/>
      <c r="K586" s="232"/>
      <c r="L586" s="232"/>
      <c r="M586" s="232"/>
      <c r="N586" s="232"/>
      <c r="O586" s="232"/>
      <c r="P586" s="232"/>
    </row>
    <row r="587" spans="1:16" x14ac:dyDescent="0.25">
      <c r="A587" s="240"/>
      <c r="B587" s="242"/>
      <c r="C587" s="232"/>
      <c r="D587" s="232"/>
      <c r="E587" s="232"/>
      <c r="F587" s="232"/>
      <c r="G587" s="232"/>
      <c r="H587" s="232"/>
      <c r="I587" s="232"/>
      <c r="J587" s="232"/>
      <c r="K587" s="232"/>
      <c r="L587" s="232"/>
      <c r="M587" s="232"/>
      <c r="N587" s="232"/>
      <c r="O587" s="232"/>
      <c r="P587" s="232"/>
    </row>
    <row r="588" spans="1:16" x14ac:dyDescent="0.25">
      <c r="A588" s="240"/>
      <c r="B588" s="242"/>
      <c r="C588" s="232"/>
      <c r="D588" s="232"/>
      <c r="E588" s="232"/>
      <c r="F588" s="232"/>
      <c r="G588" s="232"/>
      <c r="H588" s="232"/>
      <c r="I588" s="232"/>
      <c r="J588" s="232"/>
      <c r="K588" s="232"/>
      <c r="L588" s="232"/>
      <c r="M588" s="232"/>
      <c r="N588" s="232"/>
      <c r="O588" s="232"/>
      <c r="P588" s="232"/>
    </row>
    <row r="589" spans="1:16" x14ac:dyDescent="0.25">
      <c r="A589" s="240"/>
      <c r="B589" s="242"/>
      <c r="C589" s="232"/>
      <c r="D589" s="232"/>
      <c r="E589" s="232"/>
      <c r="F589" s="232"/>
      <c r="G589" s="232"/>
      <c r="H589" s="232"/>
      <c r="I589" s="232"/>
      <c r="J589" s="232"/>
      <c r="K589" s="232"/>
      <c r="L589" s="232"/>
      <c r="M589" s="232"/>
      <c r="N589" s="232"/>
      <c r="O589" s="232"/>
      <c r="P589" s="232"/>
    </row>
    <row r="590" spans="1:16" x14ac:dyDescent="0.25">
      <c r="A590" s="240"/>
      <c r="B590" s="242"/>
      <c r="C590" s="232"/>
      <c r="D590" s="232"/>
      <c r="E590" s="232"/>
      <c r="F590" s="232"/>
      <c r="G590" s="232"/>
      <c r="H590" s="232"/>
      <c r="I590" s="232"/>
      <c r="J590" s="232"/>
      <c r="K590" s="232"/>
      <c r="L590" s="232"/>
      <c r="M590" s="232"/>
      <c r="N590" s="232"/>
      <c r="O590" s="232"/>
      <c r="P590" s="232"/>
    </row>
    <row r="591" spans="1:16" x14ac:dyDescent="0.25">
      <c r="A591" s="240"/>
      <c r="B591" s="242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32"/>
    </row>
    <row r="592" spans="1:16" x14ac:dyDescent="0.25">
      <c r="A592" s="240"/>
      <c r="B592" s="242"/>
      <c r="C592" s="232"/>
      <c r="D592" s="232"/>
      <c r="E592" s="232"/>
      <c r="F592" s="232"/>
      <c r="G592" s="232"/>
      <c r="H592" s="232"/>
      <c r="I592" s="232"/>
      <c r="J592" s="232"/>
      <c r="K592" s="232"/>
      <c r="L592" s="232"/>
      <c r="M592" s="232"/>
      <c r="N592" s="232"/>
      <c r="O592" s="232"/>
      <c r="P592" s="232"/>
    </row>
    <row r="593" spans="1:16" x14ac:dyDescent="0.25">
      <c r="A593" s="240"/>
      <c r="B593" s="242"/>
      <c r="C593" s="232"/>
      <c r="D593" s="232"/>
      <c r="E593" s="232"/>
      <c r="F593" s="232"/>
      <c r="G593" s="232"/>
      <c r="H593" s="232"/>
      <c r="I593" s="232"/>
      <c r="J593" s="232"/>
      <c r="K593" s="232"/>
      <c r="L593" s="232"/>
      <c r="M593" s="232"/>
      <c r="N593" s="232"/>
      <c r="O593" s="232"/>
      <c r="P593" s="232"/>
    </row>
    <row r="594" spans="1:16" x14ac:dyDescent="0.25">
      <c r="A594" s="240"/>
      <c r="B594" s="242"/>
      <c r="C594" s="232"/>
      <c r="D594" s="232"/>
      <c r="E594" s="232"/>
      <c r="F594" s="232"/>
      <c r="G594" s="232"/>
      <c r="H594" s="232"/>
      <c r="I594" s="232"/>
      <c r="J594" s="232"/>
      <c r="K594" s="232"/>
      <c r="L594" s="232"/>
      <c r="M594" s="232"/>
      <c r="N594" s="232"/>
      <c r="O594" s="232"/>
      <c r="P594" s="232"/>
    </row>
    <row r="595" spans="1:16" x14ac:dyDescent="0.25">
      <c r="A595" s="240"/>
      <c r="B595" s="242"/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</row>
    <row r="596" spans="1:16" x14ac:dyDescent="0.25">
      <c r="A596" s="240"/>
      <c r="B596" s="242"/>
      <c r="C596" s="232"/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232"/>
    </row>
    <row r="597" spans="1:16" x14ac:dyDescent="0.25">
      <c r="A597" s="240"/>
      <c r="B597" s="242"/>
      <c r="C597" s="232"/>
      <c r="D597" s="232"/>
      <c r="E597" s="232"/>
      <c r="F597" s="232"/>
      <c r="G597" s="232"/>
      <c r="H597" s="232"/>
      <c r="I597" s="232"/>
      <c r="J597" s="232"/>
      <c r="K597" s="232"/>
      <c r="L597" s="232"/>
      <c r="M597" s="232"/>
      <c r="N597" s="232"/>
      <c r="O597" s="232"/>
      <c r="P597" s="232"/>
    </row>
    <row r="598" spans="1:16" x14ac:dyDescent="0.25">
      <c r="A598" s="240"/>
      <c r="B598" s="242"/>
      <c r="C598" s="232"/>
      <c r="D598" s="232"/>
      <c r="E598" s="232"/>
      <c r="F598" s="232"/>
      <c r="G598" s="232"/>
      <c r="H598" s="232"/>
      <c r="I598" s="232"/>
      <c r="J598" s="232"/>
      <c r="K598" s="232"/>
      <c r="L598" s="232"/>
      <c r="M598" s="232"/>
      <c r="N598" s="232"/>
      <c r="O598" s="232"/>
      <c r="P598" s="232"/>
    </row>
    <row r="599" spans="1:16" x14ac:dyDescent="0.25">
      <c r="A599" s="240"/>
      <c r="B599" s="242"/>
      <c r="C599" s="232"/>
      <c r="D599" s="232"/>
      <c r="E599" s="232"/>
      <c r="F599" s="232"/>
      <c r="G599" s="232"/>
      <c r="H599" s="232"/>
      <c r="I599" s="232"/>
      <c r="J599" s="232"/>
      <c r="K599" s="232"/>
      <c r="L599" s="232"/>
      <c r="M599" s="232"/>
      <c r="N599" s="232"/>
      <c r="O599" s="232"/>
      <c r="P599" s="232"/>
    </row>
    <row r="600" spans="1:16" x14ac:dyDescent="0.25">
      <c r="A600" s="240"/>
      <c r="B600" s="242"/>
      <c r="C600" s="232"/>
      <c r="D600" s="232"/>
      <c r="E600" s="232"/>
      <c r="F600" s="232"/>
      <c r="G600" s="232"/>
      <c r="H600" s="232"/>
      <c r="I600" s="232"/>
      <c r="J600" s="232"/>
      <c r="K600" s="232"/>
      <c r="L600" s="232"/>
      <c r="M600" s="232"/>
      <c r="N600" s="232"/>
      <c r="O600" s="232"/>
      <c r="P600" s="232"/>
    </row>
    <row r="601" spans="1:16" x14ac:dyDescent="0.25">
      <c r="A601" s="240"/>
      <c r="B601" s="242"/>
      <c r="C601" s="232"/>
      <c r="D601" s="232"/>
      <c r="E601" s="232"/>
      <c r="F601" s="232"/>
      <c r="G601" s="232"/>
      <c r="H601" s="232"/>
      <c r="I601" s="232"/>
      <c r="J601" s="232"/>
      <c r="K601" s="232"/>
      <c r="L601" s="232"/>
      <c r="M601" s="232"/>
      <c r="N601" s="232"/>
      <c r="O601" s="232"/>
      <c r="P601" s="232"/>
    </row>
    <row r="602" spans="1:16" x14ac:dyDescent="0.25">
      <c r="A602" s="240"/>
      <c r="B602" s="242"/>
      <c r="C602" s="232"/>
      <c r="D602" s="232"/>
      <c r="E602" s="232"/>
      <c r="F602" s="232"/>
      <c r="G602" s="232"/>
      <c r="H602" s="232"/>
      <c r="I602" s="232"/>
      <c r="J602" s="232"/>
      <c r="K602" s="232"/>
      <c r="L602" s="232"/>
      <c r="M602" s="232"/>
      <c r="N602" s="232"/>
      <c r="O602" s="232"/>
      <c r="P602" s="232"/>
    </row>
    <row r="603" spans="1:16" x14ac:dyDescent="0.25">
      <c r="A603" s="240"/>
      <c r="B603" s="242"/>
      <c r="C603" s="232"/>
      <c r="D603" s="232"/>
      <c r="E603" s="232"/>
      <c r="F603" s="232"/>
      <c r="G603" s="232"/>
      <c r="H603" s="232"/>
      <c r="I603" s="232"/>
      <c r="J603" s="232"/>
      <c r="K603" s="232"/>
      <c r="L603" s="232"/>
      <c r="M603" s="232"/>
      <c r="N603" s="232"/>
      <c r="O603" s="232"/>
      <c r="P603" s="232"/>
    </row>
    <row r="604" spans="1:16" x14ac:dyDescent="0.25">
      <c r="A604" s="240"/>
      <c r="B604" s="242"/>
      <c r="C604" s="232"/>
      <c r="D604" s="232"/>
      <c r="E604" s="232"/>
      <c r="F604" s="232"/>
      <c r="G604" s="232"/>
      <c r="H604" s="232"/>
      <c r="I604" s="232"/>
      <c r="J604" s="232"/>
      <c r="K604" s="232"/>
      <c r="L604" s="232"/>
      <c r="M604" s="232"/>
      <c r="N604" s="232"/>
      <c r="O604" s="232"/>
      <c r="P604" s="232"/>
    </row>
    <row r="605" spans="1:16" x14ac:dyDescent="0.25">
      <c r="A605" s="240"/>
      <c r="B605" s="242"/>
      <c r="C605" s="232"/>
      <c r="D605" s="232"/>
      <c r="E605" s="232"/>
      <c r="F605" s="232"/>
      <c r="G605" s="232"/>
      <c r="H605" s="232"/>
      <c r="I605" s="232"/>
      <c r="J605" s="232"/>
      <c r="K605" s="232"/>
      <c r="L605" s="232"/>
      <c r="M605" s="232"/>
      <c r="N605" s="232"/>
      <c r="O605" s="232"/>
      <c r="P605" s="232"/>
    </row>
    <row r="606" spans="1:16" x14ac:dyDescent="0.25">
      <c r="A606" s="240"/>
      <c r="B606" s="242"/>
      <c r="C606" s="232"/>
      <c r="D606" s="232"/>
      <c r="E606" s="232"/>
      <c r="F606" s="232"/>
      <c r="G606" s="232"/>
      <c r="H606" s="232"/>
      <c r="I606" s="232"/>
      <c r="J606" s="232"/>
      <c r="K606" s="232"/>
      <c r="L606" s="232"/>
      <c r="M606" s="232"/>
      <c r="N606" s="232"/>
      <c r="O606" s="232"/>
      <c r="P606" s="232"/>
    </row>
    <row r="607" spans="1:16" x14ac:dyDescent="0.25">
      <c r="A607" s="240"/>
      <c r="B607" s="242"/>
      <c r="C607" s="232"/>
      <c r="D607" s="232"/>
      <c r="E607" s="232"/>
      <c r="F607" s="232"/>
      <c r="G607" s="232"/>
      <c r="H607" s="232"/>
      <c r="I607" s="232"/>
      <c r="J607" s="232"/>
      <c r="K607" s="232"/>
      <c r="L607" s="232"/>
      <c r="M607" s="232"/>
      <c r="N607" s="232"/>
      <c r="O607" s="232"/>
      <c r="P607" s="232"/>
    </row>
    <row r="608" spans="1:16" x14ac:dyDescent="0.25">
      <c r="A608" s="240"/>
      <c r="B608" s="242"/>
      <c r="C608" s="232"/>
      <c r="D608" s="232"/>
      <c r="E608" s="232"/>
      <c r="F608" s="232"/>
      <c r="G608" s="232"/>
      <c r="H608" s="232"/>
      <c r="I608" s="232"/>
      <c r="J608" s="232"/>
      <c r="K608" s="232"/>
      <c r="L608" s="232"/>
      <c r="M608" s="232"/>
      <c r="N608" s="232"/>
      <c r="O608" s="232"/>
      <c r="P608" s="232"/>
    </row>
    <row r="609" spans="1:16" x14ac:dyDescent="0.25">
      <c r="A609" s="240"/>
      <c r="B609" s="242"/>
      <c r="C609" s="232"/>
      <c r="D609" s="232"/>
      <c r="E609" s="232"/>
      <c r="F609" s="232"/>
      <c r="G609" s="232"/>
      <c r="H609" s="232"/>
      <c r="I609" s="232"/>
      <c r="J609" s="232"/>
      <c r="K609" s="232"/>
      <c r="L609" s="232"/>
      <c r="M609" s="232"/>
      <c r="N609" s="232"/>
      <c r="O609" s="232"/>
      <c r="P609" s="232"/>
    </row>
    <row r="610" spans="1:16" x14ac:dyDescent="0.25">
      <c r="A610" s="240"/>
      <c r="B610" s="242"/>
      <c r="C610" s="232"/>
      <c r="D610" s="232"/>
      <c r="E610" s="232"/>
      <c r="F610" s="232"/>
      <c r="G610" s="232"/>
      <c r="H610" s="232"/>
      <c r="I610" s="232"/>
      <c r="J610" s="232"/>
      <c r="K610" s="232"/>
      <c r="L610" s="232"/>
      <c r="M610" s="232"/>
      <c r="N610" s="232"/>
      <c r="O610" s="232"/>
      <c r="P610" s="232"/>
    </row>
    <row r="611" spans="1:16" x14ac:dyDescent="0.25">
      <c r="A611" s="240"/>
      <c r="B611" s="242"/>
      <c r="C611" s="232"/>
      <c r="D611" s="232"/>
      <c r="E611" s="232"/>
      <c r="F611" s="232"/>
      <c r="G611" s="232"/>
      <c r="H611" s="232"/>
      <c r="I611" s="232"/>
      <c r="J611" s="232"/>
      <c r="K611" s="232"/>
      <c r="L611" s="232"/>
      <c r="M611" s="232"/>
      <c r="N611" s="232"/>
      <c r="O611" s="232"/>
      <c r="P611" s="232"/>
    </row>
    <row r="612" spans="1:16" x14ac:dyDescent="0.25">
      <c r="A612" s="240"/>
      <c r="B612" s="242"/>
      <c r="C612" s="232"/>
      <c r="D612" s="232"/>
      <c r="E612" s="232"/>
      <c r="F612" s="232"/>
      <c r="G612" s="232"/>
      <c r="H612" s="232"/>
      <c r="I612" s="232"/>
      <c r="J612" s="232"/>
      <c r="K612" s="232"/>
      <c r="L612" s="232"/>
      <c r="M612" s="232"/>
      <c r="N612" s="232"/>
      <c r="O612" s="232"/>
      <c r="P612" s="232"/>
    </row>
    <row r="613" spans="1:16" x14ac:dyDescent="0.25">
      <c r="A613" s="240"/>
      <c r="B613" s="242"/>
      <c r="C613" s="232"/>
      <c r="D613" s="232"/>
      <c r="E613" s="232"/>
      <c r="F613" s="232"/>
      <c r="G613" s="232"/>
      <c r="H613" s="232"/>
      <c r="I613" s="232"/>
      <c r="J613" s="232"/>
      <c r="K613" s="232"/>
      <c r="L613" s="232"/>
      <c r="M613" s="232"/>
      <c r="N613" s="232"/>
      <c r="O613" s="232"/>
      <c r="P613" s="232"/>
    </row>
    <row r="614" spans="1:16" x14ac:dyDescent="0.25">
      <c r="A614" s="240"/>
      <c r="B614" s="242"/>
      <c r="C614" s="232"/>
      <c r="D614" s="232"/>
      <c r="E614" s="232"/>
      <c r="F614" s="232"/>
      <c r="G614" s="232"/>
      <c r="H614" s="232"/>
      <c r="I614" s="232"/>
      <c r="J614" s="232"/>
      <c r="K614" s="232"/>
      <c r="L614" s="232"/>
      <c r="M614" s="232"/>
      <c r="N614" s="232"/>
      <c r="O614" s="232"/>
      <c r="P614" s="232"/>
    </row>
    <row r="615" spans="1:16" x14ac:dyDescent="0.25">
      <c r="A615" s="240"/>
      <c r="B615" s="242"/>
      <c r="C615" s="232"/>
      <c r="D615" s="232"/>
      <c r="E615" s="232"/>
      <c r="F615" s="232"/>
      <c r="G615" s="232"/>
      <c r="H615" s="232"/>
      <c r="I615" s="232"/>
      <c r="J615" s="232"/>
      <c r="K615" s="232"/>
      <c r="L615" s="232"/>
      <c r="M615" s="232"/>
      <c r="N615" s="232"/>
      <c r="O615" s="232"/>
      <c r="P615" s="232"/>
    </row>
    <row r="616" spans="1:16" x14ac:dyDescent="0.25">
      <c r="A616" s="240"/>
      <c r="B616" s="242"/>
      <c r="C616" s="232"/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232"/>
    </row>
    <row r="617" spans="1:16" x14ac:dyDescent="0.25">
      <c r="A617" s="240"/>
      <c r="B617" s="242"/>
      <c r="C617" s="232"/>
      <c r="D617" s="232"/>
      <c r="E617" s="232"/>
      <c r="F617" s="232"/>
      <c r="G617" s="232"/>
      <c r="H617" s="232"/>
      <c r="I617" s="232"/>
      <c r="J617" s="232"/>
      <c r="K617" s="232"/>
      <c r="L617" s="232"/>
      <c r="M617" s="232"/>
      <c r="N617" s="232"/>
      <c r="O617" s="232"/>
      <c r="P617" s="232"/>
    </row>
    <row r="618" spans="1:16" x14ac:dyDescent="0.25">
      <c r="A618" s="240"/>
      <c r="B618" s="242"/>
      <c r="C618" s="232"/>
      <c r="D618" s="232"/>
      <c r="E618" s="232"/>
      <c r="F618" s="232"/>
      <c r="G618" s="232"/>
      <c r="H618" s="232"/>
      <c r="I618" s="232"/>
      <c r="J618" s="232"/>
      <c r="K618" s="232"/>
      <c r="L618" s="232"/>
      <c r="M618" s="232"/>
      <c r="N618" s="232"/>
      <c r="O618" s="232"/>
      <c r="P618" s="232"/>
    </row>
    <row r="619" spans="1:16" x14ac:dyDescent="0.25">
      <c r="A619" s="240"/>
      <c r="B619" s="242"/>
      <c r="C619" s="232"/>
      <c r="D619" s="232"/>
      <c r="E619" s="232"/>
      <c r="F619" s="232"/>
      <c r="G619" s="232"/>
      <c r="H619" s="232"/>
      <c r="I619" s="232"/>
      <c r="J619" s="232"/>
      <c r="K619" s="232"/>
      <c r="L619" s="232"/>
      <c r="M619" s="232"/>
      <c r="N619" s="232"/>
      <c r="O619" s="232"/>
      <c r="P619" s="232"/>
    </row>
    <row r="620" spans="1:16" x14ac:dyDescent="0.25">
      <c r="A620" s="240"/>
      <c r="B620" s="242"/>
      <c r="C620" s="232"/>
      <c r="D620" s="232"/>
      <c r="E620" s="232"/>
      <c r="F620" s="232"/>
      <c r="G620" s="232"/>
      <c r="H620" s="232"/>
      <c r="I620" s="232"/>
      <c r="J620" s="232"/>
      <c r="K620" s="232"/>
      <c r="L620" s="232"/>
      <c r="M620" s="232"/>
      <c r="N620" s="232"/>
      <c r="O620" s="232"/>
      <c r="P620" s="232"/>
    </row>
    <row r="621" spans="1:16" x14ac:dyDescent="0.25">
      <c r="A621" s="240"/>
      <c r="B621" s="242"/>
      <c r="C621" s="232"/>
      <c r="D621" s="232"/>
      <c r="E621" s="232"/>
      <c r="F621" s="232"/>
      <c r="G621" s="232"/>
      <c r="H621" s="232"/>
      <c r="I621" s="232"/>
      <c r="J621" s="232"/>
      <c r="K621" s="232"/>
      <c r="L621" s="232"/>
      <c r="M621" s="232"/>
      <c r="N621" s="232"/>
      <c r="O621" s="232"/>
      <c r="P621" s="232"/>
    </row>
    <row r="622" spans="1:16" x14ac:dyDescent="0.25">
      <c r="A622" s="240"/>
      <c r="B622" s="242"/>
      <c r="C622" s="232"/>
      <c r="D622" s="232"/>
      <c r="E622" s="232"/>
      <c r="F622" s="232"/>
      <c r="G622" s="232"/>
      <c r="H622" s="232"/>
      <c r="I622" s="232"/>
      <c r="J622" s="232"/>
      <c r="K622" s="232"/>
      <c r="L622" s="232"/>
      <c r="M622" s="232"/>
      <c r="N622" s="232"/>
      <c r="O622" s="232"/>
      <c r="P622" s="232"/>
    </row>
    <row r="623" spans="1:16" x14ac:dyDescent="0.25">
      <c r="A623" s="240"/>
      <c r="B623" s="242"/>
      <c r="C623" s="232"/>
      <c r="D623" s="232"/>
      <c r="E623" s="232"/>
      <c r="F623" s="232"/>
      <c r="G623" s="232"/>
      <c r="H623" s="232"/>
      <c r="I623" s="232"/>
      <c r="J623" s="232"/>
      <c r="K623" s="232"/>
      <c r="L623" s="232"/>
      <c r="M623" s="232"/>
      <c r="N623" s="232"/>
      <c r="O623" s="232"/>
      <c r="P623" s="232"/>
    </row>
    <row r="624" spans="1:16" x14ac:dyDescent="0.25">
      <c r="A624" s="240"/>
      <c r="B624" s="242"/>
      <c r="C624" s="232"/>
      <c r="D624" s="232"/>
      <c r="E624" s="232"/>
      <c r="F624" s="232"/>
      <c r="G624" s="232"/>
      <c r="H624" s="232"/>
      <c r="I624" s="232"/>
      <c r="J624" s="232"/>
      <c r="K624" s="232"/>
      <c r="L624" s="232"/>
      <c r="M624" s="232"/>
      <c r="N624" s="232"/>
      <c r="O624" s="232"/>
      <c r="P624" s="232"/>
    </row>
    <row r="625" spans="1:16" x14ac:dyDescent="0.25">
      <c r="A625" s="240"/>
      <c r="B625" s="242"/>
      <c r="C625" s="232"/>
      <c r="D625" s="232"/>
      <c r="E625" s="232"/>
      <c r="F625" s="232"/>
      <c r="G625" s="232"/>
      <c r="H625" s="232"/>
      <c r="I625" s="232"/>
      <c r="J625" s="232"/>
      <c r="K625" s="232"/>
      <c r="L625" s="232"/>
      <c r="M625" s="232"/>
      <c r="N625" s="232"/>
      <c r="O625" s="232"/>
      <c r="P625" s="232"/>
    </row>
    <row r="626" spans="1:16" x14ac:dyDescent="0.25">
      <c r="A626" s="240"/>
      <c r="B626" s="242"/>
      <c r="C626" s="232"/>
      <c r="D626" s="232"/>
      <c r="E626" s="232"/>
      <c r="F626" s="232"/>
      <c r="G626" s="232"/>
      <c r="H626" s="232"/>
      <c r="I626" s="232"/>
      <c r="J626" s="232"/>
      <c r="K626" s="232"/>
      <c r="L626" s="232"/>
      <c r="M626" s="232"/>
      <c r="N626" s="232"/>
      <c r="O626" s="232"/>
      <c r="P626" s="232"/>
    </row>
    <row r="627" spans="1:16" x14ac:dyDescent="0.25">
      <c r="A627" s="240"/>
      <c r="B627" s="242"/>
      <c r="C627" s="232"/>
      <c r="D627" s="232"/>
      <c r="E627" s="232"/>
      <c r="F627" s="232"/>
      <c r="G627" s="232"/>
      <c r="H627" s="232"/>
      <c r="I627" s="232"/>
      <c r="J627" s="232"/>
      <c r="K627" s="232"/>
      <c r="L627" s="232"/>
      <c r="M627" s="232"/>
      <c r="N627" s="232"/>
      <c r="O627" s="232"/>
      <c r="P627" s="232"/>
    </row>
    <row r="628" spans="1:16" x14ac:dyDescent="0.25">
      <c r="A628" s="240"/>
      <c r="B628" s="242"/>
      <c r="C628" s="232"/>
      <c r="D628" s="232"/>
      <c r="E628" s="232"/>
      <c r="F628" s="232"/>
      <c r="G628" s="232"/>
      <c r="H628" s="232"/>
      <c r="I628" s="232"/>
      <c r="J628" s="232"/>
      <c r="K628" s="232"/>
      <c r="L628" s="232"/>
      <c r="M628" s="232"/>
      <c r="N628" s="232"/>
      <c r="O628" s="232"/>
      <c r="P628" s="232"/>
    </row>
    <row r="629" spans="1:16" x14ac:dyDescent="0.25">
      <c r="A629" s="240"/>
      <c r="B629" s="242"/>
      <c r="C629" s="232"/>
      <c r="D629" s="232"/>
      <c r="E629" s="232"/>
      <c r="F629" s="232"/>
      <c r="G629" s="232"/>
      <c r="H629" s="232"/>
      <c r="I629" s="232"/>
      <c r="J629" s="232"/>
      <c r="K629" s="232"/>
      <c r="L629" s="232"/>
      <c r="M629" s="232"/>
      <c r="N629" s="232"/>
      <c r="O629" s="232"/>
      <c r="P629" s="232"/>
    </row>
    <row r="630" spans="1:16" x14ac:dyDescent="0.25">
      <c r="A630" s="240"/>
      <c r="B630" s="242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32"/>
    </row>
    <row r="631" spans="1:16" x14ac:dyDescent="0.25">
      <c r="A631" s="240"/>
      <c r="B631" s="242"/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</row>
    <row r="632" spans="1:16" x14ac:dyDescent="0.25">
      <c r="A632" s="240"/>
      <c r="B632" s="242"/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</row>
    <row r="633" spans="1:16" x14ac:dyDescent="0.25">
      <c r="A633" s="240"/>
      <c r="B633" s="242"/>
      <c r="C633" s="232"/>
      <c r="D633" s="232"/>
      <c r="E633" s="232"/>
      <c r="F633" s="232"/>
      <c r="G633" s="232"/>
      <c r="H633" s="232"/>
      <c r="I633" s="232"/>
      <c r="J633" s="232"/>
      <c r="K633" s="232"/>
      <c r="L633" s="232"/>
      <c r="M633" s="232"/>
      <c r="N633" s="232"/>
      <c r="O633" s="232"/>
      <c r="P633" s="232"/>
    </row>
    <row r="634" spans="1:16" x14ac:dyDescent="0.25">
      <c r="A634" s="240"/>
      <c r="B634" s="242"/>
      <c r="C634" s="232"/>
      <c r="D634" s="232"/>
      <c r="E634" s="232"/>
      <c r="F634" s="232"/>
      <c r="G634" s="232"/>
      <c r="H634" s="232"/>
      <c r="I634" s="232"/>
      <c r="J634" s="232"/>
      <c r="K634" s="232"/>
      <c r="L634" s="232"/>
      <c r="M634" s="232"/>
      <c r="N634" s="232"/>
      <c r="O634" s="232"/>
      <c r="P634" s="232"/>
    </row>
    <row r="635" spans="1:16" x14ac:dyDescent="0.25">
      <c r="A635" s="240"/>
      <c r="B635" s="242"/>
      <c r="C635" s="232"/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232"/>
    </row>
    <row r="636" spans="1:16" x14ac:dyDescent="0.25">
      <c r="A636" s="240"/>
      <c r="B636" s="242"/>
      <c r="C636" s="232"/>
      <c r="D636" s="232"/>
      <c r="E636" s="232"/>
      <c r="F636" s="232"/>
      <c r="G636" s="232"/>
      <c r="H636" s="232"/>
      <c r="I636" s="232"/>
      <c r="J636" s="232"/>
      <c r="K636" s="232"/>
      <c r="L636" s="232"/>
      <c r="M636" s="232"/>
      <c r="N636" s="232"/>
      <c r="O636" s="232"/>
      <c r="P636" s="232"/>
    </row>
    <row r="637" spans="1:16" x14ac:dyDescent="0.25">
      <c r="A637" s="240"/>
      <c r="B637" s="242"/>
      <c r="C637" s="232"/>
      <c r="D637" s="232"/>
      <c r="E637" s="232"/>
      <c r="F637" s="232"/>
      <c r="G637" s="232"/>
      <c r="H637" s="232"/>
      <c r="I637" s="232"/>
      <c r="J637" s="232"/>
      <c r="K637" s="232"/>
      <c r="L637" s="232"/>
      <c r="M637" s="232"/>
      <c r="N637" s="232"/>
      <c r="O637" s="232"/>
      <c r="P637" s="232"/>
    </row>
    <row r="638" spans="1:16" x14ac:dyDescent="0.25">
      <c r="A638" s="240"/>
      <c r="B638" s="242"/>
      <c r="C638" s="232"/>
      <c r="D638" s="232"/>
      <c r="E638" s="232"/>
      <c r="F638" s="232"/>
      <c r="G638" s="232"/>
      <c r="H638" s="232"/>
      <c r="I638" s="232"/>
      <c r="J638" s="232"/>
      <c r="K638" s="232"/>
      <c r="L638" s="232"/>
      <c r="M638" s="232"/>
      <c r="N638" s="232"/>
      <c r="O638" s="232"/>
      <c r="P638" s="232"/>
    </row>
    <row r="639" spans="1:16" x14ac:dyDescent="0.25">
      <c r="A639" s="240"/>
      <c r="B639" s="242"/>
      <c r="C639" s="232"/>
      <c r="D639" s="232"/>
      <c r="E639" s="232"/>
      <c r="F639" s="232"/>
      <c r="G639" s="232"/>
      <c r="H639" s="232"/>
      <c r="I639" s="232"/>
      <c r="J639" s="232"/>
      <c r="K639" s="232"/>
      <c r="L639" s="232"/>
      <c r="M639" s="232"/>
      <c r="N639" s="232"/>
      <c r="O639" s="232"/>
      <c r="P639" s="232"/>
    </row>
    <row r="640" spans="1:16" x14ac:dyDescent="0.25">
      <c r="A640" s="240"/>
      <c r="B640" s="242"/>
      <c r="C640" s="232"/>
      <c r="D640" s="232"/>
      <c r="E640" s="232"/>
      <c r="F640" s="232"/>
      <c r="G640" s="232"/>
      <c r="H640" s="232"/>
      <c r="I640" s="232"/>
      <c r="J640" s="232"/>
      <c r="K640" s="232"/>
      <c r="L640" s="232"/>
      <c r="M640" s="232"/>
      <c r="N640" s="232"/>
      <c r="O640" s="232"/>
      <c r="P640" s="232"/>
    </row>
    <row r="641" spans="1:16" x14ac:dyDescent="0.25">
      <c r="A641" s="240"/>
      <c r="B641" s="242"/>
      <c r="C641" s="232"/>
      <c r="D641" s="232"/>
      <c r="E641" s="232"/>
      <c r="F641" s="232"/>
      <c r="G641" s="232"/>
      <c r="H641" s="232"/>
      <c r="I641" s="232"/>
      <c r="J641" s="232"/>
      <c r="K641" s="232"/>
      <c r="L641" s="232"/>
      <c r="M641" s="232"/>
      <c r="N641" s="232"/>
      <c r="O641" s="232"/>
      <c r="P641" s="232"/>
    </row>
    <row r="642" spans="1:16" x14ac:dyDescent="0.25">
      <c r="A642" s="240"/>
      <c r="B642" s="242"/>
      <c r="C642" s="232"/>
      <c r="D642" s="232"/>
      <c r="E642" s="232"/>
      <c r="F642" s="232"/>
      <c r="G642" s="232"/>
      <c r="H642" s="232"/>
      <c r="I642" s="232"/>
      <c r="J642" s="232"/>
      <c r="K642" s="232"/>
      <c r="L642" s="232"/>
      <c r="M642" s="232"/>
      <c r="N642" s="232"/>
      <c r="O642" s="232"/>
      <c r="P642" s="232"/>
    </row>
    <row r="643" spans="1:16" x14ac:dyDescent="0.25">
      <c r="A643" s="240"/>
      <c r="B643" s="242"/>
      <c r="C643" s="232"/>
      <c r="D643" s="232"/>
      <c r="E643" s="232"/>
      <c r="F643" s="232"/>
      <c r="G643" s="232"/>
      <c r="H643" s="232"/>
      <c r="I643" s="232"/>
      <c r="J643" s="232"/>
      <c r="K643" s="232"/>
      <c r="L643" s="232"/>
      <c r="M643" s="232"/>
      <c r="N643" s="232"/>
      <c r="O643" s="232"/>
      <c r="P643" s="232"/>
    </row>
    <row r="644" spans="1:16" x14ac:dyDescent="0.25">
      <c r="A644" s="240"/>
      <c r="B644" s="242"/>
      <c r="C644" s="232"/>
      <c r="D644" s="232"/>
      <c r="E644" s="232"/>
      <c r="F644" s="232"/>
      <c r="G644" s="232"/>
      <c r="H644" s="232"/>
      <c r="I644" s="232"/>
      <c r="J644" s="232"/>
      <c r="K644" s="232"/>
      <c r="L644" s="232"/>
      <c r="M644" s="232"/>
      <c r="N644" s="232"/>
      <c r="O644" s="232"/>
      <c r="P644" s="232"/>
    </row>
    <row r="645" spans="1:16" x14ac:dyDescent="0.25">
      <c r="A645" s="240"/>
      <c r="B645" s="242"/>
      <c r="C645" s="232"/>
      <c r="D645" s="232"/>
      <c r="E645" s="232"/>
      <c r="F645" s="232"/>
      <c r="G645" s="232"/>
      <c r="H645" s="232"/>
      <c r="I645" s="232"/>
      <c r="J645" s="232"/>
      <c r="K645" s="232"/>
      <c r="L645" s="232"/>
      <c r="M645" s="232"/>
      <c r="N645" s="232"/>
      <c r="O645" s="232"/>
      <c r="P645" s="232"/>
    </row>
    <row r="646" spans="1:16" x14ac:dyDescent="0.25">
      <c r="A646" s="240"/>
      <c r="B646" s="242"/>
      <c r="C646" s="232"/>
      <c r="D646" s="232"/>
      <c r="E646" s="232"/>
      <c r="F646" s="232"/>
      <c r="G646" s="232"/>
      <c r="H646" s="232"/>
      <c r="I646" s="232"/>
      <c r="J646" s="232"/>
      <c r="K646" s="232"/>
      <c r="L646" s="232"/>
      <c r="M646" s="232"/>
      <c r="N646" s="232"/>
      <c r="O646" s="232"/>
      <c r="P646" s="232"/>
    </row>
    <row r="647" spans="1:16" x14ac:dyDescent="0.25">
      <c r="A647" s="240"/>
      <c r="B647" s="242"/>
      <c r="C647" s="232"/>
      <c r="D647" s="232"/>
      <c r="E647" s="232"/>
      <c r="F647" s="232"/>
      <c r="G647" s="232"/>
      <c r="H647" s="232"/>
      <c r="I647" s="232"/>
      <c r="J647" s="232"/>
      <c r="K647" s="232"/>
      <c r="L647" s="232"/>
      <c r="M647" s="232"/>
      <c r="N647" s="232"/>
      <c r="O647" s="232"/>
      <c r="P647" s="232"/>
    </row>
    <row r="648" spans="1:16" x14ac:dyDescent="0.25">
      <c r="A648" s="240"/>
      <c r="B648" s="242"/>
      <c r="C648" s="232"/>
      <c r="D648" s="232"/>
      <c r="E648" s="232"/>
      <c r="F648" s="232"/>
      <c r="G648" s="232"/>
      <c r="H648" s="232"/>
      <c r="I648" s="232"/>
      <c r="J648" s="232"/>
      <c r="K648" s="232"/>
      <c r="L648" s="232"/>
      <c r="M648" s="232"/>
      <c r="N648" s="232"/>
      <c r="O648" s="232"/>
      <c r="P648" s="232"/>
    </row>
    <row r="649" spans="1:16" x14ac:dyDescent="0.25">
      <c r="A649" s="240"/>
      <c r="B649" s="242"/>
      <c r="C649" s="232"/>
      <c r="D649" s="232"/>
      <c r="E649" s="232"/>
      <c r="F649" s="232"/>
      <c r="G649" s="232"/>
      <c r="H649" s="232"/>
      <c r="I649" s="232"/>
      <c r="J649" s="232"/>
      <c r="K649" s="232"/>
      <c r="L649" s="232"/>
      <c r="M649" s="232"/>
      <c r="N649" s="232"/>
      <c r="O649" s="232"/>
      <c r="P649" s="232"/>
    </row>
    <row r="650" spans="1:16" x14ac:dyDescent="0.25">
      <c r="A650" s="240"/>
      <c r="B650" s="242"/>
      <c r="C650" s="232"/>
      <c r="D650" s="232"/>
      <c r="E650" s="232"/>
      <c r="F650" s="232"/>
      <c r="G650" s="232"/>
      <c r="H650" s="232"/>
      <c r="I650" s="232"/>
      <c r="J650" s="232"/>
      <c r="K650" s="232"/>
      <c r="L650" s="232"/>
      <c r="M650" s="232"/>
      <c r="N650" s="232"/>
      <c r="O650" s="232"/>
      <c r="P650" s="232"/>
    </row>
    <row r="651" spans="1:16" x14ac:dyDescent="0.25">
      <c r="A651" s="240"/>
      <c r="B651" s="242"/>
      <c r="C651" s="232"/>
      <c r="D651" s="232"/>
      <c r="E651" s="232"/>
      <c r="F651" s="232"/>
      <c r="G651" s="232"/>
      <c r="H651" s="232"/>
      <c r="I651" s="232"/>
      <c r="J651" s="232"/>
      <c r="K651" s="232"/>
      <c r="L651" s="232"/>
      <c r="M651" s="232"/>
      <c r="N651" s="232"/>
      <c r="O651" s="232"/>
      <c r="P651" s="232"/>
    </row>
    <row r="652" spans="1:16" x14ac:dyDescent="0.25">
      <c r="A652" s="240"/>
      <c r="B652" s="242"/>
      <c r="C652" s="232"/>
      <c r="D652" s="232"/>
      <c r="E652" s="232"/>
      <c r="F652" s="232"/>
      <c r="G652" s="232"/>
      <c r="H652" s="232"/>
      <c r="I652" s="232"/>
      <c r="J652" s="232"/>
      <c r="K652" s="232"/>
      <c r="L652" s="232"/>
      <c r="M652" s="232"/>
      <c r="N652" s="232"/>
      <c r="O652" s="232"/>
      <c r="P652" s="232"/>
    </row>
    <row r="653" spans="1:16" x14ac:dyDescent="0.25">
      <c r="A653" s="240"/>
      <c r="B653" s="242"/>
      <c r="C653" s="232"/>
      <c r="D653" s="232"/>
      <c r="E653" s="232"/>
      <c r="F653" s="232"/>
      <c r="G653" s="232"/>
      <c r="H653" s="232"/>
      <c r="I653" s="232"/>
      <c r="J653" s="232"/>
      <c r="K653" s="232"/>
      <c r="L653" s="232"/>
      <c r="M653" s="232"/>
      <c r="N653" s="232"/>
      <c r="O653" s="232"/>
      <c r="P653" s="232"/>
    </row>
    <row r="654" spans="1:16" x14ac:dyDescent="0.25">
      <c r="A654" s="240"/>
      <c r="B654" s="242"/>
      <c r="C654" s="232"/>
      <c r="D654" s="232"/>
      <c r="E654" s="232"/>
      <c r="F654" s="232"/>
      <c r="G654" s="232"/>
      <c r="H654" s="232"/>
      <c r="I654" s="232"/>
      <c r="J654" s="232"/>
      <c r="K654" s="232"/>
      <c r="L654" s="232"/>
      <c r="M654" s="232"/>
      <c r="N654" s="232"/>
      <c r="O654" s="232"/>
      <c r="P654" s="232"/>
    </row>
    <row r="655" spans="1:16" x14ac:dyDescent="0.25">
      <c r="A655" s="240"/>
      <c r="B655" s="242"/>
      <c r="C655" s="232"/>
      <c r="D655" s="232"/>
      <c r="E655" s="232"/>
      <c r="F655" s="232"/>
      <c r="G655" s="232"/>
      <c r="H655" s="232"/>
      <c r="I655" s="232"/>
      <c r="J655" s="232"/>
      <c r="K655" s="232"/>
      <c r="L655" s="232"/>
      <c r="M655" s="232"/>
      <c r="N655" s="232"/>
      <c r="O655" s="232"/>
      <c r="P655" s="232"/>
    </row>
    <row r="656" spans="1:16" x14ac:dyDescent="0.25">
      <c r="A656" s="240"/>
      <c r="B656" s="242"/>
      <c r="C656" s="232"/>
      <c r="D656" s="232"/>
      <c r="E656" s="232"/>
      <c r="F656" s="232"/>
      <c r="G656" s="232"/>
      <c r="H656" s="232"/>
      <c r="I656" s="232"/>
      <c r="J656" s="232"/>
      <c r="K656" s="232"/>
      <c r="L656" s="232"/>
      <c r="M656" s="232"/>
      <c r="N656" s="232"/>
      <c r="O656" s="232"/>
      <c r="P656" s="232"/>
    </row>
    <row r="657" spans="1:16" x14ac:dyDescent="0.25">
      <c r="A657" s="240"/>
      <c r="B657" s="242"/>
      <c r="C657" s="232"/>
      <c r="D657" s="232"/>
      <c r="E657" s="232"/>
      <c r="F657" s="232"/>
      <c r="G657" s="232"/>
      <c r="H657" s="232"/>
      <c r="I657" s="232"/>
      <c r="J657" s="232"/>
      <c r="K657" s="232"/>
      <c r="L657" s="232"/>
      <c r="M657" s="232"/>
      <c r="N657" s="232"/>
      <c r="O657" s="232"/>
      <c r="P657" s="232"/>
    </row>
    <row r="658" spans="1:16" x14ac:dyDescent="0.25">
      <c r="A658" s="240"/>
      <c r="B658" s="242"/>
      <c r="C658" s="232"/>
      <c r="D658" s="232"/>
      <c r="E658" s="232"/>
      <c r="F658" s="232"/>
      <c r="G658" s="232"/>
      <c r="H658" s="232"/>
      <c r="I658" s="232"/>
      <c r="J658" s="232"/>
      <c r="K658" s="232"/>
      <c r="L658" s="232"/>
      <c r="M658" s="232"/>
      <c r="N658" s="232"/>
      <c r="O658" s="232"/>
      <c r="P658" s="232"/>
    </row>
    <row r="659" spans="1:16" x14ac:dyDescent="0.25">
      <c r="A659" s="240"/>
      <c r="B659" s="242"/>
      <c r="C659" s="232"/>
      <c r="D659" s="232"/>
      <c r="E659" s="232"/>
      <c r="F659" s="232"/>
      <c r="G659" s="232"/>
      <c r="H659" s="232"/>
      <c r="I659" s="232"/>
      <c r="J659" s="232"/>
      <c r="K659" s="232"/>
      <c r="L659" s="232"/>
      <c r="M659" s="232"/>
      <c r="N659" s="232"/>
      <c r="O659" s="232"/>
      <c r="P659" s="232"/>
    </row>
    <row r="660" spans="1:16" x14ac:dyDescent="0.25">
      <c r="A660" s="240"/>
      <c r="B660" s="242"/>
      <c r="C660" s="232"/>
      <c r="D660" s="232"/>
      <c r="E660" s="232"/>
      <c r="F660" s="232"/>
      <c r="G660" s="232"/>
      <c r="H660" s="232"/>
      <c r="I660" s="232"/>
      <c r="J660" s="232"/>
      <c r="K660" s="232"/>
      <c r="L660" s="232"/>
      <c r="M660" s="232"/>
      <c r="N660" s="232"/>
      <c r="O660" s="232"/>
      <c r="P660" s="232"/>
    </row>
    <row r="661" spans="1:16" x14ac:dyDescent="0.25">
      <c r="A661" s="240"/>
      <c r="B661" s="242"/>
      <c r="C661" s="232"/>
      <c r="D661" s="232"/>
      <c r="E661" s="232"/>
      <c r="F661" s="232"/>
      <c r="G661" s="232"/>
      <c r="H661" s="232"/>
      <c r="I661" s="232"/>
      <c r="J661" s="232"/>
      <c r="K661" s="232"/>
      <c r="L661" s="232"/>
      <c r="M661" s="232"/>
      <c r="N661" s="232"/>
      <c r="O661" s="232"/>
      <c r="P661" s="232"/>
    </row>
    <row r="662" spans="1:16" x14ac:dyDescent="0.25">
      <c r="A662" s="240"/>
      <c r="B662" s="242"/>
      <c r="C662" s="232"/>
      <c r="D662" s="232"/>
      <c r="E662" s="232"/>
      <c r="F662" s="232"/>
      <c r="G662" s="232"/>
      <c r="H662" s="232"/>
      <c r="I662" s="232"/>
      <c r="J662" s="232"/>
      <c r="K662" s="232"/>
      <c r="L662" s="232"/>
      <c r="M662" s="232"/>
      <c r="N662" s="232"/>
      <c r="O662" s="232"/>
      <c r="P662" s="232"/>
    </row>
    <row r="663" spans="1:16" x14ac:dyDescent="0.25">
      <c r="A663" s="240"/>
      <c r="B663" s="242"/>
      <c r="C663" s="232"/>
      <c r="D663" s="232"/>
      <c r="E663" s="232"/>
      <c r="F663" s="232"/>
      <c r="G663" s="232"/>
      <c r="H663" s="232"/>
      <c r="I663" s="232"/>
      <c r="J663" s="232"/>
      <c r="K663" s="232"/>
      <c r="L663" s="232"/>
      <c r="M663" s="232"/>
      <c r="N663" s="232"/>
      <c r="O663" s="232"/>
      <c r="P663" s="232"/>
    </row>
    <row r="664" spans="1:16" x14ac:dyDescent="0.25">
      <c r="A664" s="240"/>
      <c r="B664" s="242"/>
      <c r="C664" s="232"/>
      <c r="D664" s="232"/>
      <c r="E664" s="232"/>
      <c r="F664" s="232"/>
      <c r="G664" s="232"/>
      <c r="H664" s="232"/>
      <c r="I664" s="232"/>
      <c r="J664" s="232"/>
      <c r="K664" s="232"/>
      <c r="L664" s="232"/>
      <c r="M664" s="232"/>
      <c r="N664" s="232"/>
      <c r="O664" s="232"/>
      <c r="P664" s="232"/>
    </row>
    <row r="665" spans="1:16" x14ac:dyDescent="0.25">
      <c r="A665" s="240"/>
      <c r="B665" s="242"/>
      <c r="C665" s="232"/>
      <c r="D665" s="232"/>
      <c r="E665" s="232"/>
      <c r="F665" s="232"/>
      <c r="G665" s="232"/>
      <c r="H665" s="232"/>
      <c r="I665" s="232"/>
      <c r="J665" s="232"/>
      <c r="K665" s="232"/>
      <c r="L665" s="232"/>
      <c r="M665" s="232"/>
      <c r="N665" s="232"/>
      <c r="O665" s="232"/>
      <c r="P665" s="232"/>
    </row>
    <row r="666" spans="1:16" x14ac:dyDescent="0.25">
      <c r="A666" s="240"/>
      <c r="B666" s="242"/>
      <c r="C666" s="232"/>
      <c r="D666" s="232"/>
      <c r="E666" s="232"/>
      <c r="F666" s="232"/>
      <c r="G666" s="232"/>
      <c r="H666" s="232"/>
      <c r="I666" s="232"/>
      <c r="J666" s="232"/>
      <c r="K666" s="232"/>
      <c r="L666" s="232"/>
      <c r="M666" s="232"/>
      <c r="N666" s="232"/>
      <c r="O666" s="232"/>
      <c r="P666" s="232"/>
    </row>
    <row r="667" spans="1:16" x14ac:dyDescent="0.25">
      <c r="A667" s="240"/>
      <c r="B667" s="242"/>
      <c r="C667" s="232"/>
      <c r="D667" s="232"/>
      <c r="E667" s="232"/>
      <c r="F667" s="232"/>
      <c r="G667" s="232"/>
      <c r="H667" s="232"/>
      <c r="I667" s="232"/>
      <c r="J667" s="232"/>
      <c r="K667" s="232"/>
      <c r="L667" s="232"/>
      <c r="M667" s="232"/>
      <c r="N667" s="232"/>
      <c r="O667" s="232"/>
      <c r="P667" s="232"/>
    </row>
    <row r="668" spans="1:16" x14ac:dyDescent="0.25">
      <c r="A668" s="240"/>
      <c r="B668" s="242"/>
      <c r="C668" s="232"/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2"/>
      <c r="P668" s="232"/>
    </row>
    <row r="669" spans="1:16" x14ac:dyDescent="0.25">
      <c r="A669" s="240"/>
      <c r="B669" s="242"/>
      <c r="C669" s="232"/>
      <c r="D669" s="232"/>
      <c r="E669" s="232"/>
      <c r="F669" s="232"/>
      <c r="G669" s="232"/>
      <c r="H669" s="232"/>
      <c r="I669" s="232"/>
      <c r="J669" s="232"/>
      <c r="K669" s="232"/>
      <c r="L669" s="232"/>
      <c r="M669" s="232"/>
      <c r="N669" s="232"/>
      <c r="O669" s="232"/>
      <c r="P669" s="232"/>
    </row>
    <row r="670" spans="1:16" x14ac:dyDescent="0.25">
      <c r="A670" s="240"/>
      <c r="B670" s="242"/>
      <c r="C670" s="232"/>
      <c r="D670" s="232"/>
      <c r="E670" s="232"/>
      <c r="F670" s="232"/>
      <c r="G670" s="232"/>
      <c r="H670" s="232"/>
      <c r="I670" s="232"/>
      <c r="J670" s="232"/>
      <c r="K670" s="232"/>
      <c r="L670" s="232"/>
      <c r="M670" s="232"/>
      <c r="N670" s="232"/>
      <c r="O670" s="232"/>
      <c r="P670" s="232"/>
    </row>
    <row r="671" spans="1:16" x14ac:dyDescent="0.25">
      <c r="A671" s="240"/>
      <c r="B671" s="242"/>
      <c r="C671" s="232"/>
      <c r="D671" s="232"/>
      <c r="E671" s="232"/>
      <c r="F671" s="232"/>
      <c r="G671" s="232"/>
      <c r="H671" s="232"/>
      <c r="I671" s="232"/>
      <c r="J671" s="232"/>
      <c r="K671" s="232"/>
      <c r="L671" s="232"/>
      <c r="M671" s="232"/>
      <c r="N671" s="232"/>
      <c r="O671" s="232"/>
      <c r="P671" s="232"/>
    </row>
    <row r="672" spans="1:16" x14ac:dyDescent="0.25">
      <c r="A672" s="240"/>
      <c r="B672" s="242"/>
      <c r="C672" s="232"/>
      <c r="D672" s="232"/>
      <c r="E672" s="232"/>
      <c r="F672" s="232"/>
      <c r="G672" s="232"/>
      <c r="H672" s="232"/>
      <c r="I672" s="232"/>
      <c r="J672" s="232"/>
      <c r="K672" s="232"/>
      <c r="L672" s="232"/>
      <c r="M672" s="232"/>
      <c r="N672" s="232"/>
      <c r="O672" s="232"/>
      <c r="P672" s="232"/>
    </row>
    <row r="673" spans="1:16" x14ac:dyDescent="0.25">
      <c r="A673" s="240"/>
      <c r="B673" s="242"/>
      <c r="C673" s="232"/>
      <c r="D673" s="232"/>
      <c r="E673" s="232"/>
      <c r="F673" s="232"/>
      <c r="G673" s="232"/>
      <c r="H673" s="232"/>
      <c r="I673" s="232"/>
      <c r="J673" s="232"/>
      <c r="K673" s="232"/>
      <c r="L673" s="232"/>
      <c r="M673" s="232"/>
      <c r="N673" s="232"/>
      <c r="O673" s="232"/>
      <c r="P673" s="232"/>
    </row>
    <row r="674" spans="1:16" x14ac:dyDescent="0.25">
      <c r="A674" s="240"/>
      <c r="B674" s="242"/>
      <c r="C674" s="232"/>
      <c r="D674" s="232"/>
      <c r="E674" s="232"/>
      <c r="F674" s="232"/>
      <c r="G674" s="232"/>
      <c r="H674" s="232"/>
      <c r="I674" s="232"/>
      <c r="J674" s="232"/>
      <c r="K674" s="232"/>
      <c r="L674" s="232"/>
      <c r="M674" s="232"/>
      <c r="N674" s="232"/>
      <c r="O674" s="232"/>
      <c r="P674" s="232"/>
    </row>
    <row r="675" spans="1:16" x14ac:dyDescent="0.25">
      <c r="A675" s="240"/>
      <c r="B675" s="242"/>
      <c r="C675" s="232"/>
      <c r="D675" s="232"/>
      <c r="E675" s="232"/>
      <c r="F675" s="232"/>
      <c r="G675" s="232"/>
      <c r="H675" s="232"/>
      <c r="I675" s="232"/>
      <c r="J675" s="232"/>
      <c r="K675" s="232"/>
      <c r="L675" s="232"/>
      <c r="M675" s="232"/>
      <c r="N675" s="232"/>
      <c r="O675" s="232"/>
      <c r="P675" s="232"/>
    </row>
    <row r="676" spans="1:16" x14ac:dyDescent="0.25">
      <c r="A676" s="240"/>
      <c r="B676" s="242"/>
      <c r="C676" s="232"/>
      <c r="D676" s="232"/>
      <c r="E676" s="232"/>
      <c r="F676" s="232"/>
      <c r="G676" s="232"/>
      <c r="H676" s="232"/>
      <c r="I676" s="232"/>
      <c r="J676" s="232"/>
      <c r="K676" s="232"/>
      <c r="L676" s="232"/>
      <c r="M676" s="232"/>
      <c r="N676" s="232"/>
      <c r="O676" s="232"/>
      <c r="P676" s="232"/>
    </row>
    <row r="677" spans="1:16" x14ac:dyDescent="0.25">
      <c r="A677" s="240"/>
      <c r="B677" s="242"/>
      <c r="C677" s="232"/>
      <c r="D677" s="232"/>
      <c r="E677" s="232"/>
      <c r="F677" s="232"/>
      <c r="G677" s="232"/>
      <c r="H677" s="232"/>
      <c r="I677" s="232"/>
      <c r="J677" s="232"/>
      <c r="K677" s="232"/>
      <c r="L677" s="232"/>
      <c r="M677" s="232"/>
      <c r="N677" s="232"/>
      <c r="O677" s="232"/>
      <c r="P677" s="232"/>
    </row>
    <row r="678" spans="1:16" x14ac:dyDescent="0.25">
      <c r="A678" s="240"/>
      <c r="B678" s="242"/>
      <c r="C678" s="232"/>
      <c r="D678" s="232"/>
      <c r="E678" s="232"/>
      <c r="F678" s="232"/>
      <c r="G678" s="232"/>
      <c r="H678" s="232"/>
      <c r="I678" s="232"/>
      <c r="J678" s="232"/>
      <c r="K678" s="232"/>
      <c r="L678" s="232"/>
      <c r="M678" s="232"/>
      <c r="N678" s="232"/>
      <c r="O678" s="232"/>
      <c r="P678" s="232"/>
    </row>
    <row r="679" spans="1:16" x14ac:dyDescent="0.25">
      <c r="A679" s="240"/>
      <c r="B679" s="242"/>
      <c r="C679" s="232"/>
      <c r="D679" s="232"/>
      <c r="E679" s="232"/>
      <c r="F679" s="232"/>
      <c r="G679" s="232"/>
      <c r="H679" s="232"/>
      <c r="I679" s="232"/>
      <c r="J679" s="232"/>
      <c r="K679" s="232"/>
      <c r="L679" s="232"/>
      <c r="M679" s="232"/>
      <c r="N679" s="232"/>
      <c r="O679" s="232"/>
      <c r="P679" s="232"/>
    </row>
    <row r="680" spans="1:16" x14ac:dyDescent="0.25">
      <c r="A680" s="240"/>
      <c r="B680" s="242"/>
      <c r="C680" s="232"/>
      <c r="D680" s="232"/>
      <c r="E680" s="232"/>
      <c r="F680" s="232"/>
      <c r="G680" s="232"/>
      <c r="H680" s="232"/>
      <c r="I680" s="232"/>
      <c r="J680" s="232"/>
      <c r="K680" s="232"/>
      <c r="L680" s="232"/>
      <c r="M680" s="232"/>
      <c r="N680" s="232"/>
      <c r="O680" s="232"/>
      <c r="P680" s="232"/>
    </row>
    <row r="681" spans="1:16" x14ac:dyDescent="0.25">
      <c r="A681" s="240"/>
      <c r="B681" s="242"/>
      <c r="C681" s="232"/>
      <c r="D681" s="232"/>
      <c r="E681" s="232"/>
      <c r="F681" s="232"/>
      <c r="G681" s="232"/>
      <c r="H681" s="232"/>
      <c r="I681" s="232"/>
      <c r="J681" s="232"/>
      <c r="K681" s="232"/>
      <c r="L681" s="232"/>
      <c r="M681" s="232"/>
      <c r="N681" s="232"/>
      <c r="O681" s="232"/>
      <c r="P681" s="232"/>
    </row>
    <row r="682" spans="1:16" x14ac:dyDescent="0.25">
      <c r="A682" s="240"/>
      <c r="B682" s="242"/>
      <c r="C682" s="232"/>
      <c r="D682" s="232"/>
      <c r="E682" s="232"/>
      <c r="F682" s="232"/>
      <c r="G682" s="232"/>
      <c r="H682" s="232"/>
      <c r="I682" s="232"/>
      <c r="J682" s="232"/>
      <c r="K682" s="232"/>
      <c r="L682" s="232"/>
      <c r="M682" s="232"/>
      <c r="N682" s="232"/>
      <c r="O682" s="232"/>
      <c r="P682" s="232"/>
    </row>
    <row r="683" spans="1:16" x14ac:dyDescent="0.25">
      <c r="A683" s="240"/>
      <c r="B683" s="242"/>
      <c r="C683" s="232"/>
      <c r="D683" s="232"/>
      <c r="E683" s="232"/>
      <c r="F683" s="232"/>
      <c r="G683" s="232"/>
      <c r="H683" s="232"/>
      <c r="I683" s="232"/>
      <c r="J683" s="232"/>
      <c r="K683" s="232"/>
      <c r="L683" s="232"/>
      <c r="M683" s="232"/>
      <c r="N683" s="232"/>
      <c r="O683" s="232"/>
      <c r="P683" s="232"/>
    </row>
    <row r="684" spans="1:16" x14ac:dyDescent="0.25">
      <c r="A684" s="240"/>
      <c r="B684" s="242"/>
      <c r="C684" s="232"/>
      <c r="D684" s="232"/>
      <c r="E684" s="232"/>
      <c r="F684" s="232"/>
      <c r="G684" s="232"/>
      <c r="H684" s="232"/>
      <c r="I684" s="232"/>
      <c r="J684" s="232"/>
      <c r="K684" s="232"/>
      <c r="L684" s="232"/>
      <c r="M684" s="232"/>
      <c r="N684" s="232"/>
      <c r="O684" s="232"/>
      <c r="P684" s="232"/>
    </row>
    <row r="685" spans="1:16" x14ac:dyDescent="0.25">
      <c r="A685" s="240"/>
      <c r="B685" s="242"/>
      <c r="C685" s="232"/>
      <c r="D685" s="232"/>
      <c r="E685" s="232"/>
      <c r="F685" s="232"/>
      <c r="G685" s="232"/>
      <c r="H685" s="232"/>
      <c r="I685" s="232"/>
      <c r="J685" s="232"/>
      <c r="K685" s="232"/>
      <c r="L685" s="232"/>
      <c r="M685" s="232"/>
      <c r="N685" s="232"/>
      <c r="O685" s="232"/>
      <c r="P685" s="232"/>
    </row>
    <row r="686" spans="1:16" x14ac:dyDescent="0.25">
      <c r="A686" s="240"/>
      <c r="B686" s="242"/>
      <c r="C686" s="232"/>
      <c r="D686" s="232"/>
      <c r="E686" s="232"/>
      <c r="F686" s="232"/>
      <c r="G686" s="232"/>
      <c r="H686" s="232"/>
      <c r="I686" s="232"/>
      <c r="J686" s="232"/>
      <c r="K686" s="232"/>
      <c r="L686" s="232"/>
      <c r="M686" s="232"/>
      <c r="N686" s="232"/>
      <c r="O686" s="232"/>
      <c r="P686" s="232"/>
    </row>
    <row r="687" spans="1:16" x14ac:dyDescent="0.25">
      <c r="A687" s="240"/>
      <c r="B687" s="242"/>
      <c r="C687" s="232"/>
      <c r="D687" s="232"/>
      <c r="E687" s="232"/>
      <c r="F687" s="232"/>
      <c r="G687" s="232"/>
      <c r="H687" s="232"/>
      <c r="I687" s="232"/>
      <c r="J687" s="232"/>
      <c r="K687" s="232"/>
      <c r="L687" s="232"/>
      <c r="M687" s="232"/>
      <c r="N687" s="232"/>
      <c r="O687" s="232"/>
      <c r="P687" s="232"/>
    </row>
    <row r="688" spans="1:16" x14ac:dyDescent="0.25">
      <c r="A688" s="240"/>
      <c r="B688" s="242"/>
      <c r="C688" s="232"/>
      <c r="D688" s="232"/>
      <c r="E688" s="232"/>
      <c r="F688" s="232"/>
      <c r="G688" s="232"/>
      <c r="H688" s="232"/>
      <c r="I688" s="232"/>
      <c r="J688" s="232"/>
      <c r="K688" s="232"/>
      <c r="L688" s="232"/>
      <c r="M688" s="232"/>
      <c r="N688" s="232"/>
      <c r="O688" s="232"/>
      <c r="P688" s="232"/>
    </row>
    <row r="689" spans="1:16" x14ac:dyDescent="0.25">
      <c r="A689" s="240"/>
      <c r="B689" s="242"/>
      <c r="C689" s="232"/>
      <c r="D689" s="232"/>
      <c r="E689" s="232"/>
      <c r="F689" s="232"/>
      <c r="G689" s="232"/>
      <c r="H689" s="232"/>
      <c r="I689" s="232"/>
      <c r="J689" s="232"/>
      <c r="K689" s="232"/>
      <c r="L689" s="232"/>
      <c r="M689" s="232"/>
      <c r="N689" s="232"/>
      <c r="O689" s="232"/>
      <c r="P689" s="232"/>
    </row>
    <row r="690" spans="1:16" x14ac:dyDescent="0.25">
      <c r="A690" s="240"/>
      <c r="B690" s="242"/>
      <c r="C690" s="232"/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2"/>
      <c r="P690" s="232"/>
    </row>
    <row r="691" spans="1:16" x14ac:dyDescent="0.25">
      <c r="A691" s="240"/>
      <c r="B691" s="242"/>
      <c r="C691" s="232"/>
      <c r="D691" s="232"/>
      <c r="E691" s="232"/>
      <c r="F691" s="232"/>
      <c r="G691" s="232"/>
      <c r="H691" s="232"/>
      <c r="I691" s="232"/>
      <c r="J691" s="232"/>
      <c r="K691" s="232"/>
      <c r="L691" s="232"/>
      <c r="M691" s="232"/>
      <c r="N691" s="232"/>
      <c r="O691" s="232"/>
      <c r="P691" s="232"/>
    </row>
    <row r="692" spans="1:16" x14ac:dyDescent="0.25">
      <c r="A692" s="240"/>
      <c r="B692" s="242"/>
      <c r="C692" s="232"/>
      <c r="D692" s="232"/>
      <c r="E692" s="232"/>
      <c r="F692" s="232"/>
      <c r="G692" s="232"/>
      <c r="H692" s="232"/>
      <c r="I692" s="232"/>
      <c r="J692" s="232"/>
      <c r="K692" s="232"/>
      <c r="L692" s="232"/>
      <c r="M692" s="232"/>
      <c r="N692" s="232"/>
      <c r="O692" s="232"/>
      <c r="P692" s="232"/>
    </row>
    <row r="693" spans="1:16" x14ac:dyDescent="0.25">
      <c r="A693" s="240"/>
      <c r="B693" s="242"/>
      <c r="C693" s="232"/>
      <c r="D693" s="232"/>
      <c r="E693" s="232"/>
      <c r="F693" s="232"/>
      <c r="G693" s="232"/>
      <c r="H693" s="232"/>
      <c r="I693" s="232"/>
      <c r="J693" s="232"/>
      <c r="K693" s="232"/>
      <c r="L693" s="232"/>
      <c r="M693" s="232"/>
      <c r="N693" s="232"/>
      <c r="O693" s="232"/>
      <c r="P693" s="232"/>
    </row>
    <row r="694" spans="1:16" x14ac:dyDescent="0.25">
      <c r="A694" s="240"/>
      <c r="B694" s="242"/>
      <c r="C694" s="232"/>
      <c r="D694" s="232"/>
      <c r="E694" s="232"/>
      <c r="F694" s="232"/>
      <c r="G694" s="232"/>
      <c r="H694" s="232"/>
      <c r="I694" s="232"/>
      <c r="J694" s="232"/>
      <c r="K694" s="232"/>
      <c r="L694" s="232"/>
      <c r="M694" s="232"/>
      <c r="N694" s="232"/>
      <c r="O694" s="232"/>
      <c r="P694" s="232"/>
    </row>
    <row r="695" spans="1:16" x14ac:dyDescent="0.25">
      <c r="A695" s="240"/>
      <c r="B695" s="242"/>
      <c r="C695" s="232"/>
      <c r="D695" s="232"/>
      <c r="E695" s="232"/>
      <c r="F695" s="232"/>
      <c r="G695" s="232"/>
      <c r="H695" s="232"/>
      <c r="I695" s="232"/>
      <c r="J695" s="232"/>
      <c r="K695" s="232"/>
      <c r="L695" s="232"/>
      <c r="M695" s="232"/>
      <c r="N695" s="232"/>
      <c r="O695" s="232"/>
      <c r="P695" s="232"/>
    </row>
    <row r="696" spans="1:16" x14ac:dyDescent="0.25">
      <c r="A696" s="240"/>
      <c r="B696" s="242"/>
      <c r="C696" s="232"/>
      <c r="D696" s="232"/>
      <c r="E696" s="232"/>
      <c r="F696" s="232"/>
      <c r="G696" s="232"/>
      <c r="H696" s="232"/>
      <c r="I696" s="232"/>
      <c r="J696" s="232"/>
      <c r="K696" s="232"/>
      <c r="L696" s="232"/>
      <c r="M696" s="232"/>
      <c r="N696" s="232"/>
      <c r="O696" s="232"/>
      <c r="P696" s="232"/>
    </row>
    <row r="697" spans="1:16" x14ac:dyDescent="0.25">
      <c r="A697" s="240"/>
      <c r="B697" s="242"/>
      <c r="C697" s="232"/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232"/>
    </row>
    <row r="698" spans="1:16" x14ac:dyDescent="0.25">
      <c r="A698" s="240"/>
      <c r="B698" s="242"/>
      <c r="C698" s="232"/>
      <c r="D698" s="232"/>
      <c r="E698" s="232"/>
      <c r="F698" s="232"/>
      <c r="G698" s="232"/>
      <c r="H698" s="232"/>
      <c r="I698" s="232"/>
      <c r="J698" s="232"/>
      <c r="K698" s="232"/>
      <c r="L698" s="232"/>
      <c r="M698" s="232"/>
      <c r="N698" s="232"/>
      <c r="O698" s="232"/>
      <c r="P698" s="232"/>
    </row>
    <row r="699" spans="1:16" x14ac:dyDescent="0.25">
      <c r="A699" s="240"/>
      <c r="B699" s="242"/>
      <c r="C699" s="232"/>
      <c r="D699" s="232"/>
      <c r="E699" s="232"/>
      <c r="F699" s="232"/>
      <c r="G699" s="232"/>
      <c r="H699" s="232"/>
      <c r="I699" s="232"/>
      <c r="J699" s="232"/>
      <c r="K699" s="232"/>
      <c r="L699" s="232"/>
      <c r="M699" s="232"/>
      <c r="N699" s="232"/>
      <c r="O699" s="232"/>
      <c r="P699" s="232"/>
    </row>
    <row r="700" spans="1:16" x14ac:dyDescent="0.25">
      <c r="A700" s="240"/>
      <c r="B700" s="242"/>
      <c r="C700" s="232"/>
      <c r="D700" s="232"/>
      <c r="E700" s="232"/>
      <c r="F700" s="232"/>
      <c r="G700" s="232"/>
      <c r="H700" s="232"/>
      <c r="I700" s="232"/>
      <c r="J700" s="232"/>
      <c r="K700" s="232"/>
      <c r="L700" s="232"/>
      <c r="M700" s="232"/>
      <c r="N700" s="232"/>
      <c r="O700" s="232"/>
      <c r="P700" s="232"/>
    </row>
    <row r="701" spans="1:16" x14ac:dyDescent="0.25">
      <c r="A701" s="240"/>
      <c r="B701" s="242"/>
      <c r="C701" s="232"/>
      <c r="D701" s="232"/>
      <c r="E701" s="232"/>
      <c r="F701" s="232"/>
      <c r="G701" s="232"/>
      <c r="H701" s="232"/>
      <c r="I701" s="232"/>
      <c r="J701" s="232"/>
      <c r="K701" s="232"/>
      <c r="L701" s="232"/>
      <c r="M701" s="232"/>
      <c r="N701" s="232"/>
      <c r="O701" s="232"/>
      <c r="P701" s="232"/>
    </row>
    <row r="702" spans="1:16" x14ac:dyDescent="0.25">
      <c r="A702" s="240"/>
      <c r="B702" s="242"/>
      <c r="C702" s="232"/>
      <c r="D702" s="232"/>
      <c r="E702" s="232"/>
      <c r="F702" s="232"/>
      <c r="G702" s="232"/>
      <c r="H702" s="232"/>
      <c r="I702" s="232"/>
      <c r="J702" s="232"/>
      <c r="K702" s="232"/>
      <c r="L702" s="232"/>
      <c r="M702" s="232"/>
      <c r="N702" s="232"/>
      <c r="O702" s="232"/>
      <c r="P702" s="232"/>
    </row>
    <row r="703" spans="1:16" x14ac:dyDescent="0.25">
      <c r="A703" s="240"/>
      <c r="B703" s="242"/>
      <c r="C703" s="232"/>
      <c r="D703" s="232"/>
      <c r="E703" s="232"/>
      <c r="F703" s="232"/>
      <c r="G703" s="232"/>
      <c r="H703" s="232"/>
      <c r="I703" s="232"/>
      <c r="J703" s="232"/>
      <c r="K703" s="232"/>
      <c r="L703" s="232"/>
      <c r="M703" s="232"/>
      <c r="N703" s="232"/>
      <c r="O703" s="232"/>
      <c r="P703" s="232"/>
    </row>
    <row r="704" spans="1:16" x14ac:dyDescent="0.25">
      <c r="A704" s="240"/>
      <c r="B704" s="242"/>
      <c r="C704" s="232"/>
      <c r="D704" s="232"/>
      <c r="E704" s="232"/>
      <c r="F704" s="232"/>
      <c r="G704" s="232"/>
      <c r="H704" s="232"/>
      <c r="I704" s="232"/>
      <c r="J704" s="232"/>
      <c r="K704" s="232"/>
      <c r="L704" s="232"/>
      <c r="M704" s="232"/>
      <c r="N704" s="232"/>
      <c r="O704" s="232"/>
      <c r="P704" s="232"/>
    </row>
    <row r="705" spans="1:16" x14ac:dyDescent="0.25">
      <c r="A705" s="240"/>
      <c r="B705" s="242"/>
      <c r="C705" s="232"/>
      <c r="D705" s="232"/>
      <c r="E705" s="232"/>
      <c r="F705" s="232"/>
      <c r="G705" s="232"/>
      <c r="H705" s="232"/>
      <c r="I705" s="232"/>
      <c r="J705" s="232"/>
      <c r="K705" s="232"/>
      <c r="L705" s="232"/>
      <c r="M705" s="232"/>
      <c r="N705" s="232"/>
      <c r="O705" s="232"/>
      <c r="P705" s="232"/>
    </row>
    <row r="706" spans="1:16" x14ac:dyDescent="0.25">
      <c r="A706" s="240"/>
      <c r="B706" s="242"/>
      <c r="C706" s="232"/>
      <c r="D706" s="232"/>
      <c r="E706" s="232"/>
      <c r="F706" s="232"/>
      <c r="G706" s="232"/>
      <c r="H706" s="232"/>
      <c r="I706" s="232"/>
      <c r="J706" s="232"/>
      <c r="K706" s="232"/>
      <c r="L706" s="232"/>
      <c r="M706" s="232"/>
      <c r="N706" s="232"/>
      <c r="O706" s="232"/>
      <c r="P706" s="232"/>
    </row>
    <row r="707" spans="1:16" x14ac:dyDescent="0.25">
      <c r="A707" s="240"/>
      <c r="B707" s="242"/>
      <c r="C707" s="232"/>
      <c r="D707" s="232"/>
      <c r="E707" s="232"/>
      <c r="F707" s="232"/>
      <c r="G707" s="232"/>
      <c r="H707" s="232"/>
      <c r="I707" s="232"/>
      <c r="J707" s="232"/>
      <c r="K707" s="232"/>
      <c r="L707" s="232"/>
      <c r="M707" s="232"/>
      <c r="N707" s="232"/>
      <c r="O707" s="232"/>
      <c r="P707" s="232"/>
    </row>
    <row r="708" spans="1:16" x14ac:dyDescent="0.25">
      <c r="A708" s="240"/>
      <c r="B708" s="242"/>
      <c r="C708" s="232"/>
      <c r="D708" s="232"/>
      <c r="E708" s="232"/>
      <c r="F708" s="232"/>
      <c r="G708" s="232"/>
      <c r="H708" s="232"/>
      <c r="I708" s="232"/>
      <c r="J708" s="232"/>
      <c r="K708" s="232"/>
      <c r="L708" s="232"/>
      <c r="M708" s="232"/>
      <c r="N708" s="232"/>
      <c r="O708" s="232"/>
      <c r="P708" s="232"/>
    </row>
    <row r="709" spans="1:16" x14ac:dyDescent="0.25">
      <c r="A709" s="240"/>
      <c r="B709" s="242"/>
      <c r="C709" s="232"/>
      <c r="D709" s="232"/>
      <c r="E709" s="232"/>
      <c r="F709" s="232"/>
      <c r="G709" s="232"/>
      <c r="H709" s="232"/>
      <c r="I709" s="232"/>
      <c r="J709" s="232"/>
      <c r="K709" s="232"/>
      <c r="L709" s="232"/>
      <c r="M709" s="232"/>
      <c r="N709" s="232"/>
      <c r="O709" s="232"/>
      <c r="P709" s="232"/>
    </row>
    <row r="710" spans="1:16" x14ac:dyDescent="0.25">
      <c r="A710" s="240"/>
      <c r="B710" s="242"/>
      <c r="C710" s="232"/>
      <c r="D710" s="232"/>
      <c r="E710" s="232"/>
      <c r="F710" s="232"/>
      <c r="G710" s="232"/>
      <c r="H710" s="232"/>
      <c r="I710" s="232"/>
      <c r="J710" s="232"/>
      <c r="K710" s="232"/>
      <c r="L710" s="232"/>
      <c r="M710" s="232"/>
      <c r="N710" s="232"/>
      <c r="O710" s="232"/>
      <c r="P710" s="232"/>
    </row>
    <row r="711" spans="1:16" x14ac:dyDescent="0.25">
      <c r="A711" s="240"/>
      <c r="B711" s="242"/>
      <c r="C711" s="232"/>
      <c r="D711" s="232"/>
      <c r="E711" s="232"/>
      <c r="F711" s="232"/>
      <c r="G711" s="232"/>
      <c r="H711" s="232"/>
      <c r="I711" s="232"/>
      <c r="J711" s="232"/>
      <c r="K711" s="232"/>
      <c r="L711" s="232"/>
      <c r="M711" s="232"/>
      <c r="N711" s="232"/>
      <c r="O711" s="232"/>
      <c r="P711" s="232"/>
    </row>
    <row r="712" spans="1:16" x14ac:dyDescent="0.25">
      <c r="A712" s="240"/>
      <c r="B712" s="242"/>
      <c r="C712" s="232"/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2"/>
      <c r="P712" s="232"/>
    </row>
    <row r="713" spans="1:16" x14ac:dyDescent="0.25">
      <c r="A713" s="240"/>
      <c r="B713" s="242"/>
      <c r="C713" s="232"/>
      <c r="D713" s="232"/>
      <c r="E713" s="232"/>
      <c r="F713" s="232"/>
      <c r="G713" s="232"/>
      <c r="H713" s="232"/>
      <c r="I713" s="232"/>
      <c r="J713" s="232"/>
      <c r="K713" s="232"/>
      <c r="L713" s="232"/>
      <c r="M713" s="232"/>
      <c r="N713" s="232"/>
      <c r="O713" s="232"/>
      <c r="P713" s="232"/>
    </row>
    <row r="714" spans="1:16" x14ac:dyDescent="0.25">
      <c r="A714" s="240"/>
      <c r="B714" s="242"/>
      <c r="C714" s="232"/>
      <c r="D714" s="232"/>
      <c r="E714" s="232"/>
      <c r="F714" s="232"/>
      <c r="G714" s="232"/>
      <c r="H714" s="232"/>
      <c r="I714" s="232"/>
      <c r="J714" s="232"/>
      <c r="K714" s="232"/>
      <c r="L714" s="232"/>
      <c r="M714" s="232"/>
      <c r="N714" s="232"/>
      <c r="O714" s="232"/>
      <c r="P714" s="232"/>
    </row>
    <row r="715" spans="1:16" x14ac:dyDescent="0.25">
      <c r="A715" s="240"/>
      <c r="B715" s="242"/>
      <c r="C715" s="232"/>
      <c r="D715" s="232"/>
      <c r="E715" s="232"/>
      <c r="F715" s="232"/>
      <c r="G715" s="232"/>
      <c r="H715" s="232"/>
      <c r="I715" s="232"/>
      <c r="J715" s="232"/>
      <c r="K715" s="232"/>
      <c r="L715" s="232"/>
      <c r="M715" s="232"/>
      <c r="N715" s="232"/>
      <c r="O715" s="232"/>
      <c r="P715" s="232"/>
    </row>
    <row r="716" spans="1:16" x14ac:dyDescent="0.25">
      <c r="A716" s="240"/>
      <c r="B716" s="242"/>
      <c r="C716" s="232"/>
      <c r="D716" s="232"/>
      <c r="E716" s="232"/>
      <c r="F716" s="232"/>
      <c r="G716" s="232"/>
      <c r="H716" s="232"/>
      <c r="I716" s="232"/>
      <c r="J716" s="232"/>
      <c r="K716" s="232"/>
      <c r="L716" s="232"/>
      <c r="M716" s="232"/>
      <c r="N716" s="232"/>
      <c r="O716" s="232"/>
      <c r="P716" s="232"/>
    </row>
    <row r="717" spans="1:16" x14ac:dyDescent="0.25">
      <c r="A717" s="240"/>
      <c r="B717" s="242"/>
      <c r="C717" s="232"/>
      <c r="D717" s="232"/>
      <c r="E717" s="232"/>
      <c r="F717" s="232"/>
      <c r="G717" s="232"/>
      <c r="H717" s="232"/>
      <c r="I717" s="232"/>
      <c r="J717" s="232"/>
      <c r="K717" s="232"/>
      <c r="L717" s="232"/>
      <c r="M717" s="232"/>
      <c r="N717" s="232"/>
      <c r="O717" s="232"/>
      <c r="P717" s="232"/>
    </row>
    <row r="718" spans="1:16" x14ac:dyDescent="0.25">
      <c r="A718" s="240"/>
      <c r="B718" s="242"/>
      <c r="C718" s="232"/>
      <c r="D718" s="232"/>
      <c r="E718" s="232"/>
      <c r="F718" s="232"/>
      <c r="G718" s="232"/>
      <c r="H718" s="232"/>
      <c r="I718" s="232"/>
      <c r="J718" s="232"/>
      <c r="K718" s="232"/>
      <c r="L718" s="232"/>
      <c r="M718" s="232"/>
      <c r="N718" s="232"/>
      <c r="O718" s="232"/>
      <c r="P718" s="232"/>
    </row>
    <row r="719" spans="1:16" x14ac:dyDescent="0.25">
      <c r="A719" s="240"/>
      <c r="B719" s="242"/>
      <c r="C719" s="232"/>
      <c r="D719" s="232"/>
      <c r="E719" s="232"/>
      <c r="F719" s="232"/>
      <c r="G719" s="232"/>
      <c r="H719" s="232"/>
      <c r="I719" s="232"/>
      <c r="J719" s="232"/>
      <c r="K719" s="232"/>
      <c r="L719" s="232"/>
      <c r="M719" s="232"/>
      <c r="N719" s="232"/>
      <c r="O719" s="232"/>
      <c r="P719" s="232"/>
    </row>
    <row r="720" spans="1:16" x14ac:dyDescent="0.25">
      <c r="A720" s="240"/>
      <c r="B720" s="242"/>
      <c r="C720" s="232"/>
      <c r="D720" s="232"/>
      <c r="E720" s="232"/>
      <c r="F720" s="232"/>
      <c r="G720" s="232"/>
      <c r="H720" s="232"/>
      <c r="I720" s="232"/>
      <c r="J720" s="232"/>
      <c r="K720" s="232"/>
      <c r="L720" s="232"/>
      <c r="M720" s="232"/>
      <c r="N720" s="232"/>
      <c r="O720" s="232"/>
      <c r="P720" s="232"/>
    </row>
    <row r="721" spans="1:16" x14ac:dyDescent="0.25">
      <c r="A721" s="240"/>
      <c r="B721" s="242"/>
      <c r="C721" s="232"/>
      <c r="D721" s="232"/>
      <c r="E721" s="232"/>
      <c r="F721" s="232"/>
      <c r="G721" s="232"/>
      <c r="H721" s="232"/>
      <c r="I721" s="232"/>
      <c r="J721" s="232"/>
      <c r="K721" s="232"/>
      <c r="L721" s="232"/>
      <c r="M721" s="232"/>
      <c r="N721" s="232"/>
      <c r="O721" s="232"/>
      <c r="P721" s="232"/>
    </row>
    <row r="722" spans="1:16" x14ac:dyDescent="0.25">
      <c r="A722" s="240"/>
      <c r="B722" s="242"/>
      <c r="C722" s="232"/>
      <c r="D722" s="232"/>
      <c r="E722" s="232"/>
      <c r="F722" s="232"/>
      <c r="G722" s="232"/>
      <c r="H722" s="232"/>
      <c r="I722" s="232"/>
      <c r="J722" s="232"/>
      <c r="K722" s="232"/>
      <c r="L722" s="232"/>
      <c r="M722" s="232"/>
      <c r="N722" s="232"/>
      <c r="O722" s="232"/>
      <c r="P722" s="232"/>
    </row>
    <row r="723" spans="1:16" x14ac:dyDescent="0.25">
      <c r="A723" s="240"/>
      <c r="B723" s="242"/>
      <c r="C723" s="232"/>
      <c r="D723" s="232"/>
      <c r="E723" s="232"/>
      <c r="F723" s="232"/>
      <c r="G723" s="232"/>
      <c r="H723" s="232"/>
      <c r="I723" s="232"/>
      <c r="J723" s="232"/>
      <c r="K723" s="232"/>
      <c r="L723" s="232"/>
      <c r="M723" s="232"/>
      <c r="N723" s="232"/>
      <c r="O723" s="232"/>
      <c r="P723" s="232"/>
    </row>
    <row r="724" spans="1:16" x14ac:dyDescent="0.25">
      <c r="A724" s="240"/>
      <c r="B724" s="242"/>
      <c r="C724" s="232"/>
      <c r="D724" s="232"/>
      <c r="E724" s="232"/>
      <c r="F724" s="232"/>
      <c r="G724" s="232"/>
      <c r="H724" s="232"/>
      <c r="I724" s="232"/>
      <c r="J724" s="232"/>
      <c r="K724" s="232"/>
      <c r="L724" s="232"/>
      <c r="M724" s="232"/>
      <c r="N724" s="232"/>
      <c r="O724" s="232"/>
      <c r="P724" s="232"/>
    </row>
    <row r="725" spans="1:16" x14ac:dyDescent="0.25">
      <c r="A725" s="240"/>
      <c r="B725" s="242"/>
      <c r="C725" s="232"/>
      <c r="D725" s="232"/>
      <c r="E725" s="232"/>
      <c r="F725" s="232"/>
      <c r="G725" s="232"/>
      <c r="H725" s="232"/>
      <c r="I725" s="232"/>
      <c r="J725" s="232"/>
      <c r="K725" s="232"/>
      <c r="L725" s="232"/>
      <c r="M725" s="232"/>
      <c r="N725" s="232"/>
      <c r="O725" s="232"/>
      <c r="P725" s="232"/>
    </row>
    <row r="726" spans="1:16" x14ac:dyDescent="0.25">
      <c r="A726" s="240"/>
      <c r="B726" s="242"/>
      <c r="C726" s="232"/>
      <c r="D726" s="232"/>
      <c r="E726" s="232"/>
      <c r="F726" s="232"/>
      <c r="G726" s="232"/>
      <c r="H726" s="232"/>
      <c r="I726" s="232"/>
      <c r="J726" s="232"/>
      <c r="K726" s="232"/>
      <c r="L726" s="232"/>
      <c r="M726" s="232"/>
      <c r="N726" s="232"/>
      <c r="O726" s="232"/>
      <c r="P726" s="232"/>
    </row>
    <row r="727" spans="1:16" x14ac:dyDescent="0.25">
      <c r="A727" s="240"/>
      <c r="B727" s="242"/>
      <c r="C727" s="232"/>
      <c r="D727" s="232"/>
      <c r="E727" s="232"/>
      <c r="F727" s="232"/>
      <c r="G727" s="232"/>
      <c r="H727" s="232"/>
      <c r="I727" s="232"/>
      <c r="J727" s="232"/>
      <c r="K727" s="232"/>
      <c r="L727" s="232"/>
      <c r="M727" s="232"/>
      <c r="N727" s="232"/>
      <c r="O727" s="232"/>
      <c r="P727" s="232"/>
    </row>
    <row r="728" spans="1:16" x14ac:dyDescent="0.25">
      <c r="A728" s="240"/>
      <c r="B728" s="242"/>
      <c r="C728" s="232"/>
      <c r="D728" s="232"/>
      <c r="E728" s="232"/>
      <c r="F728" s="232"/>
      <c r="G728" s="232"/>
      <c r="H728" s="232"/>
      <c r="I728" s="232"/>
      <c r="J728" s="232"/>
      <c r="K728" s="232"/>
      <c r="L728" s="232"/>
      <c r="M728" s="232"/>
      <c r="N728" s="232"/>
      <c r="O728" s="232"/>
      <c r="P728" s="232"/>
    </row>
    <row r="729" spans="1:16" x14ac:dyDescent="0.25">
      <c r="A729" s="240"/>
      <c r="B729" s="242"/>
      <c r="C729" s="232"/>
      <c r="D729" s="232"/>
      <c r="E729" s="232"/>
      <c r="F729" s="232"/>
      <c r="G729" s="232"/>
      <c r="H729" s="232"/>
      <c r="I729" s="232"/>
      <c r="J729" s="232"/>
      <c r="K729" s="232"/>
      <c r="L729" s="232"/>
      <c r="M729" s="232"/>
      <c r="N729" s="232"/>
      <c r="O729" s="232"/>
      <c r="P729" s="232"/>
    </row>
    <row r="730" spans="1:16" x14ac:dyDescent="0.25">
      <c r="A730" s="240"/>
      <c r="B730" s="242"/>
      <c r="C730" s="232"/>
      <c r="D730" s="232"/>
      <c r="E730" s="232"/>
      <c r="F730" s="232"/>
      <c r="G730" s="232"/>
      <c r="H730" s="232"/>
      <c r="I730" s="232"/>
      <c r="J730" s="232"/>
      <c r="K730" s="232"/>
      <c r="L730" s="232"/>
      <c r="M730" s="232"/>
      <c r="N730" s="232"/>
      <c r="O730" s="232"/>
      <c r="P730" s="232"/>
    </row>
    <row r="731" spans="1:16" x14ac:dyDescent="0.25">
      <c r="A731" s="240"/>
      <c r="B731" s="242"/>
      <c r="C731" s="232"/>
      <c r="D731" s="232"/>
      <c r="E731" s="232"/>
      <c r="F731" s="232"/>
      <c r="G731" s="232"/>
      <c r="H731" s="232"/>
      <c r="I731" s="232"/>
      <c r="J731" s="232"/>
      <c r="K731" s="232"/>
      <c r="L731" s="232"/>
      <c r="M731" s="232"/>
      <c r="N731" s="232"/>
      <c r="O731" s="232"/>
      <c r="P731" s="232"/>
    </row>
    <row r="732" spans="1:16" x14ac:dyDescent="0.25">
      <c r="A732" s="240"/>
      <c r="B732" s="242"/>
      <c r="C732" s="232"/>
      <c r="D732" s="232"/>
      <c r="E732" s="232"/>
      <c r="F732" s="232"/>
      <c r="G732" s="232"/>
      <c r="H732" s="232"/>
      <c r="I732" s="232"/>
      <c r="J732" s="232"/>
      <c r="K732" s="232"/>
      <c r="L732" s="232"/>
      <c r="M732" s="232"/>
      <c r="N732" s="232"/>
      <c r="O732" s="232"/>
      <c r="P732" s="232"/>
    </row>
    <row r="733" spans="1:16" x14ac:dyDescent="0.25">
      <c r="A733" s="240"/>
      <c r="B733" s="242"/>
      <c r="C733" s="232"/>
      <c r="D733" s="232"/>
      <c r="E733" s="232"/>
      <c r="F733" s="232"/>
      <c r="G733" s="232"/>
      <c r="H733" s="232"/>
      <c r="I733" s="232"/>
      <c r="J733" s="232"/>
      <c r="K733" s="232"/>
      <c r="L733" s="232"/>
      <c r="M733" s="232"/>
      <c r="N733" s="232"/>
      <c r="O733" s="232"/>
      <c r="P733" s="232"/>
    </row>
    <row r="734" spans="1:16" x14ac:dyDescent="0.25">
      <c r="A734" s="240"/>
      <c r="B734" s="242"/>
      <c r="C734" s="232"/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2"/>
      <c r="P734" s="232"/>
    </row>
    <row r="735" spans="1:16" x14ac:dyDescent="0.25">
      <c r="A735" s="240"/>
      <c r="B735" s="242"/>
      <c r="C735" s="232"/>
      <c r="D735" s="232"/>
      <c r="E735" s="232"/>
      <c r="F735" s="232"/>
      <c r="G735" s="232"/>
      <c r="H735" s="232"/>
      <c r="I735" s="232"/>
      <c r="J735" s="232"/>
      <c r="K735" s="232"/>
      <c r="L735" s="232"/>
      <c r="M735" s="232"/>
      <c r="N735" s="232"/>
      <c r="O735" s="232"/>
      <c r="P735" s="232"/>
    </row>
    <row r="736" spans="1:16" x14ac:dyDescent="0.25">
      <c r="A736" s="240"/>
      <c r="B736" s="242"/>
      <c r="C736" s="232"/>
      <c r="D736" s="232"/>
      <c r="E736" s="232"/>
      <c r="F736" s="232"/>
      <c r="G736" s="232"/>
      <c r="H736" s="232"/>
      <c r="I736" s="232"/>
      <c r="J736" s="232"/>
      <c r="K736" s="232"/>
      <c r="L736" s="232"/>
      <c r="M736" s="232"/>
      <c r="N736" s="232"/>
      <c r="O736" s="232"/>
      <c r="P736" s="232"/>
    </row>
    <row r="737" spans="1:16" x14ac:dyDescent="0.25">
      <c r="A737" s="240"/>
      <c r="B737" s="242"/>
      <c r="C737" s="232"/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232"/>
    </row>
    <row r="738" spans="1:16" x14ac:dyDescent="0.25">
      <c r="A738" s="240"/>
      <c r="B738" s="242"/>
      <c r="C738" s="232"/>
      <c r="D738" s="232"/>
      <c r="E738" s="232"/>
      <c r="F738" s="232"/>
      <c r="G738" s="232"/>
      <c r="H738" s="232"/>
      <c r="I738" s="232"/>
      <c r="J738" s="232"/>
      <c r="K738" s="232"/>
      <c r="L738" s="232"/>
      <c r="M738" s="232"/>
      <c r="N738" s="232"/>
      <c r="O738" s="232"/>
      <c r="P738" s="232"/>
    </row>
    <row r="739" spans="1:16" x14ac:dyDescent="0.25">
      <c r="A739" s="240"/>
      <c r="B739" s="242"/>
      <c r="C739" s="232"/>
      <c r="D739" s="232"/>
      <c r="E739" s="232"/>
      <c r="F739" s="232"/>
      <c r="G739" s="232"/>
      <c r="H739" s="232"/>
      <c r="I739" s="232"/>
      <c r="J739" s="232"/>
      <c r="K739" s="232"/>
      <c r="L739" s="232"/>
      <c r="M739" s="232"/>
      <c r="N739" s="232"/>
      <c r="O739" s="232"/>
      <c r="P739" s="232"/>
    </row>
    <row r="740" spans="1:16" x14ac:dyDescent="0.25">
      <c r="A740" s="240"/>
      <c r="B740" s="242"/>
      <c r="C740" s="232"/>
      <c r="D740" s="232"/>
      <c r="E740" s="232"/>
      <c r="F740" s="232"/>
      <c r="G740" s="232"/>
      <c r="H740" s="232"/>
      <c r="I740" s="232"/>
      <c r="J740" s="232"/>
      <c r="K740" s="232"/>
      <c r="L740" s="232"/>
      <c r="M740" s="232"/>
      <c r="N740" s="232"/>
      <c r="O740" s="232"/>
      <c r="P740" s="232"/>
    </row>
    <row r="741" spans="1:16" x14ac:dyDescent="0.25">
      <c r="A741" s="240"/>
      <c r="B741" s="242"/>
      <c r="C741" s="232"/>
      <c r="D741" s="232"/>
      <c r="E741" s="232"/>
      <c r="F741" s="232"/>
      <c r="G741" s="232"/>
      <c r="H741" s="232"/>
      <c r="I741" s="232"/>
      <c r="J741" s="232"/>
      <c r="K741" s="232"/>
      <c r="L741" s="232"/>
      <c r="M741" s="232"/>
      <c r="N741" s="232"/>
      <c r="O741" s="232"/>
      <c r="P741" s="232"/>
    </row>
    <row r="742" spans="1:16" x14ac:dyDescent="0.25">
      <c r="A742" s="240"/>
      <c r="B742" s="242"/>
      <c r="C742" s="232"/>
      <c r="D742" s="232"/>
      <c r="E742" s="232"/>
      <c r="F742" s="232"/>
      <c r="G742" s="232"/>
      <c r="H742" s="232"/>
      <c r="I742" s="232"/>
      <c r="J742" s="232"/>
      <c r="K742" s="232"/>
      <c r="L742" s="232"/>
      <c r="M742" s="232"/>
      <c r="N742" s="232"/>
      <c r="O742" s="232"/>
      <c r="P742" s="232"/>
    </row>
    <row r="743" spans="1:16" x14ac:dyDescent="0.25">
      <c r="A743" s="240"/>
      <c r="B743" s="242"/>
      <c r="C743" s="232"/>
      <c r="D743" s="232"/>
      <c r="E743" s="232"/>
      <c r="F743" s="232"/>
      <c r="G743" s="232"/>
      <c r="H743" s="232"/>
      <c r="I743" s="232"/>
      <c r="J743" s="232"/>
      <c r="K743" s="232"/>
      <c r="L743" s="232"/>
      <c r="M743" s="232"/>
      <c r="N743" s="232"/>
      <c r="O743" s="232"/>
      <c r="P743" s="232"/>
    </row>
    <row r="744" spans="1:16" x14ac:dyDescent="0.25">
      <c r="A744" s="240"/>
      <c r="B744" s="242"/>
      <c r="C744" s="232"/>
      <c r="D744" s="232"/>
      <c r="E744" s="232"/>
      <c r="F744" s="232"/>
      <c r="G744" s="232"/>
      <c r="H744" s="232"/>
      <c r="I744" s="232"/>
      <c r="J744" s="232"/>
      <c r="K744" s="232"/>
      <c r="L744" s="232"/>
      <c r="M744" s="232"/>
      <c r="N744" s="232"/>
      <c r="O744" s="232"/>
      <c r="P744" s="232"/>
    </row>
    <row r="745" spans="1:16" x14ac:dyDescent="0.25">
      <c r="A745" s="240"/>
      <c r="B745" s="242"/>
      <c r="C745" s="232"/>
      <c r="D745" s="232"/>
      <c r="E745" s="232"/>
      <c r="F745" s="232"/>
      <c r="G745" s="232"/>
      <c r="H745" s="232"/>
      <c r="I745" s="232"/>
      <c r="J745" s="232"/>
      <c r="K745" s="232"/>
      <c r="L745" s="232"/>
      <c r="M745" s="232"/>
      <c r="N745" s="232"/>
      <c r="O745" s="232"/>
      <c r="P745" s="232"/>
    </row>
    <row r="746" spans="1:16" x14ac:dyDescent="0.25">
      <c r="A746" s="240"/>
      <c r="B746" s="242"/>
      <c r="C746" s="232"/>
      <c r="D746" s="232"/>
      <c r="E746" s="232"/>
      <c r="F746" s="232"/>
      <c r="G746" s="232"/>
      <c r="H746" s="232"/>
      <c r="I746" s="232"/>
      <c r="J746" s="232"/>
      <c r="K746" s="232"/>
      <c r="L746" s="232"/>
      <c r="M746" s="232"/>
      <c r="N746" s="232"/>
      <c r="O746" s="232"/>
      <c r="P746" s="232"/>
    </row>
    <row r="747" spans="1:16" x14ac:dyDescent="0.25">
      <c r="A747" s="240"/>
      <c r="B747" s="242"/>
      <c r="C747" s="232"/>
      <c r="D747" s="232"/>
      <c r="E747" s="232"/>
      <c r="F747" s="232"/>
      <c r="G747" s="232"/>
      <c r="H747" s="232"/>
      <c r="I747" s="232"/>
      <c r="J747" s="232"/>
      <c r="K747" s="232"/>
      <c r="L747" s="232"/>
      <c r="M747" s="232"/>
      <c r="N747" s="232"/>
      <c r="O747" s="232"/>
      <c r="P747" s="232"/>
    </row>
    <row r="748" spans="1:16" x14ac:dyDescent="0.25">
      <c r="A748" s="240"/>
      <c r="B748" s="242"/>
      <c r="C748" s="232"/>
      <c r="D748" s="232"/>
      <c r="E748" s="232"/>
      <c r="F748" s="232"/>
      <c r="G748" s="232"/>
      <c r="H748" s="232"/>
      <c r="I748" s="232"/>
      <c r="J748" s="232"/>
      <c r="K748" s="232"/>
      <c r="L748" s="232"/>
      <c r="M748" s="232"/>
      <c r="N748" s="232"/>
      <c r="O748" s="232"/>
      <c r="P748" s="232"/>
    </row>
    <row r="749" spans="1:16" x14ac:dyDescent="0.25">
      <c r="A749" s="240"/>
      <c r="B749" s="242"/>
      <c r="C749" s="232"/>
      <c r="D749" s="232"/>
      <c r="E749" s="232"/>
      <c r="F749" s="232"/>
      <c r="G749" s="232"/>
      <c r="H749" s="232"/>
      <c r="I749" s="232"/>
      <c r="J749" s="232"/>
      <c r="K749" s="232"/>
      <c r="L749" s="232"/>
      <c r="M749" s="232"/>
      <c r="N749" s="232"/>
      <c r="O749" s="232"/>
      <c r="P749" s="232"/>
    </row>
    <row r="750" spans="1:16" x14ac:dyDescent="0.25">
      <c r="A750" s="240"/>
      <c r="B750" s="242"/>
      <c r="C750" s="232"/>
      <c r="D750" s="232"/>
      <c r="E750" s="232"/>
      <c r="F750" s="232"/>
      <c r="G750" s="232"/>
      <c r="H750" s="232"/>
      <c r="I750" s="232"/>
      <c r="J750" s="232"/>
      <c r="K750" s="232"/>
      <c r="L750" s="232"/>
      <c r="M750" s="232"/>
      <c r="N750" s="232"/>
      <c r="O750" s="232"/>
      <c r="P750" s="232"/>
    </row>
    <row r="751" spans="1:16" x14ac:dyDescent="0.25">
      <c r="A751" s="240"/>
      <c r="B751" s="242"/>
      <c r="C751" s="232"/>
      <c r="D751" s="232"/>
      <c r="E751" s="232"/>
      <c r="F751" s="232"/>
      <c r="G751" s="232"/>
      <c r="H751" s="232"/>
      <c r="I751" s="232"/>
      <c r="J751" s="232"/>
      <c r="K751" s="232"/>
      <c r="L751" s="232"/>
      <c r="M751" s="232"/>
      <c r="N751" s="232"/>
      <c r="O751" s="232"/>
      <c r="P751" s="232"/>
    </row>
    <row r="752" spans="1:16" x14ac:dyDescent="0.25">
      <c r="A752" s="240"/>
      <c r="B752" s="242"/>
      <c r="C752" s="232"/>
      <c r="D752" s="232"/>
      <c r="E752" s="232"/>
      <c r="F752" s="232"/>
      <c r="G752" s="232"/>
      <c r="H752" s="232"/>
      <c r="I752" s="232"/>
      <c r="J752" s="232"/>
      <c r="K752" s="232"/>
      <c r="L752" s="232"/>
      <c r="M752" s="232"/>
      <c r="N752" s="232"/>
      <c r="O752" s="232"/>
      <c r="P752" s="232"/>
    </row>
    <row r="753" spans="1:16" x14ac:dyDescent="0.25">
      <c r="A753" s="240"/>
      <c r="B753" s="242"/>
      <c r="C753" s="232"/>
      <c r="D753" s="232"/>
      <c r="E753" s="232"/>
      <c r="F753" s="232"/>
      <c r="G753" s="232"/>
      <c r="H753" s="232"/>
      <c r="I753" s="232"/>
      <c r="J753" s="232"/>
      <c r="K753" s="232"/>
      <c r="L753" s="232"/>
      <c r="M753" s="232"/>
      <c r="N753" s="232"/>
      <c r="O753" s="232"/>
      <c r="P753" s="232"/>
    </row>
    <row r="754" spans="1:16" x14ac:dyDescent="0.25">
      <c r="A754" s="240"/>
      <c r="B754" s="242"/>
      <c r="C754" s="232"/>
      <c r="D754" s="232"/>
      <c r="E754" s="232"/>
      <c r="F754" s="232"/>
      <c r="G754" s="232"/>
      <c r="H754" s="232"/>
      <c r="I754" s="232"/>
      <c r="J754" s="232"/>
      <c r="K754" s="232"/>
      <c r="L754" s="232"/>
      <c r="M754" s="232"/>
      <c r="N754" s="232"/>
      <c r="O754" s="232"/>
      <c r="P754" s="232"/>
    </row>
    <row r="755" spans="1:16" x14ac:dyDescent="0.25">
      <c r="A755" s="240"/>
      <c r="B755" s="242"/>
      <c r="C755" s="232"/>
      <c r="D755" s="232"/>
      <c r="E755" s="232"/>
      <c r="F755" s="232"/>
      <c r="G755" s="232"/>
      <c r="H755" s="232"/>
      <c r="I755" s="232"/>
      <c r="J755" s="232"/>
      <c r="K755" s="232"/>
      <c r="L755" s="232"/>
      <c r="M755" s="232"/>
      <c r="N755" s="232"/>
      <c r="O755" s="232"/>
      <c r="P755" s="232"/>
    </row>
    <row r="756" spans="1:16" x14ac:dyDescent="0.25">
      <c r="A756" s="240"/>
      <c r="B756" s="242"/>
      <c r="C756" s="232"/>
      <c r="D756" s="232"/>
      <c r="E756" s="232"/>
      <c r="F756" s="232"/>
      <c r="G756" s="232"/>
      <c r="H756" s="232"/>
      <c r="I756" s="232"/>
      <c r="J756" s="232"/>
      <c r="K756" s="232"/>
      <c r="L756" s="232"/>
      <c r="M756" s="232"/>
      <c r="N756" s="232"/>
      <c r="O756" s="232"/>
      <c r="P756" s="232"/>
    </row>
    <row r="757" spans="1:16" x14ac:dyDescent="0.25">
      <c r="A757" s="240"/>
      <c r="B757" s="242"/>
      <c r="C757" s="232"/>
      <c r="D757" s="232"/>
      <c r="E757" s="232"/>
      <c r="F757" s="232"/>
      <c r="G757" s="232"/>
      <c r="H757" s="232"/>
      <c r="I757" s="232"/>
      <c r="J757" s="232"/>
      <c r="K757" s="232"/>
      <c r="L757" s="232"/>
      <c r="M757" s="232"/>
      <c r="N757" s="232"/>
      <c r="O757" s="232"/>
      <c r="P757" s="232"/>
    </row>
    <row r="758" spans="1:16" x14ac:dyDescent="0.25">
      <c r="A758" s="240"/>
      <c r="B758" s="242"/>
      <c r="C758" s="232"/>
      <c r="D758" s="232"/>
      <c r="E758" s="232"/>
      <c r="F758" s="232"/>
      <c r="G758" s="232"/>
      <c r="H758" s="232"/>
      <c r="I758" s="232"/>
      <c r="J758" s="232"/>
      <c r="K758" s="232"/>
      <c r="L758" s="232"/>
      <c r="M758" s="232"/>
      <c r="N758" s="232"/>
      <c r="O758" s="232"/>
      <c r="P758" s="232"/>
    </row>
    <row r="759" spans="1:16" x14ac:dyDescent="0.25">
      <c r="A759" s="240"/>
      <c r="B759" s="242"/>
      <c r="C759" s="232"/>
      <c r="D759" s="232"/>
      <c r="E759" s="232"/>
      <c r="F759" s="232"/>
      <c r="G759" s="232"/>
      <c r="H759" s="232"/>
      <c r="I759" s="232"/>
      <c r="J759" s="232"/>
      <c r="K759" s="232"/>
      <c r="L759" s="232"/>
      <c r="M759" s="232"/>
      <c r="N759" s="232"/>
      <c r="O759" s="232"/>
      <c r="P759" s="232"/>
    </row>
    <row r="760" spans="1:16" x14ac:dyDescent="0.25">
      <c r="A760" s="240"/>
      <c r="B760" s="242"/>
      <c r="C760" s="232"/>
      <c r="D760" s="232"/>
      <c r="E760" s="232"/>
      <c r="F760" s="232"/>
      <c r="G760" s="232"/>
      <c r="H760" s="232"/>
      <c r="I760" s="232"/>
      <c r="J760" s="232"/>
      <c r="K760" s="232"/>
      <c r="L760" s="232"/>
      <c r="M760" s="232"/>
      <c r="N760" s="232"/>
      <c r="O760" s="232"/>
      <c r="P760" s="232"/>
    </row>
    <row r="761" spans="1:16" x14ac:dyDescent="0.25">
      <c r="A761" s="240"/>
      <c r="B761" s="242"/>
      <c r="C761" s="232"/>
      <c r="D761" s="232"/>
      <c r="E761" s="232"/>
      <c r="F761" s="232"/>
      <c r="G761" s="232"/>
      <c r="H761" s="232"/>
      <c r="I761" s="232"/>
      <c r="J761" s="232"/>
      <c r="K761" s="232"/>
      <c r="L761" s="232"/>
      <c r="M761" s="232"/>
      <c r="N761" s="232"/>
      <c r="O761" s="232"/>
      <c r="P761" s="232"/>
    </row>
    <row r="762" spans="1:16" x14ac:dyDescent="0.25">
      <c r="A762" s="240"/>
      <c r="B762" s="242"/>
      <c r="C762" s="232"/>
      <c r="D762" s="232"/>
      <c r="E762" s="232"/>
      <c r="F762" s="232"/>
      <c r="G762" s="232"/>
      <c r="H762" s="232"/>
      <c r="I762" s="232"/>
      <c r="J762" s="232"/>
      <c r="K762" s="232"/>
      <c r="L762" s="232"/>
      <c r="M762" s="232"/>
      <c r="N762" s="232"/>
      <c r="O762" s="232"/>
      <c r="P762" s="232"/>
    </row>
    <row r="763" spans="1:16" x14ac:dyDescent="0.25">
      <c r="A763" s="240"/>
      <c r="B763" s="242"/>
      <c r="C763" s="232"/>
      <c r="D763" s="232"/>
      <c r="E763" s="232"/>
      <c r="F763" s="232"/>
      <c r="G763" s="232"/>
      <c r="H763" s="232"/>
      <c r="I763" s="232"/>
      <c r="J763" s="232"/>
      <c r="K763" s="232"/>
      <c r="L763" s="232"/>
      <c r="M763" s="232"/>
      <c r="N763" s="232"/>
      <c r="O763" s="232"/>
      <c r="P763" s="232"/>
    </row>
    <row r="764" spans="1:16" x14ac:dyDescent="0.25">
      <c r="A764" s="240"/>
      <c r="B764" s="242"/>
      <c r="C764" s="232"/>
      <c r="D764" s="232"/>
      <c r="E764" s="232"/>
      <c r="F764" s="232"/>
      <c r="G764" s="232"/>
      <c r="H764" s="232"/>
      <c r="I764" s="232"/>
      <c r="J764" s="232"/>
      <c r="K764" s="232"/>
      <c r="L764" s="232"/>
      <c r="M764" s="232"/>
      <c r="N764" s="232"/>
      <c r="O764" s="232"/>
      <c r="P764" s="232"/>
    </row>
    <row r="765" spans="1:16" x14ac:dyDescent="0.25">
      <c r="A765" s="240"/>
      <c r="B765" s="242"/>
      <c r="C765" s="232"/>
      <c r="D765" s="232"/>
      <c r="E765" s="232"/>
      <c r="F765" s="232"/>
      <c r="G765" s="232"/>
      <c r="H765" s="232"/>
      <c r="I765" s="232"/>
      <c r="J765" s="232"/>
      <c r="K765" s="232"/>
      <c r="L765" s="232"/>
      <c r="M765" s="232"/>
      <c r="N765" s="232"/>
      <c r="O765" s="232"/>
      <c r="P765" s="232"/>
    </row>
    <row r="766" spans="1:16" x14ac:dyDescent="0.25">
      <c r="A766" s="240"/>
      <c r="B766" s="242"/>
      <c r="C766" s="232"/>
      <c r="D766" s="232"/>
      <c r="E766" s="232"/>
      <c r="F766" s="232"/>
      <c r="G766" s="232"/>
      <c r="H766" s="232"/>
      <c r="I766" s="232"/>
      <c r="J766" s="232"/>
      <c r="K766" s="232"/>
      <c r="L766" s="232"/>
      <c r="M766" s="232"/>
      <c r="N766" s="232"/>
      <c r="O766" s="232"/>
      <c r="P766" s="232"/>
    </row>
    <row r="767" spans="1:16" x14ac:dyDescent="0.25">
      <c r="A767" s="240"/>
      <c r="B767" s="242"/>
      <c r="C767" s="232"/>
      <c r="D767" s="232"/>
      <c r="E767" s="232"/>
      <c r="F767" s="232"/>
      <c r="G767" s="232"/>
      <c r="H767" s="232"/>
      <c r="I767" s="232"/>
      <c r="J767" s="232"/>
      <c r="K767" s="232"/>
      <c r="L767" s="232"/>
      <c r="M767" s="232"/>
      <c r="N767" s="232"/>
      <c r="O767" s="232"/>
      <c r="P767" s="232"/>
    </row>
    <row r="768" spans="1:16" x14ac:dyDescent="0.25">
      <c r="A768" s="240"/>
      <c r="B768" s="242"/>
      <c r="C768" s="232"/>
      <c r="D768" s="232"/>
      <c r="E768" s="232"/>
      <c r="F768" s="232"/>
      <c r="G768" s="232"/>
      <c r="H768" s="232"/>
      <c r="I768" s="232"/>
      <c r="J768" s="232"/>
      <c r="K768" s="232"/>
      <c r="L768" s="232"/>
      <c r="M768" s="232"/>
      <c r="N768" s="232"/>
      <c r="O768" s="232"/>
      <c r="P768" s="232"/>
    </row>
    <row r="769" spans="1:16" x14ac:dyDescent="0.25">
      <c r="A769" s="240"/>
      <c r="B769" s="242"/>
      <c r="C769" s="232"/>
      <c r="D769" s="232"/>
      <c r="E769" s="232"/>
      <c r="F769" s="232"/>
      <c r="G769" s="232"/>
      <c r="H769" s="232"/>
      <c r="I769" s="232"/>
      <c r="J769" s="232"/>
      <c r="K769" s="232"/>
      <c r="L769" s="232"/>
      <c r="M769" s="232"/>
      <c r="N769" s="232"/>
      <c r="O769" s="232"/>
      <c r="P769" s="232"/>
    </row>
    <row r="770" spans="1:16" x14ac:dyDescent="0.25">
      <c r="A770" s="240"/>
      <c r="B770" s="242"/>
      <c r="C770" s="232"/>
      <c r="D770" s="232"/>
      <c r="E770" s="232"/>
      <c r="F770" s="232"/>
      <c r="G770" s="232"/>
      <c r="H770" s="232"/>
      <c r="I770" s="232"/>
      <c r="J770" s="232"/>
      <c r="K770" s="232"/>
      <c r="L770" s="232"/>
      <c r="M770" s="232"/>
      <c r="N770" s="232"/>
      <c r="O770" s="232"/>
      <c r="P770" s="232"/>
    </row>
    <row r="771" spans="1:16" x14ac:dyDescent="0.25">
      <c r="A771" s="240"/>
      <c r="B771" s="242"/>
      <c r="C771" s="232"/>
      <c r="D771" s="232"/>
      <c r="E771" s="232"/>
      <c r="F771" s="232"/>
      <c r="G771" s="232"/>
      <c r="H771" s="232"/>
      <c r="I771" s="232"/>
      <c r="J771" s="232"/>
      <c r="K771" s="232"/>
      <c r="L771" s="232"/>
      <c r="M771" s="232"/>
      <c r="N771" s="232"/>
      <c r="O771" s="232"/>
      <c r="P771" s="232"/>
    </row>
    <row r="772" spans="1:16" x14ac:dyDescent="0.25">
      <c r="A772" s="240"/>
      <c r="B772" s="242"/>
      <c r="C772" s="232"/>
      <c r="D772" s="232"/>
      <c r="E772" s="232"/>
      <c r="F772" s="232"/>
      <c r="G772" s="232"/>
      <c r="H772" s="232"/>
      <c r="I772" s="232"/>
      <c r="J772" s="232"/>
      <c r="K772" s="232"/>
      <c r="L772" s="232"/>
      <c r="M772" s="232"/>
      <c r="N772" s="232"/>
      <c r="O772" s="232"/>
      <c r="P772" s="232"/>
    </row>
    <row r="773" spans="1:16" x14ac:dyDescent="0.25">
      <c r="A773" s="240"/>
      <c r="B773" s="242"/>
      <c r="C773" s="232"/>
      <c r="D773" s="232"/>
      <c r="E773" s="232"/>
      <c r="F773" s="232"/>
      <c r="G773" s="232"/>
      <c r="H773" s="232"/>
      <c r="I773" s="232"/>
      <c r="J773" s="232"/>
      <c r="K773" s="232"/>
      <c r="L773" s="232"/>
      <c r="M773" s="232"/>
      <c r="N773" s="232"/>
      <c r="O773" s="232"/>
      <c r="P773" s="232"/>
    </row>
    <row r="774" spans="1:16" x14ac:dyDescent="0.25">
      <c r="A774" s="240"/>
      <c r="B774" s="242"/>
      <c r="C774" s="232"/>
      <c r="D774" s="232"/>
      <c r="E774" s="232"/>
      <c r="F774" s="232"/>
      <c r="G774" s="232"/>
      <c r="H774" s="232"/>
      <c r="I774" s="232"/>
      <c r="J774" s="232"/>
      <c r="K774" s="232"/>
      <c r="L774" s="232"/>
      <c r="M774" s="232"/>
      <c r="N774" s="232"/>
      <c r="O774" s="232"/>
      <c r="P774" s="232"/>
    </row>
    <row r="775" spans="1:16" x14ac:dyDescent="0.25">
      <c r="A775" s="240"/>
      <c r="B775" s="242"/>
      <c r="C775" s="232"/>
      <c r="D775" s="232"/>
      <c r="E775" s="232"/>
      <c r="F775" s="232"/>
      <c r="G775" s="232"/>
      <c r="H775" s="232"/>
      <c r="I775" s="232"/>
      <c r="J775" s="232"/>
      <c r="K775" s="232"/>
      <c r="L775" s="232"/>
      <c r="M775" s="232"/>
      <c r="N775" s="232"/>
      <c r="O775" s="232"/>
      <c r="P775" s="232"/>
    </row>
    <row r="776" spans="1:16" x14ac:dyDescent="0.25">
      <c r="A776" s="240"/>
      <c r="B776" s="242"/>
      <c r="C776" s="232"/>
      <c r="D776" s="232"/>
      <c r="E776" s="232"/>
      <c r="F776" s="232"/>
      <c r="G776" s="232"/>
      <c r="H776" s="232"/>
      <c r="I776" s="232"/>
      <c r="J776" s="232"/>
      <c r="K776" s="232"/>
      <c r="L776" s="232"/>
      <c r="M776" s="232"/>
      <c r="N776" s="232"/>
      <c r="O776" s="232"/>
      <c r="P776" s="232"/>
    </row>
    <row r="777" spans="1:16" x14ac:dyDescent="0.25">
      <c r="A777" s="240"/>
      <c r="B777" s="242"/>
      <c r="C777" s="232"/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232"/>
    </row>
    <row r="778" spans="1:16" x14ac:dyDescent="0.25">
      <c r="A778" s="240"/>
      <c r="B778" s="242"/>
      <c r="C778" s="232"/>
      <c r="D778" s="232"/>
      <c r="E778" s="232"/>
      <c r="F778" s="232"/>
      <c r="G778" s="232"/>
      <c r="H778" s="232"/>
      <c r="I778" s="232"/>
      <c r="J778" s="232"/>
      <c r="K778" s="232"/>
      <c r="L778" s="232"/>
      <c r="M778" s="232"/>
      <c r="N778" s="232"/>
      <c r="O778" s="232"/>
      <c r="P778" s="232"/>
    </row>
    <row r="779" spans="1:16" x14ac:dyDescent="0.25">
      <c r="A779" s="240"/>
      <c r="B779" s="242"/>
      <c r="C779" s="232"/>
      <c r="D779" s="232"/>
      <c r="E779" s="232"/>
      <c r="F779" s="232"/>
      <c r="G779" s="232"/>
      <c r="H779" s="232"/>
      <c r="I779" s="232"/>
      <c r="J779" s="232"/>
      <c r="K779" s="232"/>
      <c r="L779" s="232"/>
      <c r="M779" s="232"/>
      <c r="N779" s="232"/>
      <c r="O779" s="232"/>
      <c r="P779" s="232"/>
    </row>
    <row r="780" spans="1:16" x14ac:dyDescent="0.25">
      <c r="A780" s="240"/>
      <c r="B780" s="242"/>
      <c r="C780" s="232"/>
      <c r="D780" s="232"/>
      <c r="E780" s="232"/>
      <c r="F780" s="232"/>
      <c r="G780" s="232"/>
      <c r="H780" s="232"/>
      <c r="I780" s="232"/>
      <c r="J780" s="232"/>
      <c r="K780" s="232"/>
      <c r="L780" s="232"/>
      <c r="M780" s="232"/>
      <c r="N780" s="232"/>
      <c r="O780" s="232"/>
      <c r="P780" s="232"/>
    </row>
    <row r="781" spans="1:16" x14ac:dyDescent="0.25">
      <c r="A781" s="240"/>
      <c r="B781" s="242"/>
      <c r="C781" s="232"/>
      <c r="D781" s="232"/>
      <c r="E781" s="232"/>
      <c r="F781" s="232"/>
      <c r="G781" s="232"/>
      <c r="H781" s="232"/>
      <c r="I781" s="232"/>
      <c r="J781" s="232"/>
      <c r="K781" s="232"/>
      <c r="L781" s="232"/>
      <c r="M781" s="232"/>
      <c r="N781" s="232"/>
      <c r="O781" s="232"/>
      <c r="P781" s="232"/>
    </row>
    <row r="782" spans="1:16" x14ac:dyDescent="0.25">
      <c r="A782" s="240"/>
      <c r="B782" s="242"/>
      <c r="C782" s="232"/>
      <c r="D782" s="232"/>
      <c r="E782" s="232"/>
      <c r="F782" s="232"/>
      <c r="G782" s="232"/>
      <c r="H782" s="232"/>
      <c r="I782" s="232"/>
      <c r="J782" s="232"/>
      <c r="K782" s="232"/>
      <c r="L782" s="232"/>
      <c r="M782" s="232"/>
      <c r="N782" s="232"/>
      <c r="O782" s="232"/>
      <c r="P782" s="232"/>
    </row>
    <row r="783" spans="1:16" x14ac:dyDescent="0.25">
      <c r="A783" s="240"/>
      <c r="B783" s="242"/>
      <c r="C783" s="232"/>
      <c r="D783" s="232"/>
      <c r="E783" s="232"/>
      <c r="F783" s="232"/>
      <c r="G783" s="232"/>
      <c r="H783" s="232"/>
      <c r="I783" s="232"/>
      <c r="J783" s="232"/>
      <c r="K783" s="232"/>
      <c r="L783" s="232"/>
      <c r="M783" s="232"/>
      <c r="N783" s="232"/>
      <c r="O783" s="232"/>
      <c r="P783" s="232"/>
    </row>
    <row r="784" spans="1:16" x14ac:dyDescent="0.25">
      <c r="A784" s="240"/>
      <c r="B784" s="242"/>
      <c r="C784" s="232"/>
      <c r="D784" s="232"/>
      <c r="E784" s="232"/>
      <c r="F784" s="232"/>
      <c r="G784" s="232"/>
      <c r="H784" s="232"/>
      <c r="I784" s="232"/>
      <c r="J784" s="232"/>
      <c r="K784" s="232"/>
      <c r="L784" s="232"/>
      <c r="M784" s="232"/>
      <c r="N784" s="232"/>
      <c r="O784" s="232"/>
      <c r="P784" s="232"/>
    </row>
    <row r="785" spans="1:16" x14ac:dyDescent="0.25">
      <c r="A785" s="240"/>
      <c r="B785" s="242"/>
      <c r="C785" s="232"/>
      <c r="D785" s="232"/>
      <c r="E785" s="232"/>
      <c r="F785" s="232"/>
      <c r="G785" s="232"/>
      <c r="H785" s="232"/>
      <c r="I785" s="232"/>
      <c r="J785" s="232"/>
      <c r="K785" s="232"/>
      <c r="L785" s="232"/>
      <c r="M785" s="232"/>
      <c r="N785" s="232"/>
      <c r="O785" s="232"/>
      <c r="P785" s="232"/>
    </row>
    <row r="786" spans="1:16" x14ac:dyDescent="0.25">
      <c r="A786" s="240"/>
      <c r="B786" s="242"/>
      <c r="C786" s="232"/>
      <c r="D786" s="232"/>
      <c r="E786" s="232"/>
      <c r="F786" s="232"/>
      <c r="G786" s="232"/>
      <c r="H786" s="232"/>
      <c r="I786" s="232"/>
      <c r="J786" s="232"/>
      <c r="K786" s="232"/>
      <c r="L786" s="232"/>
      <c r="M786" s="232"/>
      <c r="N786" s="232"/>
      <c r="O786" s="232"/>
      <c r="P786" s="232"/>
    </row>
    <row r="787" spans="1:16" x14ac:dyDescent="0.25">
      <c r="A787" s="240"/>
      <c r="B787" s="242"/>
      <c r="C787" s="232"/>
      <c r="D787" s="232"/>
      <c r="E787" s="232"/>
      <c r="F787" s="232"/>
      <c r="G787" s="232"/>
      <c r="H787" s="232"/>
      <c r="I787" s="232"/>
      <c r="J787" s="232"/>
      <c r="K787" s="232"/>
      <c r="L787" s="232"/>
      <c r="M787" s="232"/>
      <c r="N787" s="232"/>
      <c r="O787" s="232"/>
      <c r="P787" s="232"/>
    </row>
    <row r="788" spans="1:16" x14ac:dyDescent="0.25">
      <c r="A788" s="240"/>
      <c r="B788" s="242"/>
      <c r="C788" s="232"/>
      <c r="D788" s="232"/>
      <c r="E788" s="232"/>
      <c r="F788" s="232"/>
      <c r="G788" s="232"/>
      <c r="H788" s="232"/>
      <c r="I788" s="232"/>
      <c r="J788" s="232"/>
      <c r="K788" s="232"/>
      <c r="L788" s="232"/>
      <c r="M788" s="232"/>
      <c r="N788" s="232"/>
      <c r="O788" s="232"/>
      <c r="P788" s="232"/>
    </row>
    <row r="789" spans="1:16" x14ac:dyDescent="0.25">
      <c r="A789" s="240"/>
      <c r="B789" s="242"/>
      <c r="C789" s="232"/>
      <c r="D789" s="232"/>
      <c r="E789" s="232"/>
      <c r="F789" s="232"/>
      <c r="G789" s="232"/>
      <c r="H789" s="232"/>
      <c r="I789" s="232"/>
      <c r="J789" s="232"/>
      <c r="K789" s="232"/>
      <c r="L789" s="232"/>
      <c r="M789" s="232"/>
      <c r="N789" s="232"/>
      <c r="O789" s="232"/>
      <c r="P789" s="232"/>
    </row>
    <row r="790" spans="1:16" x14ac:dyDescent="0.25">
      <c r="A790" s="240"/>
      <c r="B790" s="242"/>
      <c r="C790" s="232"/>
      <c r="D790" s="232"/>
      <c r="E790" s="232"/>
      <c r="F790" s="232"/>
      <c r="G790" s="232"/>
      <c r="H790" s="232"/>
      <c r="I790" s="232"/>
      <c r="J790" s="232"/>
      <c r="K790" s="232"/>
      <c r="L790" s="232"/>
      <c r="M790" s="232"/>
      <c r="N790" s="232"/>
      <c r="O790" s="232"/>
      <c r="P790" s="232"/>
    </row>
    <row r="791" spans="1:16" x14ac:dyDescent="0.25">
      <c r="A791" s="240"/>
      <c r="B791" s="242"/>
      <c r="C791" s="232"/>
      <c r="D791" s="232"/>
      <c r="E791" s="232"/>
      <c r="F791" s="232"/>
      <c r="G791" s="232"/>
      <c r="H791" s="232"/>
      <c r="I791" s="232"/>
      <c r="J791" s="232"/>
      <c r="K791" s="232"/>
      <c r="L791" s="232"/>
      <c r="M791" s="232"/>
      <c r="N791" s="232"/>
      <c r="O791" s="232"/>
      <c r="P791" s="232"/>
    </row>
    <row r="792" spans="1:16" x14ac:dyDescent="0.25">
      <c r="A792" s="240"/>
      <c r="B792" s="242"/>
      <c r="C792" s="232"/>
      <c r="D792" s="232"/>
      <c r="E792" s="232"/>
      <c r="F792" s="232"/>
      <c r="G792" s="232"/>
      <c r="H792" s="232"/>
      <c r="I792" s="232"/>
      <c r="J792" s="232"/>
      <c r="K792" s="232"/>
      <c r="L792" s="232"/>
      <c r="M792" s="232"/>
      <c r="N792" s="232"/>
      <c r="O792" s="232"/>
      <c r="P792" s="232"/>
    </row>
    <row r="793" spans="1:16" x14ac:dyDescent="0.25">
      <c r="A793" s="240"/>
      <c r="B793" s="242"/>
      <c r="C793" s="232"/>
      <c r="D793" s="232"/>
      <c r="E793" s="232"/>
      <c r="F793" s="232"/>
      <c r="G793" s="232"/>
      <c r="H793" s="232"/>
      <c r="I793" s="232"/>
      <c r="J793" s="232"/>
      <c r="K793" s="232"/>
      <c r="L793" s="232"/>
      <c r="M793" s="232"/>
      <c r="N793" s="232"/>
      <c r="O793" s="232"/>
      <c r="P793" s="232"/>
    </row>
    <row r="794" spans="1:16" x14ac:dyDescent="0.25">
      <c r="A794" s="240"/>
      <c r="B794" s="242"/>
      <c r="C794" s="232"/>
      <c r="D794" s="232"/>
      <c r="E794" s="232"/>
      <c r="F794" s="232"/>
      <c r="G794" s="232"/>
      <c r="H794" s="232"/>
      <c r="I794" s="232"/>
      <c r="J794" s="232"/>
      <c r="K794" s="232"/>
      <c r="L794" s="232"/>
      <c r="M794" s="232"/>
      <c r="N794" s="232"/>
      <c r="O794" s="232"/>
      <c r="P794" s="232"/>
    </row>
    <row r="795" spans="1:16" x14ac:dyDescent="0.25">
      <c r="A795" s="240"/>
      <c r="B795" s="242"/>
      <c r="C795" s="232"/>
      <c r="D795" s="232"/>
      <c r="E795" s="232"/>
      <c r="F795" s="232"/>
      <c r="G795" s="232"/>
      <c r="H795" s="232"/>
      <c r="I795" s="232"/>
      <c r="J795" s="232"/>
      <c r="K795" s="232"/>
      <c r="L795" s="232"/>
      <c r="M795" s="232"/>
      <c r="N795" s="232"/>
      <c r="O795" s="232"/>
      <c r="P795" s="232"/>
    </row>
    <row r="796" spans="1:16" x14ac:dyDescent="0.25">
      <c r="A796" s="240"/>
      <c r="B796" s="242"/>
      <c r="C796" s="232"/>
      <c r="D796" s="232"/>
      <c r="E796" s="232"/>
      <c r="F796" s="232"/>
      <c r="G796" s="232"/>
      <c r="H796" s="232"/>
      <c r="I796" s="232"/>
      <c r="J796" s="232"/>
      <c r="K796" s="232"/>
      <c r="L796" s="232"/>
      <c r="M796" s="232"/>
      <c r="N796" s="232"/>
      <c r="O796" s="232"/>
      <c r="P796" s="232"/>
    </row>
    <row r="797" spans="1:16" x14ac:dyDescent="0.25">
      <c r="A797" s="240"/>
      <c r="B797" s="242"/>
      <c r="C797" s="232"/>
      <c r="D797" s="232"/>
      <c r="E797" s="232"/>
      <c r="F797" s="232"/>
      <c r="G797" s="232"/>
      <c r="H797" s="232"/>
      <c r="I797" s="232"/>
      <c r="J797" s="232"/>
      <c r="K797" s="232"/>
      <c r="L797" s="232"/>
      <c r="M797" s="232"/>
      <c r="N797" s="232"/>
      <c r="O797" s="232"/>
      <c r="P797" s="232"/>
    </row>
    <row r="798" spans="1:16" x14ac:dyDescent="0.25">
      <c r="A798" s="240"/>
      <c r="B798" s="242"/>
      <c r="C798" s="232"/>
      <c r="D798" s="232"/>
      <c r="E798" s="232"/>
      <c r="F798" s="232"/>
      <c r="G798" s="232"/>
      <c r="H798" s="232"/>
      <c r="I798" s="232"/>
      <c r="J798" s="232"/>
      <c r="K798" s="232"/>
      <c r="L798" s="232"/>
      <c r="M798" s="232"/>
      <c r="N798" s="232"/>
      <c r="O798" s="232"/>
      <c r="P798" s="232"/>
    </row>
    <row r="799" spans="1:16" x14ac:dyDescent="0.25">
      <c r="A799" s="240"/>
      <c r="B799" s="242"/>
      <c r="C799" s="232"/>
      <c r="D799" s="232"/>
      <c r="E799" s="232"/>
      <c r="F799" s="232"/>
      <c r="G799" s="232"/>
      <c r="H799" s="232"/>
      <c r="I799" s="232"/>
      <c r="J799" s="232"/>
      <c r="K799" s="232"/>
      <c r="L799" s="232"/>
      <c r="M799" s="232"/>
      <c r="N799" s="232"/>
      <c r="O799" s="232"/>
      <c r="P799" s="232"/>
    </row>
    <row r="800" spans="1:16" x14ac:dyDescent="0.25">
      <c r="A800" s="240"/>
      <c r="B800" s="242"/>
      <c r="C800" s="232"/>
      <c r="D800" s="232"/>
      <c r="E800" s="232"/>
      <c r="F800" s="232"/>
      <c r="G800" s="232"/>
      <c r="H800" s="232"/>
      <c r="I800" s="232"/>
      <c r="J800" s="232"/>
      <c r="K800" s="232"/>
      <c r="L800" s="232"/>
      <c r="M800" s="232"/>
      <c r="N800" s="232"/>
      <c r="O800" s="232"/>
      <c r="P800" s="232"/>
    </row>
    <row r="801" spans="1:16" x14ac:dyDescent="0.25">
      <c r="A801" s="240"/>
      <c r="B801" s="242"/>
      <c r="C801" s="232"/>
      <c r="D801" s="232"/>
      <c r="E801" s="232"/>
      <c r="F801" s="232"/>
      <c r="G801" s="232"/>
      <c r="H801" s="232"/>
      <c r="I801" s="232"/>
      <c r="J801" s="232"/>
      <c r="K801" s="232"/>
      <c r="L801" s="232"/>
      <c r="M801" s="232"/>
      <c r="N801" s="232"/>
      <c r="O801" s="232"/>
      <c r="P801" s="232"/>
    </row>
    <row r="802" spans="1:16" x14ac:dyDescent="0.25">
      <c r="A802" s="240"/>
      <c r="B802" s="242"/>
      <c r="C802" s="232"/>
      <c r="D802" s="232"/>
      <c r="E802" s="232"/>
      <c r="F802" s="232"/>
      <c r="G802" s="232"/>
      <c r="H802" s="232"/>
      <c r="I802" s="232"/>
      <c r="J802" s="232"/>
      <c r="K802" s="232"/>
      <c r="L802" s="232"/>
      <c r="M802" s="232"/>
      <c r="N802" s="232"/>
      <c r="O802" s="232"/>
      <c r="P802" s="232"/>
    </row>
    <row r="803" spans="1:16" x14ac:dyDescent="0.25">
      <c r="A803" s="240"/>
      <c r="B803" s="242"/>
      <c r="C803" s="232"/>
      <c r="D803" s="232"/>
      <c r="E803" s="232"/>
      <c r="F803" s="232"/>
      <c r="G803" s="232"/>
      <c r="H803" s="232"/>
      <c r="I803" s="232"/>
      <c r="J803" s="232"/>
      <c r="K803" s="232"/>
      <c r="L803" s="232"/>
      <c r="M803" s="232"/>
      <c r="N803" s="232"/>
      <c r="O803" s="232"/>
      <c r="P803" s="232"/>
    </row>
    <row r="804" spans="1:16" x14ac:dyDescent="0.25">
      <c r="A804" s="240"/>
      <c r="B804" s="242"/>
      <c r="C804" s="232"/>
      <c r="D804" s="232"/>
      <c r="E804" s="232"/>
      <c r="F804" s="232"/>
      <c r="G804" s="232"/>
      <c r="H804" s="232"/>
      <c r="I804" s="232"/>
      <c r="J804" s="232"/>
      <c r="K804" s="232"/>
      <c r="L804" s="232"/>
      <c r="M804" s="232"/>
      <c r="N804" s="232"/>
      <c r="O804" s="232"/>
      <c r="P804" s="232"/>
    </row>
    <row r="805" spans="1:16" x14ac:dyDescent="0.25">
      <c r="A805" s="240"/>
      <c r="B805" s="242"/>
      <c r="C805" s="232"/>
      <c r="D805" s="232"/>
      <c r="E805" s="232"/>
      <c r="F805" s="232"/>
      <c r="G805" s="232"/>
      <c r="H805" s="232"/>
      <c r="I805" s="232"/>
      <c r="J805" s="232"/>
      <c r="K805" s="232"/>
      <c r="L805" s="232"/>
      <c r="M805" s="232"/>
      <c r="N805" s="232"/>
      <c r="O805" s="232"/>
      <c r="P805" s="232"/>
    </row>
    <row r="806" spans="1:16" x14ac:dyDescent="0.25">
      <c r="A806" s="240"/>
      <c r="B806" s="242"/>
      <c r="C806" s="232"/>
      <c r="D806" s="232"/>
      <c r="E806" s="232"/>
      <c r="F806" s="232"/>
      <c r="G806" s="232"/>
      <c r="H806" s="232"/>
      <c r="I806" s="232"/>
      <c r="J806" s="232"/>
      <c r="K806" s="232"/>
      <c r="L806" s="232"/>
      <c r="M806" s="232"/>
      <c r="N806" s="232"/>
      <c r="O806" s="232"/>
      <c r="P806" s="232"/>
    </row>
    <row r="807" spans="1:16" x14ac:dyDescent="0.25">
      <c r="A807" s="240"/>
      <c r="B807" s="242"/>
      <c r="C807" s="232"/>
      <c r="D807" s="232"/>
      <c r="E807" s="232"/>
      <c r="F807" s="232"/>
      <c r="G807" s="232"/>
      <c r="H807" s="232"/>
      <c r="I807" s="232"/>
      <c r="J807" s="232"/>
      <c r="K807" s="232"/>
      <c r="L807" s="232"/>
      <c r="M807" s="232"/>
      <c r="N807" s="232"/>
      <c r="O807" s="232"/>
      <c r="P807" s="232"/>
    </row>
    <row r="808" spans="1:16" x14ac:dyDescent="0.25">
      <c r="A808" s="240"/>
      <c r="B808" s="242"/>
      <c r="C808" s="232"/>
      <c r="D808" s="232"/>
      <c r="E808" s="232"/>
      <c r="F808" s="232"/>
      <c r="G808" s="232"/>
      <c r="H808" s="232"/>
      <c r="I808" s="232"/>
      <c r="J808" s="232"/>
      <c r="K808" s="232"/>
      <c r="L808" s="232"/>
      <c r="M808" s="232"/>
      <c r="N808" s="232"/>
      <c r="O808" s="232"/>
      <c r="P808" s="232"/>
    </row>
    <row r="809" spans="1:16" x14ac:dyDescent="0.25">
      <c r="A809" s="240"/>
      <c r="B809" s="242"/>
      <c r="C809" s="232"/>
      <c r="D809" s="232"/>
      <c r="E809" s="232"/>
      <c r="F809" s="232"/>
      <c r="G809" s="232"/>
      <c r="H809" s="232"/>
      <c r="I809" s="232"/>
      <c r="J809" s="232"/>
      <c r="K809" s="232"/>
      <c r="L809" s="232"/>
      <c r="M809" s="232"/>
      <c r="N809" s="232"/>
      <c r="O809" s="232"/>
      <c r="P809" s="232"/>
    </row>
    <row r="810" spans="1:16" x14ac:dyDescent="0.25">
      <c r="A810" s="240"/>
      <c r="B810" s="242"/>
      <c r="C810" s="232"/>
      <c r="D810" s="232"/>
      <c r="E810" s="232"/>
      <c r="F810" s="232"/>
      <c r="G810" s="232"/>
      <c r="H810" s="232"/>
      <c r="I810" s="232"/>
      <c r="J810" s="232"/>
      <c r="K810" s="232"/>
      <c r="L810" s="232"/>
      <c r="M810" s="232"/>
      <c r="N810" s="232"/>
      <c r="O810" s="232"/>
      <c r="P810" s="232"/>
    </row>
    <row r="811" spans="1:16" x14ac:dyDescent="0.25">
      <c r="A811" s="240"/>
      <c r="B811" s="242"/>
      <c r="C811" s="232"/>
      <c r="D811" s="232"/>
      <c r="E811" s="232"/>
      <c r="F811" s="232"/>
      <c r="G811" s="232"/>
      <c r="H811" s="232"/>
      <c r="I811" s="232"/>
      <c r="J811" s="232"/>
      <c r="K811" s="232"/>
      <c r="L811" s="232"/>
      <c r="M811" s="232"/>
      <c r="N811" s="232"/>
      <c r="O811" s="232"/>
      <c r="P811" s="232"/>
    </row>
    <row r="812" spans="1:16" x14ac:dyDescent="0.25">
      <c r="A812" s="240"/>
      <c r="B812" s="242"/>
      <c r="C812" s="232"/>
      <c r="D812" s="232"/>
      <c r="E812" s="232"/>
      <c r="F812" s="232"/>
      <c r="G812" s="232"/>
      <c r="H812" s="232"/>
      <c r="I812" s="232"/>
      <c r="J812" s="232"/>
      <c r="K812" s="232"/>
      <c r="L812" s="232"/>
      <c r="M812" s="232"/>
      <c r="N812" s="232"/>
      <c r="O812" s="232"/>
      <c r="P812" s="232"/>
    </row>
    <row r="813" spans="1:16" x14ac:dyDescent="0.25">
      <c r="A813" s="240"/>
      <c r="B813" s="242"/>
      <c r="C813" s="232"/>
      <c r="D813" s="232"/>
      <c r="E813" s="232"/>
      <c r="F813" s="232"/>
      <c r="G813" s="232"/>
      <c r="H813" s="232"/>
      <c r="I813" s="232"/>
      <c r="J813" s="232"/>
      <c r="K813" s="232"/>
      <c r="L813" s="232"/>
      <c r="M813" s="232"/>
      <c r="N813" s="232"/>
      <c r="O813" s="232"/>
      <c r="P813" s="232"/>
    </row>
    <row r="814" spans="1:16" x14ac:dyDescent="0.25">
      <c r="A814" s="240"/>
      <c r="B814" s="242"/>
      <c r="C814" s="232"/>
      <c r="D814" s="232"/>
      <c r="E814" s="232"/>
      <c r="F814" s="232"/>
      <c r="G814" s="232"/>
      <c r="H814" s="232"/>
      <c r="I814" s="232"/>
      <c r="J814" s="232"/>
      <c r="K814" s="232"/>
      <c r="L814" s="232"/>
      <c r="M814" s="232"/>
      <c r="N814" s="232"/>
      <c r="O814" s="232"/>
      <c r="P814" s="232"/>
    </row>
    <row r="815" spans="1:16" x14ac:dyDescent="0.25">
      <c r="A815" s="240"/>
      <c r="B815" s="242"/>
      <c r="C815" s="232"/>
      <c r="D815" s="232"/>
      <c r="E815" s="232"/>
      <c r="F815" s="232"/>
      <c r="G815" s="232"/>
      <c r="H815" s="232"/>
      <c r="I815" s="232"/>
      <c r="J815" s="232"/>
      <c r="K815" s="232"/>
      <c r="L815" s="232"/>
      <c r="M815" s="232"/>
      <c r="N815" s="232"/>
      <c r="O815" s="232"/>
      <c r="P815" s="232"/>
    </row>
    <row r="816" spans="1:16" x14ac:dyDescent="0.25">
      <c r="A816" s="240"/>
      <c r="B816" s="242"/>
      <c r="C816" s="232"/>
      <c r="D816" s="232"/>
      <c r="E816" s="232"/>
      <c r="F816" s="232"/>
      <c r="G816" s="232"/>
      <c r="H816" s="232"/>
      <c r="I816" s="232"/>
      <c r="J816" s="232"/>
      <c r="K816" s="232"/>
      <c r="L816" s="232"/>
      <c r="M816" s="232"/>
      <c r="N816" s="232"/>
      <c r="O816" s="232"/>
      <c r="P816" s="232"/>
    </row>
    <row r="817" spans="1:16" x14ac:dyDescent="0.25">
      <c r="A817" s="240"/>
      <c r="B817" s="242"/>
      <c r="C817" s="232"/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232"/>
    </row>
    <row r="818" spans="1:16" x14ac:dyDescent="0.25">
      <c r="A818" s="240"/>
      <c r="B818" s="242"/>
      <c r="C818" s="232"/>
      <c r="D818" s="232"/>
      <c r="E818" s="232"/>
      <c r="F818" s="232"/>
      <c r="G818" s="232"/>
      <c r="H818" s="232"/>
      <c r="I818" s="232"/>
      <c r="J818" s="232"/>
      <c r="K818" s="232"/>
      <c r="L818" s="232"/>
      <c r="M818" s="232"/>
      <c r="N818" s="232"/>
      <c r="O818" s="232"/>
      <c r="P818" s="232"/>
    </row>
    <row r="819" spans="1:16" x14ac:dyDescent="0.25">
      <c r="A819" s="240"/>
      <c r="B819" s="242"/>
      <c r="C819" s="232"/>
      <c r="D819" s="232"/>
      <c r="E819" s="232"/>
      <c r="F819" s="232"/>
      <c r="G819" s="232"/>
      <c r="H819" s="232"/>
      <c r="I819" s="232"/>
      <c r="J819" s="232"/>
      <c r="K819" s="232"/>
      <c r="L819" s="232"/>
      <c r="M819" s="232"/>
      <c r="N819" s="232"/>
      <c r="O819" s="232"/>
      <c r="P819" s="232"/>
    </row>
    <row r="820" spans="1:16" x14ac:dyDescent="0.25">
      <c r="A820" s="240"/>
      <c r="B820" s="242"/>
      <c r="C820" s="232"/>
      <c r="D820" s="232"/>
      <c r="E820" s="232"/>
      <c r="F820" s="232"/>
      <c r="G820" s="232"/>
      <c r="H820" s="232"/>
      <c r="I820" s="232"/>
      <c r="J820" s="232"/>
      <c r="K820" s="232"/>
      <c r="L820" s="232"/>
      <c r="M820" s="232"/>
      <c r="N820" s="232"/>
      <c r="O820" s="232"/>
      <c r="P820" s="232"/>
    </row>
    <row r="821" spans="1:16" x14ac:dyDescent="0.25">
      <c r="A821" s="240"/>
      <c r="B821" s="242"/>
      <c r="C821" s="232"/>
      <c r="D821" s="232"/>
      <c r="E821" s="232"/>
      <c r="F821" s="232"/>
      <c r="G821" s="232"/>
      <c r="H821" s="232"/>
      <c r="I821" s="232"/>
      <c r="J821" s="232"/>
      <c r="K821" s="232"/>
      <c r="L821" s="232"/>
      <c r="M821" s="232"/>
      <c r="N821" s="232"/>
      <c r="O821" s="232"/>
      <c r="P821" s="232"/>
    </row>
    <row r="822" spans="1:16" x14ac:dyDescent="0.25">
      <c r="A822" s="240"/>
      <c r="B822" s="242"/>
      <c r="C822" s="232"/>
      <c r="D822" s="232"/>
      <c r="E822" s="232"/>
      <c r="F822" s="232"/>
      <c r="G822" s="232"/>
      <c r="H822" s="232"/>
      <c r="I822" s="232"/>
      <c r="J822" s="232"/>
      <c r="K822" s="232"/>
      <c r="L822" s="232"/>
      <c r="M822" s="232"/>
      <c r="N822" s="232"/>
      <c r="O822" s="232"/>
      <c r="P822" s="232"/>
    </row>
    <row r="823" spans="1:16" x14ac:dyDescent="0.25">
      <c r="A823" s="240"/>
      <c r="B823" s="242"/>
      <c r="C823" s="232"/>
      <c r="D823" s="232"/>
      <c r="E823" s="232"/>
      <c r="F823" s="232"/>
      <c r="G823" s="232"/>
      <c r="H823" s="232"/>
      <c r="I823" s="232"/>
      <c r="J823" s="232"/>
      <c r="K823" s="232"/>
      <c r="L823" s="232"/>
      <c r="M823" s="232"/>
      <c r="N823" s="232"/>
      <c r="O823" s="232"/>
      <c r="P823" s="232"/>
    </row>
    <row r="824" spans="1:16" x14ac:dyDescent="0.25">
      <c r="A824" s="240"/>
      <c r="B824" s="242"/>
      <c r="C824" s="232"/>
      <c r="D824" s="232"/>
      <c r="E824" s="232"/>
      <c r="F824" s="232"/>
      <c r="G824" s="232"/>
      <c r="H824" s="232"/>
      <c r="I824" s="232"/>
      <c r="J824" s="232"/>
      <c r="K824" s="232"/>
      <c r="L824" s="232"/>
      <c r="M824" s="232"/>
      <c r="N824" s="232"/>
      <c r="O824" s="232"/>
      <c r="P824" s="232"/>
    </row>
    <row r="825" spans="1:16" x14ac:dyDescent="0.25">
      <c r="A825" s="240"/>
      <c r="B825" s="242"/>
      <c r="C825" s="232"/>
      <c r="D825" s="232"/>
      <c r="E825" s="232"/>
      <c r="F825" s="232"/>
      <c r="G825" s="232"/>
      <c r="H825" s="232"/>
      <c r="I825" s="232"/>
      <c r="J825" s="232"/>
      <c r="K825" s="232"/>
      <c r="L825" s="232"/>
      <c r="M825" s="232"/>
      <c r="N825" s="232"/>
      <c r="O825" s="232"/>
      <c r="P825" s="232"/>
    </row>
    <row r="826" spans="1:16" x14ac:dyDescent="0.25">
      <c r="A826" s="240"/>
      <c r="B826" s="242"/>
      <c r="C826" s="232"/>
      <c r="D826" s="232"/>
      <c r="E826" s="232"/>
      <c r="F826" s="232"/>
      <c r="G826" s="232"/>
      <c r="H826" s="232"/>
      <c r="I826" s="232"/>
      <c r="J826" s="232"/>
      <c r="K826" s="232"/>
      <c r="L826" s="232"/>
      <c r="M826" s="232"/>
      <c r="N826" s="232"/>
      <c r="O826" s="232"/>
      <c r="P826" s="232"/>
    </row>
    <row r="827" spans="1:16" x14ac:dyDescent="0.25">
      <c r="A827" s="240"/>
      <c r="B827" s="242"/>
      <c r="C827" s="232"/>
      <c r="D827" s="232"/>
      <c r="E827" s="232"/>
      <c r="F827" s="232"/>
      <c r="G827" s="232"/>
      <c r="H827" s="232"/>
      <c r="I827" s="232"/>
      <c r="J827" s="232"/>
      <c r="K827" s="232"/>
      <c r="L827" s="232"/>
      <c r="M827" s="232"/>
      <c r="N827" s="232"/>
      <c r="O827" s="232"/>
      <c r="P827" s="232"/>
    </row>
    <row r="828" spans="1:16" x14ac:dyDescent="0.25">
      <c r="A828" s="240"/>
      <c r="B828" s="242"/>
      <c r="C828" s="232"/>
      <c r="D828" s="232"/>
      <c r="E828" s="232"/>
      <c r="F828" s="232"/>
      <c r="G828" s="232"/>
      <c r="H828" s="232"/>
      <c r="I828" s="232"/>
      <c r="J828" s="232"/>
      <c r="K828" s="232"/>
      <c r="L828" s="232"/>
      <c r="M828" s="232"/>
      <c r="N828" s="232"/>
      <c r="O828" s="232"/>
      <c r="P828" s="232"/>
    </row>
    <row r="829" spans="1:16" x14ac:dyDescent="0.25">
      <c r="A829" s="240"/>
      <c r="B829" s="242"/>
      <c r="C829" s="232"/>
      <c r="D829" s="232"/>
      <c r="E829" s="232"/>
      <c r="F829" s="232"/>
      <c r="G829" s="232"/>
      <c r="H829" s="232"/>
      <c r="I829" s="232"/>
      <c r="J829" s="232"/>
      <c r="K829" s="232"/>
      <c r="L829" s="232"/>
      <c r="M829" s="232"/>
      <c r="N829" s="232"/>
      <c r="O829" s="232"/>
      <c r="P829" s="232"/>
    </row>
    <row r="830" spans="1:16" x14ac:dyDescent="0.25">
      <c r="A830" s="240"/>
      <c r="B830" s="242"/>
      <c r="C830" s="232"/>
      <c r="D830" s="232"/>
      <c r="E830" s="232"/>
      <c r="F830" s="232"/>
      <c r="G830" s="232"/>
      <c r="H830" s="232"/>
      <c r="I830" s="232"/>
      <c r="J830" s="232"/>
      <c r="K830" s="232"/>
      <c r="L830" s="232"/>
      <c r="M830" s="232"/>
      <c r="N830" s="232"/>
      <c r="O830" s="232"/>
      <c r="P830" s="232"/>
    </row>
    <row r="831" spans="1:16" x14ac:dyDescent="0.25">
      <c r="A831" s="240"/>
      <c r="B831" s="242"/>
      <c r="C831" s="232"/>
      <c r="D831" s="232"/>
      <c r="E831" s="232"/>
      <c r="F831" s="232"/>
      <c r="G831" s="232"/>
      <c r="H831" s="232"/>
      <c r="I831" s="232"/>
      <c r="J831" s="232"/>
      <c r="K831" s="232"/>
      <c r="L831" s="232"/>
      <c r="M831" s="232"/>
      <c r="N831" s="232"/>
      <c r="O831" s="232"/>
      <c r="P831" s="232"/>
    </row>
    <row r="832" spans="1:16" x14ac:dyDescent="0.25">
      <c r="A832" s="240"/>
      <c r="B832" s="242"/>
      <c r="C832" s="232"/>
      <c r="D832" s="232"/>
      <c r="E832" s="232"/>
      <c r="F832" s="232"/>
      <c r="G832" s="232"/>
      <c r="H832" s="232"/>
      <c r="I832" s="232"/>
      <c r="J832" s="232"/>
      <c r="K832" s="232"/>
      <c r="L832" s="232"/>
      <c r="M832" s="232"/>
      <c r="N832" s="232"/>
      <c r="O832" s="232"/>
      <c r="P832" s="232"/>
    </row>
    <row r="833" spans="1:16" x14ac:dyDescent="0.25">
      <c r="A833" s="240"/>
      <c r="B833" s="242"/>
      <c r="C833" s="232"/>
      <c r="D833" s="232"/>
      <c r="E833" s="232"/>
      <c r="F833" s="232"/>
      <c r="G833" s="232"/>
      <c r="H833" s="232"/>
      <c r="I833" s="232"/>
      <c r="J833" s="232"/>
      <c r="K833" s="232"/>
      <c r="L833" s="232"/>
      <c r="M833" s="232"/>
      <c r="N833" s="232"/>
      <c r="O833" s="232"/>
      <c r="P833" s="232"/>
    </row>
    <row r="834" spans="1:16" x14ac:dyDescent="0.25">
      <c r="A834" s="240"/>
      <c r="B834" s="242"/>
      <c r="C834" s="232"/>
      <c r="D834" s="232"/>
      <c r="E834" s="232"/>
      <c r="F834" s="232"/>
      <c r="G834" s="232"/>
      <c r="H834" s="232"/>
      <c r="I834" s="232"/>
      <c r="J834" s="232"/>
      <c r="K834" s="232"/>
      <c r="L834" s="232"/>
      <c r="M834" s="232"/>
      <c r="N834" s="232"/>
      <c r="O834" s="232"/>
      <c r="P834" s="232"/>
    </row>
    <row r="835" spans="1:16" x14ac:dyDescent="0.25">
      <c r="A835" s="240"/>
      <c r="B835" s="242"/>
      <c r="C835" s="232"/>
      <c r="D835" s="232"/>
      <c r="E835" s="232"/>
      <c r="F835" s="232"/>
      <c r="G835" s="232"/>
      <c r="H835" s="232"/>
      <c r="I835" s="232"/>
      <c r="J835" s="232"/>
      <c r="K835" s="232"/>
      <c r="L835" s="232"/>
      <c r="M835" s="232"/>
      <c r="N835" s="232"/>
      <c r="O835" s="232"/>
      <c r="P835" s="232"/>
    </row>
    <row r="836" spans="1:16" x14ac:dyDescent="0.25">
      <c r="A836" s="240"/>
      <c r="B836" s="242"/>
      <c r="C836" s="232"/>
      <c r="D836" s="232"/>
      <c r="E836" s="232"/>
      <c r="F836" s="232"/>
      <c r="G836" s="232"/>
      <c r="H836" s="232"/>
      <c r="I836" s="232"/>
      <c r="J836" s="232"/>
      <c r="K836" s="232"/>
      <c r="L836" s="232"/>
      <c r="M836" s="232"/>
      <c r="N836" s="232"/>
      <c r="O836" s="232"/>
      <c r="P836" s="232"/>
    </row>
    <row r="837" spans="1:16" x14ac:dyDescent="0.25">
      <c r="A837" s="240"/>
      <c r="B837" s="242"/>
      <c r="C837" s="232"/>
      <c r="D837" s="232"/>
      <c r="E837" s="232"/>
      <c r="F837" s="232"/>
      <c r="G837" s="232"/>
      <c r="H837" s="232"/>
      <c r="I837" s="232"/>
      <c r="J837" s="232"/>
      <c r="K837" s="232"/>
      <c r="L837" s="232"/>
      <c r="M837" s="232"/>
      <c r="N837" s="232"/>
      <c r="O837" s="232"/>
      <c r="P837" s="232"/>
    </row>
    <row r="838" spans="1:16" x14ac:dyDescent="0.25">
      <c r="A838" s="240"/>
      <c r="B838" s="242"/>
      <c r="C838" s="232"/>
      <c r="D838" s="232"/>
      <c r="E838" s="232"/>
      <c r="F838" s="232"/>
      <c r="G838" s="232"/>
      <c r="H838" s="232"/>
      <c r="I838" s="232"/>
      <c r="J838" s="232"/>
      <c r="K838" s="232"/>
      <c r="L838" s="232"/>
      <c r="M838" s="232"/>
      <c r="N838" s="232"/>
      <c r="O838" s="232"/>
      <c r="P838" s="232"/>
    </row>
    <row r="839" spans="1:16" x14ac:dyDescent="0.25">
      <c r="A839" s="240"/>
      <c r="B839" s="242"/>
      <c r="C839" s="232"/>
      <c r="D839" s="232"/>
      <c r="E839" s="232"/>
      <c r="F839" s="232"/>
      <c r="G839" s="232"/>
      <c r="H839" s="232"/>
      <c r="I839" s="232"/>
      <c r="J839" s="232"/>
      <c r="K839" s="232"/>
      <c r="L839" s="232"/>
      <c r="M839" s="232"/>
      <c r="N839" s="232"/>
      <c r="O839" s="232"/>
      <c r="P839" s="232"/>
    </row>
    <row r="840" spans="1:16" x14ac:dyDescent="0.25">
      <c r="A840" s="240"/>
      <c r="B840" s="242"/>
      <c r="C840" s="232"/>
      <c r="D840" s="232"/>
      <c r="E840" s="232"/>
      <c r="F840" s="232"/>
      <c r="G840" s="232"/>
      <c r="H840" s="232"/>
      <c r="I840" s="232"/>
      <c r="J840" s="232"/>
      <c r="K840" s="232"/>
      <c r="L840" s="232"/>
      <c r="M840" s="232"/>
      <c r="N840" s="232"/>
      <c r="O840" s="232"/>
      <c r="P840" s="232"/>
    </row>
    <row r="841" spans="1:16" x14ac:dyDescent="0.25">
      <c r="A841" s="240"/>
      <c r="B841" s="242"/>
      <c r="C841" s="232"/>
      <c r="D841" s="232"/>
      <c r="E841" s="232"/>
      <c r="F841" s="232"/>
      <c r="G841" s="232"/>
      <c r="H841" s="232"/>
      <c r="I841" s="232"/>
      <c r="J841" s="232"/>
      <c r="K841" s="232"/>
      <c r="L841" s="232"/>
      <c r="M841" s="232"/>
      <c r="N841" s="232"/>
      <c r="O841" s="232"/>
      <c r="P841" s="232"/>
    </row>
    <row r="842" spans="1:16" x14ac:dyDescent="0.25">
      <c r="A842" s="240"/>
      <c r="B842" s="242"/>
      <c r="C842" s="232"/>
      <c r="D842" s="232"/>
      <c r="E842" s="232"/>
      <c r="F842" s="232"/>
      <c r="G842" s="232"/>
      <c r="H842" s="232"/>
      <c r="I842" s="232"/>
      <c r="J842" s="232"/>
      <c r="K842" s="232"/>
      <c r="L842" s="232"/>
      <c r="M842" s="232"/>
      <c r="N842" s="232"/>
      <c r="O842" s="232"/>
      <c r="P842" s="232"/>
    </row>
    <row r="843" spans="1:16" x14ac:dyDescent="0.25">
      <c r="A843" s="240"/>
      <c r="B843" s="242"/>
      <c r="C843" s="232"/>
      <c r="D843" s="232"/>
      <c r="E843" s="232"/>
      <c r="F843" s="232"/>
      <c r="G843" s="232"/>
      <c r="H843" s="232"/>
      <c r="I843" s="232"/>
      <c r="J843" s="232"/>
      <c r="K843" s="232"/>
      <c r="L843" s="232"/>
      <c r="M843" s="232"/>
      <c r="N843" s="232"/>
      <c r="O843" s="232"/>
      <c r="P843" s="232"/>
    </row>
    <row r="844" spans="1:16" x14ac:dyDescent="0.25">
      <c r="A844" s="240"/>
      <c r="B844" s="242"/>
      <c r="C844" s="232"/>
      <c r="D844" s="232"/>
      <c r="E844" s="232"/>
      <c r="F844" s="232"/>
      <c r="G844" s="232"/>
      <c r="H844" s="232"/>
      <c r="I844" s="232"/>
      <c r="J844" s="232"/>
      <c r="K844" s="232"/>
      <c r="L844" s="232"/>
      <c r="M844" s="232"/>
      <c r="N844" s="232"/>
      <c r="O844" s="232"/>
      <c r="P844" s="232"/>
    </row>
    <row r="845" spans="1:16" x14ac:dyDescent="0.25">
      <c r="A845" s="240"/>
      <c r="B845" s="242"/>
      <c r="C845" s="232"/>
      <c r="D845" s="232"/>
      <c r="E845" s="232"/>
      <c r="F845" s="232"/>
      <c r="G845" s="232"/>
      <c r="H845" s="232"/>
      <c r="I845" s="232"/>
      <c r="J845" s="232"/>
      <c r="K845" s="232"/>
      <c r="L845" s="232"/>
      <c r="M845" s="232"/>
      <c r="N845" s="232"/>
      <c r="O845" s="232"/>
      <c r="P845" s="232"/>
    </row>
    <row r="846" spans="1:16" x14ac:dyDescent="0.25">
      <c r="A846" s="240"/>
      <c r="B846" s="242"/>
      <c r="C846" s="232"/>
      <c r="D846" s="232"/>
      <c r="E846" s="232"/>
      <c r="F846" s="232"/>
      <c r="G846" s="232"/>
      <c r="H846" s="232"/>
      <c r="I846" s="232"/>
      <c r="J846" s="232"/>
      <c r="K846" s="232"/>
      <c r="L846" s="232"/>
      <c r="M846" s="232"/>
      <c r="N846" s="232"/>
      <c r="O846" s="232"/>
      <c r="P846" s="232"/>
    </row>
    <row r="847" spans="1:16" x14ac:dyDescent="0.25">
      <c r="A847" s="240"/>
      <c r="B847" s="242"/>
      <c r="C847" s="232"/>
      <c r="D847" s="232"/>
      <c r="E847" s="232"/>
      <c r="F847" s="232"/>
      <c r="G847" s="232"/>
      <c r="H847" s="232"/>
      <c r="I847" s="232"/>
      <c r="J847" s="232"/>
      <c r="K847" s="232"/>
      <c r="L847" s="232"/>
      <c r="M847" s="232"/>
      <c r="N847" s="232"/>
      <c r="O847" s="232"/>
      <c r="P847" s="232"/>
    </row>
    <row r="848" spans="1:16" x14ac:dyDescent="0.25">
      <c r="A848" s="240"/>
      <c r="B848" s="242"/>
      <c r="C848" s="232"/>
      <c r="D848" s="232"/>
      <c r="E848" s="232"/>
      <c r="F848" s="232"/>
      <c r="G848" s="232"/>
      <c r="H848" s="232"/>
      <c r="I848" s="232"/>
      <c r="J848" s="232"/>
      <c r="K848" s="232"/>
      <c r="L848" s="232"/>
      <c r="M848" s="232"/>
      <c r="N848" s="232"/>
      <c r="O848" s="232"/>
      <c r="P848" s="232"/>
    </row>
    <row r="849" spans="1:16" x14ac:dyDescent="0.25">
      <c r="A849" s="240"/>
      <c r="B849" s="242"/>
      <c r="C849" s="232"/>
      <c r="D849" s="232"/>
      <c r="E849" s="232"/>
      <c r="F849" s="232"/>
      <c r="G849" s="232"/>
      <c r="H849" s="232"/>
      <c r="I849" s="232"/>
      <c r="J849" s="232"/>
      <c r="K849" s="232"/>
      <c r="L849" s="232"/>
      <c r="M849" s="232"/>
      <c r="N849" s="232"/>
      <c r="O849" s="232"/>
      <c r="P849" s="232"/>
    </row>
    <row r="850" spans="1:16" x14ac:dyDescent="0.25">
      <c r="A850" s="240"/>
      <c r="B850" s="242"/>
      <c r="C850" s="232"/>
      <c r="D850" s="232"/>
      <c r="E850" s="232"/>
      <c r="F850" s="232"/>
      <c r="G850" s="232"/>
      <c r="H850" s="232"/>
      <c r="I850" s="232"/>
      <c r="J850" s="232"/>
      <c r="K850" s="232"/>
      <c r="L850" s="232"/>
      <c r="M850" s="232"/>
      <c r="N850" s="232"/>
      <c r="O850" s="232"/>
      <c r="P850" s="232"/>
    </row>
    <row r="851" spans="1:16" x14ac:dyDescent="0.25">
      <c r="A851" s="240"/>
      <c r="B851" s="242"/>
      <c r="C851" s="232"/>
      <c r="D851" s="232"/>
      <c r="E851" s="232"/>
      <c r="F851" s="232"/>
      <c r="G851" s="232"/>
      <c r="H851" s="232"/>
      <c r="I851" s="232"/>
      <c r="J851" s="232"/>
      <c r="K851" s="232"/>
      <c r="L851" s="232"/>
      <c r="M851" s="232"/>
      <c r="N851" s="232"/>
      <c r="O851" s="232"/>
      <c r="P851" s="232"/>
    </row>
    <row r="852" spans="1:16" x14ac:dyDescent="0.25">
      <c r="A852" s="240"/>
      <c r="B852" s="242"/>
      <c r="C852" s="232"/>
      <c r="D852" s="232"/>
      <c r="E852" s="232"/>
      <c r="F852" s="232"/>
      <c r="G852" s="232"/>
      <c r="H852" s="232"/>
      <c r="I852" s="232"/>
      <c r="J852" s="232"/>
      <c r="K852" s="232"/>
      <c r="L852" s="232"/>
      <c r="M852" s="232"/>
      <c r="N852" s="232"/>
      <c r="O852" s="232"/>
      <c r="P852" s="232"/>
    </row>
    <row r="853" spans="1:16" x14ac:dyDescent="0.25">
      <c r="A853" s="240"/>
      <c r="B853" s="242"/>
      <c r="C853" s="232"/>
      <c r="D853" s="232"/>
      <c r="E853" s="232"/>
      <c r="F853" s="232"/>
      <c r="G853" s="232"/>
      <c r="H853" s="232"/>
      <c r="I853" s="232"/>
      <c r="J853" s="232"/>
      <c r="K853" s="232"/>
      <c r="L853" s="232"/>
      <c r="M853" s="232"/>
      <c r="N853" s="232"/>
      <c r="O853" s="232"/>
      <c r="P853" s="232"/>
    </row>
    <row r="854" spans="1:16" x14ac:dyDescent="0.25">
      <c r="A854" s="240"/>
      <c r="B854" s="242"/>
      <c r="C854" s="232"/>
      <c r="D854" s="232"/>
      <c r="E854" s="232"/>
      <c r="F854" s="232"/>
      <c r="G854" s="232"/>
      <c r="H854" s="232"/>
      <c r="I854" s="232"/>
      <c r="J854" s="232"/>
      <c r="K854" s="232"/>
      <c r="L854" s="232"/>
      <c r="M854" s="232"/>
      <c r="N854" s="232"/>
      <c r="O854" s="232"/>
      <c r="P854" s="232"/>
    </row>
    <row r="855" spans="1:16" x14ac:dyDescent="0.25">
      <c r="A855" s="240"/>
      <c r="B855" s="242"/>
      <c r="C855" s="232"/>
      <c r="D855" s="232"/>
      <c r="E855" s="232"/>
      <c r="F855" s="232"/>
      <c r="G855" s="232"/>
      <c r="H855" s="232"/>
      <c r="I855" s="232"/>
      <c r="J855" s="232"/>
      <c r="K855" s="232"/>
      <c r="L855" s="232"/>
      <c r="M855" s="232"/>
      <c r="N855" s="232"/>
      <c r="O855" s="232"/>
      <c r="P855" s="232"/>
    </row>
    <row r="856" spans="1:16" x14ac:dyDescent="0.25">
      <c r="A856" s="240"/>
      <c r="B856" s="242"/>
      <c r="C856" s="232"/>
      <c r="D856" s="232"/>
      <c r="E856" s="232"/>
      <c r="F856" s="232"/>
      <c r="G856" s="232"/>
      <c r="H856" s="232"/>
      <c r="I856" s="232"/>
      <c r="J856" s="232"/>
      <c r="K856" s="232"/>
      <c r="L856" s="232"/>
      <c r="M856" s="232"/>
      <c r="N856" s="232"/>
      <c r="O856" s="232"/>
      <c r="P856" s="232"/>
    </row>
    <row r="857" spans="1:16" x14ac:dyDescent="0.25">
      <c r="A857" s="240"/>
      <c r="B857" s="242"/>
      <c r="C857" s="232"/>
      <c r="D857" s="232"/>
      <c r="E857" s="232"/>
      <c r="F857" s="232"/>
      <c r="G857" s="232"/>
      <c r="H857" s="232"/>
      <c r="I857" s="232"/>
      <c r="J857" s="232"/>
      <c r="K857" s="232"/>
      <c r="L857" s="232"/>
      <c r="M857" s="232"/>
      <c r="N857" s="232"/>
      <c r="O857" s="232"/>
      <c r="P857" s="232"/>
    </row>
    <row r="858" spans="1:16" x14ac:dyDescent="0.25">
      <c r="A858" s="240"/>
      <c r="B858" s="242"/>
      <c r="C858" s="232"/>
      <c r="D858" s="232"/>
      <c r="E858" s="232"/>
      <c r="F858" s="232"/>
      <c r="G858" s="232"/>
      <c r="H858" s="232"/>
      <c r="I858" s="232"/>
      <c r="J858" s="232"/>
      <c r="K858" s="232"/>
      <c r="L858" s="232"/>
      <c r="M858" s="232"/>
      <c r="N858" s="232"/>
      <c r="O858" s="232"/>
      <c r="P858" s="232"/>
    </row>
    <row r="859" spans="1:16" x14ac:dyDescent="0.25">
      <c r="A859" s="240"/>
      <c r="B859" s="242"/>
      <c r="C859" s="232"/>
      <c r="D859" s="232"/>
      <c r="E859" s="232"/>
      <c r="F859" s="232"/>
      <c r="G859" s="232"/>
      <c r="H859" s="232"/>
      <c r="I859" s="232"/>
      <c r="J859" s="232"/>
      <c r="K859" s="232"/>
      <c r="L859" s="232"/>
      <c r="M859" s="232"/>
      <c r="N859" s="232"/>
      <c r="O859" s="232"/>
      <c r="P859" s="232"/>
    </row>
    <row r="860" spans="1:16" x14ac:dyDescent="0.25">
      <c r="A860" s="240"/>
      <c r="B860" s="242"/>
      <c r="C860" s="232"/>
      <c r="D860" s="232"/>
      <c r="E860" s="232"/>
      <c r="F860" s="232"/>
      <c r="G860" s="232"/>
      <c r="H860" s="232"/>
      <c r="I860" s="232"/>
      <c r="J860" s="232"/>
      <c r="K860" s="232"/>
      <c r="L860" s="232"/>
      <c r="M860" s="232"/>
      <c r="N860" s="232"/>
      <c r="O860" s="232"/>
      <c r="P860" s="232"/>
    </row>
    <row r="861" spans="1:16" x14ac:dyDescent="0.25">
      <c r="A861" s="240"/>
      <c r="C861" s="232"/>
      <c r="D861" s="232"/>
      <c r="E861" s="232"/>
      <c r="F861" s="232"/>
      <c r="G861" s="232"/>
      <c r="H861" s="232"/>
      <c r="I861" s="232"/>
      <c r="J861" s="232"/>
      <c r="K861" s="232"/>
      <c r="L861" s="232"/>
      <c r="M861" s="232"/>
      <c r="N861" s="232"/>
      <c r="O861" s="232"/>
      <c r="P861" s="232"/>
    </row>
    <row r="862" spans="1:16" x14ac:dyDescent="0.25">
      <c r="A862" s="240"/>
      <c r="C862" s="232"/>
      <c r="D862" s="232"/>
      <c r="E862" s="232"/>
      <c r="F862" s="232"/>
      <c r="G862" s="232"/>
      <c r="H862" s="232"/>
      <c r="I862" s="232"/>
      <c r="J862" s="232"/>
      <c r="K862" s="232"/>
      <c r="L862" s="232"/>
      <c r="M862" s="232"/>
      <c r="N862" s="232"/>
      <c r="O862" s="232"/>
      <c r="P862" s="232"/>
    </row>
    <row r="863" spans="1:16" x14ac:dyDescent="0.25">
      <c r="A863" s="240"/>
      <c r="C863" s="232"/>
      <c r="D863" s="232"/>
      <c r="E863" s="232"/>
      <c r="F863" s="232"/>
      <c r="G863" s="232"/>
      <c r="H863" s="232"/>
      <c r="I863" s="232"/>
      <c r="J863" s="232"/>
      <c r="K863" s="232"/>
      <c r="L863" s="232"/>
      <c r="M863" s="232"/>
      <c r="N863" s="232"/>
      <c r="O863" s="232"/>
      <c r="P863" s="232"/>
    </row>
    <row r="864" spans="1:16" x14ac:dyDescent="0.25">
      <c r="A864" s="240"/>
      <c r="C864" s="232"/>
      <c r="D864" s="232"/>
      <c r="E864" s="232"/>
      <c r="F864" s="232"/>
      <c r="G864" s="232"/>
      <c r="H864" s="232"/>
      <c r="I864" s="232"/>
      <c r="J864" s="232"/>
      <c r="K864" s="232"/>
      <c r="L864" s="232"/>
      <c r="M864" s="232"/>
      <c r="N864" s="232"/>
      <c r="O864" s="232"/>
      <c r="P864" s="232"/>
    </row>
    <row r="865" spans="1:16" x14ac:dyDescent="0.25">
      <c r="A865" s="240"/>
      <c r="C865" s="232"/>
      <c r="D865" s="232"/>
      <c r="E865" s="232"/>
      <c r="F865" s="232"/>
      <c r="G865" s="232"/>
      <c r="H865" s="232"/>
      <c r="I865" s="232"/>
      <c r="J865" s="232"/>
      <c r="K865" s="232"/>
      <c r="L865" s="232"/>
      <c r="M865" s="232"/>
      <c r="N865" s="232"/>
      <c r="O865" s="232"/>
      <c r="P865" s="232"/>
    </row>
    <row r="866" spans="1:16" x14ac:dyDescent="0.25">
      <c r="A866" s="240"/>
      <c r="C866" s="232"/>
      <c r="D866" s="232"/>
      <c r="E866" s="232"/>
      <c r="F866" s="232"/>
      <c r="G866" s="232"/>
      <c r="H866" s="232"/>
      <c r="I866" s="232"/>
      <c r="J866" s="232"/>
      <c r="K866" s="232"/>
      <c r="L866" s="232"/>
      <c r="M866" s="232"/>
      <c r="N866" s="232"/>
      <c r="O866" s="232"/>
      <c r="P866" s="232"/>
    </row>
    <row r="867" spans="1:16" x14ac:dyDescent="0.25">
      <c r="A867" s="240"/>
      <c r="C867" s="232"/>
      <c r="D867" s="232"/>
      <c r="E867" s="232"/>
      <c r="F867" s="232"/>
      <c r="G867" s="232"/>
      <c r="H867" s="232"/>
      <c r="I867" s="232"/>
      <c r="J867" s="232"/>
      <c r="K867" s="232"/>
      <c r="L867" s="232"/>
      <c r="M867" s="232"/>
      <c r="N867" s="232"/>
      <c r="O867" s="232"/>
      <c r="P867" s="232"/>
    </row>
    <row r="868" spans="1:16" x14ac:dyDescent="0.25">
      <c r="A868" s="240"/>
      <c r="C868" s="232"/>
      <c r="D868" s="232"/>
      <c r="E868" s="232"/>
      <c r="F868" s="232"/>
      <c r="G868" s="232"/>
      <c r="H868" s="232"/>
      <c r="I868" s="232"/>
      <c r="J868" s="232"/>
      <c r="K868" s="232"/>
      <c r="L868" s="232"/>
      <c r="M868" s="232"/>
      <c r="N868" s="232"/>
      <c r="O868" s="232"/>
      <c r="P868" s="232"/>
    </row>
    <row r="869" spans="1:16" x14ac:dyDescent="0.25">
      <c r="A869" s="240"/>
      <c r="C869" s="232"/>
      <c r="D869" s="232"/>
      <c r="E869" s="232"/>
      <c r="F869" s="232"/>
      <c r="G869" s="232"/>
      <c r="H869" s="232"/>
      <c r="I869" s="232"/>
      <c r="J869" s="232"/>
      <c r="K869" s="232"/>
      <c r="L869" s="232"/>
      <c r="M869" s="232"/>
      <c r="N869" s="232"/>
      <c r="O869" s="232"/>
      <c r="P869" s="232"/>
    </row>
    <row r="870" spans="1:16" x14ac:dyDescent="0.25">
      <c r="A870" s="240"/>
      <c r="C870" s="232"/>
      <c r="D870" s="232"/>
      <c r="E870" s="232"/>
      <c r="F870" s="232"/>
      <c r="G870" s="232"/>
      <c r="H870" s="232"/>
      <c r="I870" s="232"/>
      <c r="J870" s="232"/>
      <c r="K870" s="232"/>
      <c r="L870" s="232"/>
      <c r="M870" s="232"/>
      <c r="N870" s="232"/>
      <c r="O870" s="232"/>
      <c r="P870" s="232"/>
    </row>
    <row r="871" spans="1:16" x14ac:dyDescent="0.25">
      <c r="A871" s="240"/>
      <c r="C871" s="232"/>
      <c r="D871" s="232"/>
      <c r="E871" s="232"/>
      <c r="F871" s="232"/>
      <c r="G871" s="232"/>
      <c r="H871" s="232"/>
      <c r="I871" s="232"/>
      <c r="J871" s="232"/>
      <c r="K871" s="232"/>
      <c r="L871" s="232"/>
      <c r="M871" s="232"/>
      <c r="N871" s="232"/>
      <c r="O871" s="232"/>
      <c r="P871" s="232"/>
    </row>
    <row r="872" spans="1:16" x14ac:dyDescent="0.25">
      <c r="A872" s="240"/>
      <c r="C872" s="232"/>
      <c r="D872" s="232"/>
      <c r="E872" s="232"/>
      <c r="F872" s="232"/>
      <c r="G872" s="232"/>
      <c r="H872" s="232"/>
      <c r="I872" s="232"/>
      <c r="J872" s="232"/>
      <c r="K872" s="232"/>
      <c r="L872" s="232"/>
      <c r="M872" s="232"/>
      <c r="N872" s="232"/>
      <c r="O872" s="232"/>
      <c r="P872" s="232"/>
    </row>
    <row r="873" spans="1:16" x14ac:dyDescent="0.25">
      <c r="A873" s="240"/>
      <c r="C873" s="232"/>
      <c r="D873" s="232"/>
      <c r="E873" s="232"/>
      <c r="F873" s="232"/>
      <c r="G873" s="232"/>
      <c r="H873" s="232"/>
      <c r="I873" s="232"/>
      <c r="J873" s="232"/>
      <c r="K873" s="232"/>
      <c r="L873" s="232"/>
      <c r="M873" s="232"/>
      <c r="N873" s="232"/>
      <c r="O873" s="232"/>
      <c r="P873" s="232"/>
    </row>
    <row r="874" spans="1:16" x14ac:dyDescent="0.25">
      <c r="A874" s="240"/>
      <c r="C874" s="232"/>
      <c r="D874" s="232"/>
      <c r="E874" s="232"/>
      <c r="F874" s="232"/>
      <c r="G874" s="232"/>
      <c r="H874" s="232"/>
      <c r="I874" s="232"/>
      <c r="J874" s="232"/>
      <c r="K874" s="232"/>
      <c r="L874" s="232"/>
      <c r="M874" s="232"/>
      <c r="N874" s="232"/>
      <c r="O874" s="232"/>
      <c r="P874" s="232"/>
    </row>
    <row r="875" spans="1:16" x14ac:dyDescent="0.25">
      <c r="A875" s="240"/>
      <c r="E875" s="232"/>
      <c r="F875" s="232"/>
      <c r="G875" s="232"/>
      <c r="H875" s="232"/>
      <c r="I875" s="232"/>
      <c r="J875" s="232"/>
      <c r="K875" s="232"/>
      <c r="L875" s="232"/>
      <c r="M875" s="232"/>
      <c r="N875" s="232"/>
      <c r="O875" s="232"/>
      <c r="P875" s="232"/>
    </row>
    <row r="876" spans="1:16" x14ac:dyDescent="0.25">
      <c r="A876" s="240"/>
      <c r="E876" s="232"/>
      <c r="F876" s="232"/>
      <c r="G876" s="232"/>
      <c r="H876" s="232"/>
      <c r="I876" s="232"/>
      <c r="J876" s="232"/>
      <c r="K876" s="232"/>
      <c r="L876" s="232"/>
      <c r="M876" s="232"/>
      <c r="N876" s="232"/>
      <c r="O876" s="232"/>
      <c r="P876" s="232"/>
    </row>
    <row r="877" spans="1:16" x14ac:dyDescent="0.25">
      <c r="A877" s="240"/>
      <c r="E877" s="232"/>
      <c r="F877" s="232"/>
      <c r="G877" s="232"/>
      <c r="H877" s="232"/>
      <c r="I877" s="232"/>
      <c r="J877" s="232"/>
      <c r="K877" s="232"/>
      <c r="L877" s="232"/>
      <c r="M877" s="232"/>
      <c r="N877" s="232"/>
      <c r="O877" s="232"/>
      <c r="P877" s="232"/>
    </row>
    <row r="878" spans="1:16" x14ac:dyDescent="0.25">
      <c r="A878" s="240"/>
      <c r="E878" s="232"/>
      <c r="F878" s="232"/>
      <c r="G878" s="232"/>
      <c r="H878" s="232"/>
      <c r="I878" s="232"/>
      <c r="J878" s="232"/>
      <c r="K878" s="232"/>
      <c r="L878" s="232"/>
      <c r="M878" s="232"/>
      <c r="N878" s="232"/>
      <c r="O878" s="232"/>
      <c r="P878" s="232"/>
    </row>
    <row r="879" spans="1:16" x14ac:dyDescent="0.25">
      <c r="A879" s="240"/>
      <c r="E879" s="232"/>
      <c r="F879" s="232"/>
      <c r="G879" s="232"/>
      <c r="H879" s="232"/>
      <c r="I879" s="232"/>
      <c r="J879" s="232"/>
      <c r="K879" s="232"/>
      <c r="L879" s="232"/>
      <c r="M879" s="232"/>
      <c r="N879" s="232"/>
      <c r="O879" s="232"/>
      <c r="P879" s="232"/>
    </row>
    <row r="880" spans="1:16" x14ac:dyDescent="0.25">
      <c r="A880" s="240"/>
      <c r="E880" s="232"/>
      <c r="F880" s="232"/>
      <c r="G880" s="232"/>
      <c r="H880" s="232"/>
      <c r="I880" s="232"/>
      <c r="J880" s="232"/>
      <c r="K880" s="232"/>
      <c r="L880" s="232"/>
      <c r="M880" s="232"/>
      <c r="N880" s="232"/>
      <c r="O880" s="232"/>
      <c r="P880" s="232"/>
    </row>
    <row r="881" spans="1:16" x14ac:dyDescent="0.25">
      <c r="A881" s="240"/>
      <c r="E881" s="232"/>
      <c r="F881" s="232"/>
      <c r="G881" s="232"/>
      <c r="H881" s="232"/>
      <c r="I881" s="232"/>
      <c r="J881" s="232"/>
      <c r="K881" s="232"/>
      <c r="L881" s="232"/>
      <c r="M881" s="232"/>
      <c r="N881" s="232"/>
      <c r="O881" s="232"/>
      <c r="P881" s="232"/>
    </row>
    <row r="882" spans="1:16" x14ac:dyDescent="0.25">
      <c r="A882" s="240"/>
      <c r="O882" s="232"/>
      <c r="P882" s="232"/>
    </row>
    <row r="883" spans="1:16" x14ac:dyDescent="0.25">
      <c r="A883" s="240"/>
      <c r="O883" s="232"/>
      <c r="P883" s="232"/>
    </row>
    <row r="884" spans="1:16" x14ac:dyDescent="0.25">
      <c r="A884" s="240"/>
      <c r="O884" s="232"/>
      <c r="P884" s="232"/>
    </row>
    <row r="885" spans="1:16" x14ac:dyDescent="0.25">
      <c r="A885" s="240"/>
      <c r="O885" s="232"/>
      <c r="P885" s="232"/>
    </row>
    <row r="886" spans="1:16" x14ac:dyDescent="0.25">
      <c r="A886" s="240"/>
      <c r="O886" s="232"/>
      <c r="P886" s="232"/>
    </row>
    <row r="887" spans="1:16" x14ac:dyDescent="0.25">
      <c r="A887" s="240"/>
      <c r="O887" s="232"/>
      <c r="P887" s="232"/>
    </row>
    <row r="888" spans="1:16" x14ac:dyDescent="0.25">
      <c r="A888" s="240"/>
      <c r="O888" s="232"/>
      <c r="P888" s="232"/>
    </row>
    <row r="889" spans="1:16" x14ac:dyDescent="0.25">
      <c r="A889" s="240"/>
      <c r="O889" s="232"/>
      <c r="P889" s="232"/>
    </row>
    <row r="890" spans="1:16" x14ac:dyDescent="0.25">
      <c r="A890" s="240"/>
      <c r="O890" s="232"/>
      <c r="P890" s="232"/>
    </row>
    <row r="891" spans="1:16" x14ac:dyDescent="0.25">
      <c r="O891" s="232"/>
      <c r="P891" s="232"/>
    </row>
    <row r="892" spans="1:16" x14ac:dyDescent="0.25">
      <c r="O892" s="232"/>
      <c r="P892" s="232"/>
    </row>
    <row r="893" spans="1:16" x14ac:dyDescent="0.25">
      <c r="O893" s="232"/>
      <c r="P893" s="232"/>
    </row>
    <row r="894" spans="1:16" x14ac:dyDescent="0.25">
      <c r="O894" s="232"/>
      <c r="P894" s="232"/>
    </row>
    <row r="895" spans="1:16" x14ac:dyDescent="0.25">
      <c r="O895" s="232"/>
      <c r="P895" s="232"/>
    </row>
    <row r="896" spans="1:16" x14ac:dyDescent="0.25">
      <c r="O896" s="232"/>
      <c r="P896" s="232"/>
    </row>
    <row r="897" spans="15:16" x14ac:dyDescent="0.25">
      <c r="O897" s="232"/>
      <c r="P897" s="232"/>
    </row>
    <row r="898" spans="15:16" x14ac:dyDescent="0.25">
      <c r="O898" s="232"/>
      <c r="P898" s="232"/>
    </row>
    <row r="899" spans="15:16" x14ac:dyDescent="0.25">
      <c r="O899" s="232"/>
      <c r="P899" s="232"/>
    </row>
    <row r="900" spans="15:16" x14ac:dyDescent="0.25">
      <c r="O900" s="232"/>
      <c r="P900" s="232"/>
    </row>
    <row r="901" spans="15:16" x14ac:dyDescent="0.25">
      <c r="O901" s="232"/>
      <c r="P901" s="232"/>
    </row>
    <row r="902" spans="15:16" x14ac:dyDescent="0.25">
      <c r="O902" s="232"/>
      <c r="P902" s="232"/>
    </row>
    <row r="903" spans="15:16" x14ac:dyDescent="0.25">
      <c r="O903" s="232"/>
      <c r="P903" s="232"/>
    </row>
    <row r="904" spans="15:16" x14ac:dyDescent="0.25">
      <c r="O904" s="232"/>
      <c r="P904" s="232"/>
    </row>
    <row r="905" spans="15:16" x14ac:dyDescent="0.25">
      <c r="O905" s="232"/>
      <c r="P905" s="232"/>
    </row>
    <row r="906" spans="15:16" x14ac:dyDescent="0.25">
      <c r="O906" s="232"/>
      <c r="P906" s="232"/>
    </row>
    <row r="907" spans="15:16" x14ac:dyDescent="0.25">
      <c r="O907" s="232"/>
      <c r="P907" s="232"/>
    </row>
    <row r="908" spans="15:16" x14ac:dyDescent="0.25">
      <c r="O908" s="232"/>
      <c r="P908" s="232"/>
    </row>
    <row r="909" spans="15:16" x14ac:dyDescent="0.25">
      <c r="O909" s="232"/>
      <c r="P909" s="232"/>
    </row>
    <row r="910" spans="15:16" x14ac:dyDescent="0.25">
      <c r="O910" s="232"/>
      <c r="P910" s="232"/>
    </row>
    <row r="911" spans="15:16" x14ac:dyDescent="0.25">
      <c r="O911" s="232"/>
      <c r="P911" s="232"/>
    </row>
    <row r="912" spans="15:16" x14ac:dyDescent="0.25">
      <c r="O912" s="232"/>
      <c r="P912" s="232"/>
    </row>
    <row r="913" spans="15:16" x14ac:dyDescent="0.25">
      <c r="O913" s="232"/>
      <c r="P913" s="232"/>
    </row>
    <row r="914" spans="15:16" x14ac:dyDescent="0.25">
      <c r="O914" s="232"/>
      <c r="P914" s="232"/>
    </row>
    <row r="915" spans="15:16" x14ac:dyDescent="0.25">
      <c r="O915" s="232"/>
      <c r="P915" s="232"/>
    </row>
    <row r="916" spans="15:16" x14ac:dyDescent="0.25">
      <c r="O916" s="232"/>
      <c r="P916" s="232"/>
    </row>
    <row r="917" spans="15:16" x14ac:dyDescent="0.25">
      <c r="O917" s="232"/>
      <c r="P917" s="232"/>
    </row>
    <row r="918" spans="15:16" x14ac:dyDescent="0.25">
      <c r="O918" s="232"/>
      <c r="P918" s="232"/>
    </row>
    <row r="919" spans="15:16" x14ac:dyDescent="0.25">
      <c r="O919" s="232"/>
      <c r="P919" s="232"/>
    </row>
    <row r="920" spans="15:16" x14ac:dyDescent="0.25">
      <c r="O920" s="232"/>
      <c r="P920" s="232"/>
    </row>
    <row r="921" spans="15:16" x14ac:dyDescent="0.25">
      <c r="O921" s="232"/>
      <c r="P921" s="232"/>
    </row>
    <row r="922" spans="15:16" x14ac:dyDescent="0.25">
      <c r="O922" s="232"/>
      <c r="P922" s="232"/>
    </row>
    <row r="923" spans="15:16" x14ac:dyDescent="0.25">
      <c r="O923" s="232"/>
      <c r="P923" s="232"/>
    </row>
    <row r="924" spans="15:16" x14ac:dyDescent="0.25">
      <c r="O924" s="232"/>
      <c r="P924" s="232"/>
    </row>
    <row r="925" spans="15:16" x14ac:dyDescent="0.25">
      <c r="O925" s="232"/>
      <c r="P925" s="232"/>
    </row>
    <row r="926" spans="15:16" x14ac:dyDescent="0.25">
      <c r="O926" s="232"/>
      <c r="P926" s="232"/>
    </row>
    <row r="927" spans="15:16" x14ac:dyDescent="0.25">
      <c r="O927" s="232"/>
      <c r="P927" s="232"/>
    </row>
    <row r="928" spans="15:16" x14ac:dyDescent="0.25">
      <c r="O928" s="232"/>
      <c r="P928" s="232"/>
    </row>
    <row r="929" spans="15:16" x14ac:dyDescent="0.25">
      <c r="O929" s="232"/>
      <c r="P929" s="232"/>
    </row>
    <row r="930" spans="15:16" x14ac:dyDescent="0.25">
      <c r="O930" s="232"/>
      <c r="P930" s="232"/>
    </row>
    <row r="931" spans="15:16" x14ac:dyDescent="0.25">
      <c r="O931" s="232"/>
      <c r="P931" s="232"/>
    </row>
    <row r="932" spans="15:16" x14ac:dyDescent="0.25">
      <c r="O932" s="232"/>
      <c r="P932" s="232"/>
    </row>
    <row r="933" spans="15:16" x14ac:dyDescent="0.25">
      <c r="O933" s="232"/>
      <c r="P933" s="232"/>
    </row>
    <row r="934" spans="15:16" x14ac:dyDescent="0.25">
      <c r="O934" s="232"/>
      <c r="P934" s="232"/>
    </row>
    <row r="935" spans="15:16" x14ac:dyDescent="0.25">
      <c r="O935" s="232"/>
      <c r="P935" s="232"/>
    </row>
    <row r="936" spans="15:16" x14ac:dyDescent="0.25">
      <c r="O936" s="232"/>
      <c r="P936" s="232"/>
    </row>
    <row r="937" spans="15:16" x14ac:dyDescent="0.25">
      <c r="O937" s="232"/>
      <c r="P937" s="232"/>
    </row>
    <row r="938" spans="15:16" x14ac:dyDescent="0.25">
      <c r="O938" s="232"/>
      <c r="P938" s="232"/>
    </row>
    <row r="939" spans="15:16" x14ac:dyDescent="0.25">
      <c r="O939" s="232"/>
      <c r="P939" s="232"/>
    </row>
    <row r="940" spans="15:16" x14ac:dyDescent="0.25">
      <c r="O940" s="232"/>
      <c r="P940" s="232"/>
    </row>
    <row r="941" spans="15:16" x14ac:dyDescent="0.25">
      <c r="O941" s="232"/>
      <c r="P941" s="232"/>
    </row>
    <row r="942" spans="15:16" x14ac:dyDescent="0.25">
      <c r="O942" s="232"/>
      <c r="P942" s="232"/>
    </row>
    <row r="943" spans="15:16" x14ac:dyDescent="0.25">
      <c r="O943" s="232"/>
      <c r="P943" s="232"/>
    </row>
    <row r="944" spans="15:16" x14ac:dyDescent="0.25">
      <c r="O944" s="232"/>
      <c r="P944" s="232"/>
    </row>
    <row r="945" spans="15:16" x14ac:dyDescent="0.25">
      <c r="O945" s="232"/>
      <c r="P945" s="232"/>
    </row>
    <row r="946" spans="15:16" x14ac:dyDescent="0.25">
      <c r="O946" s="232"/>
      <c r="P946" s="232"/>
    </row>
    <row r="947" spans="15:16" x14ac:dyDescent="0.25">
      <c r="O947" s="232"/>
      <c r="P947" s="232"/>
    </row>
    <row r="948" spans="15:16" x14ac:dyDescent="0.25">
      <c r="O948" s="232"/>
      <c r="P948" s="232"/>
    </row>
    <row r="949" spans="15:16" x14ac:dyDescent="0.25">
      <c r="O949" s="232"/>
      <c r="P949" s="232"/>
    </row>
    <row r="950" spans="15:16" x14ac:dyDescent="0.25">
      <c r="O950" s="232"/>
      <c r="P950" s="232"/>
    </row>
    <row r="951" spans="15:16" x14ac:dyDescent="0.25">
      <c r="O951" s="232"/>
      <c r="P951" s="232"/>
    </row>
    <row r="952" spans="15:16" x14ac:dyDescent="0.25">
      <c r="O952" s="232"/>
      <c r="P952" s="232"/>
    </row>
    <row r="953" spans="15:16" x14ac:dyDescent="0.25">
      <c r="O953" s="232"/>
      <c r="P953" s="232"/>
    </row>
    <row r="954" spans="15:16" x14ac:dyDescent="0.25">
      <c r="O954" s="232"/>
      <c r="P954" s="232"/>
    </row>
    <row r="955" spans="15:16" x14ac:dyDescent="0.25">
      <c r="O955" s="232"/>
      <c r="P955" s="232"/>
    </row>
    <row r="956" spans="15:16" x14ac:dyDescent="0.25">
      <c r="O956" s="232"/>
      <c r="P956" s="232"/>
    </row>
    <row r="957" spans="15:16" x14ac:dyDescent="0.25">
      <c r="O957" s="232"/>
      <c r="P957" s="232"/>
    </row>
    <row r="958" spans="15:16" x14ac:dyDescent="0.25">
      <c r="O958" s="232"/>
      <c r="P958" s="232"/>
    </row>
    <row r="959" spans="15:16" x14ac:dyDescent="0.25">
      <c r="O959" s="232"/>
      <c r="P959" s="232"/>
    </row>
    <row r="960" spans="15:16" x14ac:dyDescent="0.25">
      <c r="O960" s="232"/>
      <c r="P960" s="232"/>
    </row>
    <row r="961" spans="15:16" x14ac:dyDescent="0.25">
      <c r="O961" s="232"/>
      <c r="P961" s="232"/>
    </row>
    <row r="962" spans="15:16" x14ac:dyDescent="0.25">
      <c r="O962" s="232"/>
      <c r="P962" s="232"/>
    </row>
    <row r="963" spans="15:16" x14ac:dyDescent="0.25">
      <c r="O963" s="232"/>
      <c r="P963" s="232"/>
    </row>
    <row r="964" spans="15:16" x14ac:dyDescent="0.25">
      <c r="O964" s="232"/>
      <c r="P964" s="232"/>
    </row>
    <row r="965" spans="15:16" x14ac:dyDescent="0.25">
      <c r="O965" s="232"/>
      <c r="P965" s="232"/>
    </row>
    <row r="966" spans="15:16" x14ac:dyDescent="0.25">
      <c r="O966" s="232"/>
      <c r="P966" s="232"/>
    </row>
    <row r="967" spans="15:16" x14ac:dyDescent="0.25">
      <c r="O967" s="232"/>
      <c r="P967" s="232"/>
    </row>
    <row r="968" spans="15:16" x14ac:dyDescent="0.25">
      <c r="O968" s="232"/>
      <c r="P968" s="232"/>
    </row>
    <row r="969" spans="15:16" x14ac:dyDescent="0.25">
      <c r="O969" s="232"/>
      <c r="P969" s="232"/>
    </row>
    <row r="970" spans="15:16" x14ac:dyDescent="0.25">
      <c r="O970" s="232"/>
      <c r="P970" s="232"/>
    </row>
    <row r="971" spans="15:16" x14ac:dyDescent="0.25">
      <c r="O971" s="232"/>
      <c r="P971" s="232"/>
    </row>
    <row r="972" spans="15:16" x14ac:dyDescent="0.25">
      <c r="O972" s="232"/>
      <c r="P972" s="232"/>
    </row>
    <row r="973" spans="15:16" x14ac:dyDescent="0.25">
      <c r="O973" s="232"/>
      <c r="P973" s="232"/>
    </row>
    <row r="974" spans="15:16" x14ac:dyDescent="0.25">
      <c r="O974" s="232"/>
      <c r="P974" s="232"/>
    </row>
    <row r="975" spans="15:16" x14ac:dyDescent="0.25">
      <c r="O975" s="232"/>
      <c r="P975" s="232"/>
    </row>
    <row r="976" spans="15:16" x14ac:dyDescent="0.25">
      <c r="O976" s="232"/>
      <c r="P976" s="232"/>
    </row>
    <row r="977" spans="15:16" x14ac:dyDescent="0.25">
      <c r="O977" s="232"/>
      <c r="P977" s="232"/>
    </row>
    <row r="978" spans="15:16" x14ac:dyDescent="0.25">
      <c r="O978" s="232"/>
      <c r="P978" s="232"/>
    </row>
    <row r="979" spans="15:16" x14ac:dyDescent="0.25">
      <c r="O979" s="232"/>
      <c r="P979" s="232"/>
    </row>
    <row r="980" spans="15:16" x14ac:dyDescent="0.25">
      <c r="O980" s="232"/>
      <c r="P980" s="232"/>
    </row>
    <row r="981" spans="15:16" x14ac:dyDescent="0.25">
      <c r="O981" s="232"/>
      <c r="P981" s="232"/>
    </row>
    <row r="982" spans="15:16" x14ac:dyDescent="0.25">
      <c r="O982" s="232"/>
      <c r="P982" s="232"/>
    </row>
    <row r="983" spans="15:16" x14ac:dyDescent="0.25">
      <c r="O983" s="232"/>
      <c r="P983" s="232"/>
    </row>
    <row r="984" spans="15:16" x14ac:dyDescent="0.25">
      <c r="O984" s="232"/>
      <c r="P984" s="232"/>
    </row>
    <row r="985" spans="15:16" x14ac:dyDescent="0.25">
      <c r="O985" s="232"/>
      <c r="P985" s="232"/>
    </row>
    <row r="986" spans="15:16" x14ac:dyDescent="0.25">
      <c r="O986" s="232"/>
      <c r="P986" s="232"/>
    </row>
    <row r="987" spans="15:16" x14ac:dyDescent="0.25">
      <c r="O987" s="232"/>
      <c r="P987" s="232"/>
    </row>
    <row r="988" spans="15:16" x14ac:dyDescent="0.25">
      <c r="O988" s="232"/>
      <c r="P988" s="232"/>
    </row>
    <row r="989" spans="15:16" x14ac:dyDescent="0.25">
      <c r="O989" s="232"/>
      <c r="P989" s="232"/>
    </row>
    <row r="990" spans="15:16" x14ac:dyDescent="0.25">
      <c r="O990" s="232"/>
      <c r="P990" s="232"/>
    </row>
    <row r="991" spans="15:16" x14ac:dyDescent="0.25">
      <c r="O991" s="232"/>
      <c r="P991" s="232"/>
    </row>
    <row r="992" spans="15:16" x14ac:dyDescent="0.25">
      <c r="O992" s="232"/>
      <c r="P992" s="232"/>
    </row>
    <row r="993" spans="15:16" x14ac:dyDescent="0.25">
      <c r="O993" s="232"/>
      <c r="P993" s="232"/>
    </row>
    <row r="994" spans="15:16" x14ac:dyDescent="0.25">
      <c r="O994" s="232"/>
      <c r="P994" s="232"/>
    </row>
    <row r="995" spans="15:16" x14ac:dyDescent="0.25">
      <c r="O995" s="232"/>
      <c r="P995" s="232"/>
    </row>
    <row r="996" spans="15:16" x14ac:dyDescent="0.25">
      <c r="O996" s="232"/>
      <c r="P996" s="232"/>
    </row>
    <row r="997" spans="15:16" x14ac:dyDescent="0.25">
      <c r="O997" s="232"/>
      <c r="P997" s="232"/>
    </row>
    <row r="998" spans="15:16" x14ac:dyDescent="0.25">
      <c r="O998" s="232"/>
      <c r="P998" s="232"/>
    </row>
    <row r="999" spans="15:16" x14ac:dyDescent="0.25">
      <c r="O999" s="232"/>
      <c r="P999" s="232"/>
    </row>
    <row r="1000" spans="15:16" x14ac:dyDescent="0.25">
      <c r="O1000" s="232"/>
      <c r="P1000" s="232"/>
    </row>
    <row r="1001" spans="15:16" x14ac:dyDescent="0.25">
      <c r="O1001" s="232"/>
      <c r="P1001" s="232"/>
    </row>
    <row r="1002" spans="15:16" x14ac:dyDescent="0.25">
      <c r="O1002" s="232"/>
      <c r="P1002" s="232"/>
    </row>
    <row r="1003" spans="15:16" x14ac:dyDescent="0.25">
      <c r="O1003" s="232"/>
      <c r="P1003" s="232"/>
    </row>
    <row r="1004" spans="15:16" x14ac:dyDescent="0.25">
      <c r="O1004" s="232"/>
      <c r="P1004" s="232"/>
    </row>
    <row r="1005" spans="15:16" x14ac:dyDescent="0.25">
      <c r="O1005" s="232"/>
      <c r="P1005" s="232"/>
    </row>
    <row r="1006" spans="15:16" x14ac:dyDescent="0.25">
      <c r="O1006" s="232"/>
      <c r="P1006" s="232"/>
    </row>
    <row r="1007" spans="15:16" x14ac:dyDescent="0.25">
      <c r="O1007" s="232"/>
      <c r="P1007" s="232"/>
    </row>
    <row r="1008" spans="15:16" x14ac:dyDescent="0.25">
      <c r="O1008" s="232"/>
      <c r="P1008" s="232"/>
    </row>
    <row r="1009" spans="15:16" x14ac:dyDescent="0.25">
      <c r="O1009" s="232"/>
      <c r="P1009" s="232"/>
    </row>
    <row r="1010" spans="15:16" x14ac:dyDescent="0.25">
      <c r="O1010" s="232"/>
      <c r="P1010" s="232"/>
    </row>
    <row r="1011" spans="15:16" x14ac:dyDescent="0.25">
      <c r="O1011" s="232"/>
      <c r="P1011" s="232"/>
    </row>
    <row r="1012" spans="15:16" x14ac:dyDescent="0.25">
      <c r="O1012" s="232"/>
      <c r="P1012" s="232"/>
    </row>
    <row r="1013" spans="15:16" x14ac:dyDescent="0.25">
      <c r="O1013" s="232"/>
      <c r="P1013" s="232"/>
    </row>
    <row r="1014" spans="15:16" x14ac:dyDescent="0.25">
      <c r="O1014" s="232"/>
      <c r="P1014" s="232"/>
    </row>
    <row r="1015" spans="15:16" x14ac:dyDescent="0.25">
      <c r="O1015" s="232"/>
      <c r="P1015" s="232"/>
    </row>
    <row r="1016" spans="15:16" x14ac:dyDescent="0.25">
      <c r="O1016" s="232"/>
      <c r="P1016" s="232"/>
    </row>
    <row r="1017" spans="15:16" x14ac:dyDescent="0.25">
      <c r="O1017" s="232"/>
      <c r="P1017" s="232"/>
    </row>
    <row r="1018" spans="15:16" x14ac:dyDescent="0.25">
      <c r="O1018" s="232"/>
      <c r="P1018" s="232"/>
    </row>
    <row r="1019" spans="15:16" x14ac:dyDescent="0.25">
      <c r="O1019" s="232"/>
      <c r="P1019" s="232"/>
    </row>
    <row r="1020" spans="15:16" x14ac:dyDescent="0.25">
      <c r="O1020" s="232"/>
      <c r="P1020" s="232"/>
    </row>
    <row r="1021" spans="15:16" x14ac:dyDescent="0.25">
      <c r="O1021" s="232"/>
      <c r="P1021" s="232"/>
    </row>
    <row r="1022" spans="15:16" x14ac:dyDescent="0.25">
      <c r="O1022" s="232"/>
      <c r="P1022" s="232"/>
    </row>
    <row r="1023" spans="15:16" x14ac:dyDescent="0.25">
      <c r="O1023" s="232"/>
      <c r="P1023" s="232"/>
    </row>
    <row r="1024" spans="15:16" x14ac:dyDescent="0.25">
      <c r="O1024" s="232"/>
      <c r="P1024" s="232"/>
    </row>
    <row r="1025" spans="15:16" x14ac:dyDescent="0.25">
      <c r="O1025" s="232"/>
      <c r="P1025" s="232"/>
    </row>
    <row r="1026" spans="15:16" x14ac:dyDescent="0.25">
      <c r="O1026" s="232"/>
      <c r="P1026" s="232"/>
    </row>
    <row r="1027" spans="15:16" x14ac:dyDescent="0.25">
      <c r="O1027" s="232"/>
      <c r="P1027" s="232"/>
    </row>
    <row r="1028" spans="15:16" x14ac:dyDescent="0.25">
      <c r="O1028" s="232"/>
      <c r="P1028" s="232"/>
    </row>
    <row r="1029" spans="15:16" x14ac:dyDescent="0.25">
      <c r="O1029" s="232"/>
      <c r="P1029" s="232"/>
    </row>
    <row r="1030" spans="15:16" x14ac:dyDescent="0.25">
      <c r="O1030" s="232"/>
      <c r="P1030" s="232"/>
    </row>
    <row r="1031" spans="15:16" x14ac:dyDescent="0.25">
      <c r="O1031" s="232"/>
      <c r="P1031" s="232"/>
    </row>
    <row r="1032" spans="15:16" x14ac:dyDescent="0.25">
      <c r="O1032" s="232"/>
      <c r="P1032" s="232"/>
    </row>
    <row r="1033" spans="15:16" x14ac:dyDescent="0.25">
      <c r="O1033" s="232"/>
      <c r="P1033" s="232"/>
    </row>
    <row r="1034" spans="15:16" x14ac:dyDescent="0.25">
      <c r="O1034" s="232"/>
      <c r="P1034" s="232"/>
    </row>
    <row r="1035" spans="15:16" x14ac:dyDescent="0.25">
      <c r="O1035" s="232"/>
      <c r="P1035" s="232"/>
    </row>
    <row r="1036" spans="15:16" x14ac:dyDescent="0.25">
      <c r="O1036" s="232"/>
      <c r="P1036" s="232"/>
    </row>
    <row r="1037" spans="15:16" x14ac:dyDescent="0.25">
      <c r="O1037" s="232"/>
      <c r="P1037" s="232"/>
    </row>
    <row r="1038" spans="15:16" x14ac:dyDescent="0.25">
      <c r="O1038" s="232"/>
      <c r="P1038" s="232"/>
    </row>
    <row r="1039" spans="15:16" x14ac:dyDescent="0.25">
      <c r="O1039" s="232"/>
      <c r="P1039" s="232"/>
    </row>
    <row r="1040" spans="15:16" x14ac:dyDescent="0.25">
      <c r="O1040" s="232"/>
      <c r="P1040" s="232"/>
    </row>
    <row r="1041" spans="15:16" x14ac:dyDescent="0.25">
      <c r="O1041" s="232"/>
      <c r="P1041" s="232"/>
    </row>
    <row r="1042" spans="15:16" x14ac:dyDescent="0.25">
      <c r="O1042" s="232"/>
      <c r="P1042" s="232"/>
    </row>
    <row r="1043" spans="15:16" x14ac:dyDescent="0.25">
      <c r="O1043" s="232"/>
      <c r="P1043" s="232"/>
    </row>
    <row r="1044" spans="15:16" x14ac:dyDescent="0.25">
      <c r="O1044" s="232"/>
      <c r="P1044" s="232"/>
    </row>
    <row r="1045" spans="15:16" x14ac:dyDescent="0.25">
      <c r="O1045" s="232"/>
      <c r="P1045" s="232"/>
    </row>
    <row r="1046" spans="15:16" x14ac:dyDescent="0.25">
      <c r="O1046" s="232"/>
      <c r="P1046" s="232"/>
    </row>
    <row r="1047" spans="15:16" x14ac:dyDescent="0.25">
      <c r="O1047" s="232"/>
      <c r="P1047" s="232"/>
    </row>
    <row r="1048" spans="15:16" x14ac:dyDescent="0.25">
      <c r="O1048" s="232"/>
      <c r="P1048" s="232"/>
    </row>
    <row r="1049" spans="15:16" x14ac:dyDescent="0.25">
      <c r="O1049" s="232"/>
      <c r="P1049" s="232"/>
    </row>
    <row r="1050" spans="15:16" x14ac:dyDescent="0.25">
      <c r="O1050" s="232"/>
      <c r="P1050" s="232"/>
    </row>
    <row r="1051" spans="15:16" x14ac:dyDescent="0.25">
      <c r="O1051" s="232"/>
      <c r="P1051" s="232"/>
    </row>
    <row r="1052" spans="15:16" x14ac:dyDescent="0.25">
      <c r="O1052" s="232"/>
      <c r="P1052" s="232"/>
    </row>
    <row r="1053" spans="15:16" x14ac:dyDescent="0.25">
      <c r="O1053" s="232"/>
      <c r="P1053" s="232"/>
    </row>
    <row r="1054" spans="15:16" x14ac:dyDescent="0.25">
      <c r="O1054" s="232"/>
      <c r="P1054" s="232"/>
    </row>
    <row r="1055" spans="15:16" x14ac:dyDescent="0.25">
      <c r="O1055" s="232"/>
      <c r="P1055" s="232"/>
    </row>
    <row r="1056" spans="15:16" x14ac:dyDescent="0.25">
      <c r="O1056" s="232"/>
      <c r="P1056" s="232"/>
    </row>
    <row r="1057" spans="15:16" x14ac:dyDescent="0.25">
      <c r="O1057" s="232"/>
      <c r="P1057" s="232"/>
    </row>
    <row r="1058" spans="15:16" x14ac:dyDescent="0.25">
      <c r="O1058" s="232"/>
      <c r="P1058" s="232"/>
    </row>
    <row r="1059" spans="15:16" x14ac:dyDescent="0.25">
      <c r="O1059" s="232"/>
      <c r="P1059" s="232"/>
    </row>
    <row r="1060" spans="15:16" x14ac:dyDescent="0.25">
      <c r="O1060" s="232"/>
      <c r="P1060" s="232"/>
    </row>
    <row r="1061" spans="15:16" x14ac:dyDescent="0.25">
      <c r="O1061" s="232"/>
      <c r="P1061" s="232"/>
    </row>
    <row r="1062" spans="15:16" x14ac:dyDescent="0.25">
      <c r="O1062" s="232"/>
      <c r="P1062" s="232"/>
    </row>
    <row r="1063" spans="15:16" x14ac:dyDescent="0.25">
      <c r="O1063" s="232"/>
      <c r="P1063" s="232"/>
    </row>
    <row r="1064" spans="15:16" x14ac:dyDescent="0.25">
      <c r="O1064" s="232"/>
      <c r="P1064" s="232"/>
    </row>
    <row r="1065" spans="15:16" x14ac:dyDescent="0.25">
      <c r="O1065" s="232"/>
      <c r="P1065" s="232"/>
    </row>
    <row r="1066" spans="15:16" x14ac:dyDescent="0.25">
      <c r="O1066" s="232"/>
      <c r="P1066" s="232"/>
    </row>
    <row r="1067" spans="15:16" x14ac:dyDescent="0.25">
      <c r="O1067" s="232"/>
      <c r="P1067" s="232"/>
    </row>
    <row r="1068" spans="15:16" x14ac:dyDescent="0.25">
      <c r="O1068" s="232"/>
      <c r="P1068" s="232"/>
    </row>
    <row r="1069" spans="15:16" x14ac:dyDescent="0.25">
      <c r="O1069" s="232"/>
      <c r="P1069" s="232"/>
    </row>
    <row r="1070" spans="15:16" x14ac:dyDescent="0.25">
      <c r="O1070" s="232"/>
      <c r="P1070" s="232"/>
    </row>
    <row r="1071" spans="15:16" x14ac:dyDescent="0.25">
      <c r="O1071" s="232"/>
      <c r="P1071" s="232"/>
    </row>
    <row r="1072" spans="15:16" x14ac:dyDescent="0.25">
      <c r="O1072" s="232"/>
      <c r="P1072" s="232"/>
    </row>
    <row r="1073" spans="15:16" x14ac:dyDescent="0.25">
      <c r="O1073" s="232"/>
      <c r="P1073" s="232"/>
    </row>
    <row r="1074" spans="15:16" x14ac:dyDescent="0.25">
      <c r="O1074" s="232"/>
      <c r="P1074" s="232"/>
    </row>
    <row r="1075" spans="15:16" x14ac:dyDescent="0.25">
      <c r="O1075" s="232"/>
      <c r="P1075" s="232"/>
    </row>
    <row r="1076" spans="15:16" x14ac:dyDescent="0.25">
      <c r="O1076" s="232"/>
      <c r="P1076" s="232"/>
    </row>
    <row r="1077" spans="15:16" x14ac:dyDescent="0.25">
      <c r="O1077" s="232"/>
      <c r="P1077" s="232"/>
    </row>
    <row r="1078" spans="15:16" x14ac:dyDescent="0.25">
      <c r="O1078" s="232"/>
      <c r="P1078" s="232"/>
    </row>
    <row r="1079" spans="15:16" x14ac:dyDescent="0.25">
      <c r="O1079" s="232"/>
      <c r="P1079" s="232"/>
    </row>
    <row r="1080" spans="15:16" x14ac:dyDescent="0.25">
      <c r="O1080" s="232"/>
      <c r="P1080" s="232"/>
    </row>
    <row r="1081" spans="15:16" x14ac:dyDescent="0.25">
      <c r="O1081" s="232"/>
      <c r="P1081" s="232"/>
    </row>
    <row r="1082" spans="15:16" x14ac:dyDescent="0.25">
      <c r="O1082" s="232"/>
      <c r="P1082" s="232"/>
    </row>
    <row r="1083" spans="15:16" x14ac:dyDescent="0.25">
      <c r="O1083" s="232"/>
      <c r="P1083" s="232"/>
    </row>
    <row r="1084" spans="15:16" x14ac:dyDescent="0.25">
      <c r="O1084" s="232"/>
      <c r="P1084" s="232"/>
    </row>
    <row r="1085" spans="15:16" x14ac:dyDescent="0.25">
      <c r="O1085" s="232"/>
      <c r="P1085" s="232"/>
    </row>
    <row r="1086" spans="15:16" x14ac:dyDescent="0.25">
      <c r="O1086" s="232"/>
      <c r="P1086" s="232"/>
    </row>
    <row r="1087" spans="15:16" x14ac:dyDescent="0.25">
      <c r="O1087" s="232"/>
      <c r="P1087" s="232"/>
    </row>
    <row r="1088" spans="15:16" x14ac:dyDescent="0.25">
      <c r="O1088" s="232"/>
      <c r="P1088" s="232"/>
    </row>
    <row r="1089" spans="15:16" x14ac:dyDescent="0.25">
      <c r="O1089" s="232"/>
      <c r="P1089" s="232"/>
    </row>
    <row r="1090" spans="15:16" x14ac:dyDescent="0.25">
      <c r="O1090" s="232"/>
      <c r="P1090" s="232"/>
    </row>
    <row r="1091" spans="15:16" x14ac:dyDescent="0.25">
      <c r="O1091" s="232"/>
      <c r="P1091" s="232"/>
    </row>
    <row r="1092" spans="15:16" x14ac:dyDescent="0.25">
      <c r="O1092" s="232"/>
      <c r="P1092" s="232"/>
    </row>
    <row r="1093" spans="15:16" x14ac:dyDescent="0.25">
      <c r="O1093" s="232"/>
      <c r="P1093" s="232"/>
    </row>
    <row r="1094" spans="15:16" x14ac:dyDescent="0.25">
      <c r="O1094" s="232"/>
      <c r="P1094" s="232"/>
    </row>
    <row r="1095" spans="15:16" x14ac:dyDescent="0.25">
      <c r="O1095" s="232"/>
      <c r="P1095" s="232"/>
    </row>
    <row r="1096" spans="15:16" x14ac:dyDescent="0.25">
      <c r="O1096" s="232"/>
      <c r="P1096" s="232"/>
    </row>
    <row r="1097" spans="15:16" x14ac:dyDescent="0.25">
      <c r="O1097" s="232"/>
      <c r="P1097" s="232"/>
    </row>
    <row r="1098" spans="15:16" x14ac:dyDescent="0.25">
      <c r="O1098" s="232"/>
      <c r="P1098" s="232"/>
    </row>
    <row r="1099" spans="15:16" x14ac:dyDescent="0.25">
      <c r="O1099" s="232"/>
      <c r="P1099" s="232"/>
    </row>
    <row r="1100" spans="15:16" x14ac:dyDescent="0.25">
      <c r="O1100" s="232"/>
      <c r="P1100" s="232"/>
    </row>
    <row r="1101" spans="15:16" x14ac:dyDescent="0.25">
      <c r="O1101" s="232"/>
      <c r="P1101" s="232"/>
    </row>
    <row r="1102" spans="15:16" x14ac:dyDescent="0.25">
      <c r="O1102" s="232"/>
      <c r="P1102" s="232"/>
    </row>
    <row r="1103" spans="15:16" x14ac:dyDescent="0.25">
      <c r="O1103" s="232"/>
      <c r="P1103" s="232"/>
    </row>
    <row r="1104" spans="15:16" x14ac:dyDescent="0.25">
      <c r="O1104" s="232"/>
      <c r="P1104" s="232"/>
    </row>
    <row r="1105" spans="15:16" x14ac:dyDescent="0.25">
      <c r="O1105" s="232"/>
      <c r="P1105" s="232"/>
    </row>
    <row r="1106" spans="15:16" x14ac:dyDescent="0.25">
      <c r="O1106" s="232"/>
      <c r="P1106" s="232"/>
    </row>
    <row r="1107" spans="15:16" x14ac:dyDescent="0.25">
      <c r="O1107" s="232"/>
      <c r="P1107" s="232"/>
    </row>
    <row r="1108" spans="15:16" x14ac:dyDescent="0.25">
      <c r="O1108" s="232"/>
      <c r="P1108" s="232"/>
    </row>
    <row r="1109" spans="15:16" x14ac:dyDescent="0.25">
      <c r="O1109" s="232"/>
      <c r="P1109" s="232"/>
    </row>
    <row r="1110" spans="15:16" x14ac:dyDescent="0.25">
      <c r="O1110" s="232"/>
      <c r="P1110" s="232"/>
    </row>
    <row r="1111" spans="15:16" x14ac:dyDescent="0.25">
      <c r="O1111" s="232"/>
      <c r="P1111" s="232"/>
    </row>
    <row r="1112" spans="15:16" x14ac:dyDescent="0.25">
      <c r="O1112" s="232"/>
      <c r="P1112" s="232"/>
    </row>
    <row r="1113" spans="15:16" x14ac:dyDescent="0.25">
      <c r="O1113" s="232"/>
      <c r="P1113" s="232"/>
    </row>
    <row r="1114" spans="15:16" x14ac:dyDescent="0.25">
      <c r="O1114" s="232"/>
      <c r="P1114" s="232"/>
    </row>
    <row r="1115" spans="15:16" x14ac:dyDescent="0.25">
      <c r="O1115" s="232"/>
      <c r="P1115" s="232"/>
    </row>
    <row r="1116" spans="15:16" x14ac:dyDescent="0.25">
      <c r="O1116" s="232"/>
      <c r="P1116" s="232"/>
    </row>
    <row r="1117" spans="15:16" x14ac:dyDescent="0.25">
      <c r="O1117" s="232"/>
      <c r="P1117" s="232"/>
    </row>
    <row r="1118" spans="15:16" x14ac:dyDescent="0.25">
      <c r="O1118" s="232"/>
      <c r="P1118" s="232"/>
    </row>
    <row r="1119" spans="15:16" x14ac:dyDescent="0.25">
      <c r="O1119" s="232"/>
      <c r="P1119" s="232"/>
    </row>
    <row r="1120" spans="15:16" x14ac:dyDescent="0.25">
      <c r="O1120" s="232"/>
      <c r="P1120" s="232"/>
    </row>
    <row r="1121" spans="15:16" x14ac:dyDescent="0.25">
      <c r="O1121" s="232"/>
      <c r="P1121" s="232"/>
    </row>
    <row r="1122" spans="15:16" x14ac:dyDescent="0.25">
      <c r="O1122" s="232"/>
      <c r="P1122" s="232"/>
    </row>
    <row r="1123" spans="15:16" x14ac:dyDescent="0.25">
      <c r="O1123" s="232"/>
      <c r="P1123" s="232"/>
    </row>
    <row r="1124" spans="15:16" x14ac:dyDescent="0.25">
      <c r="O1124" s="232"/>
      <c r="P1124" s="232"/>
    </row>
    <row r="1125" spans="15:16" x14ac:dyDescent="0.25">
      <c r="O1125" s="232"/>
      <c r="P1125" s="232"/>
    </row>
    <row r="1126" spans="15:16" x14ac:dyDescent="0.25">
      <c r="O1126" s="232"/>
      <c r="P1126" s="232"/>
    </row>
    <row r="1127" spans="15:16" x14ac:dyDescent="0.25">
      <c r="O1127" s="232"/>
      <c r="P1127" s="232"/>
    </row>
    <row r="1128" spans="15:16" x14ac:dyDescent="0.25">
      <c r="O1128" s="232"/>
      <c r="P1128" s="232"/>
    </row>
    <row r="1129" spans="15:16" x14ac:dyDescent="0.25">
      <c r="O1129" s="232"/>
      <c r="P1129" s="232"/>
    </row>
    <row r="1130" spans="15:16" x14ac:dyDescent="0.25">
      <c r="O1130" s="232"/>
      <c r="P1130" s="232"/>
    </row>
    <row r="1131" spans="15:16" x14ac:dyDescent="0.25">
      <c r="O1131" s="232"/>
      <c r="P1131" s="232"/>
    </row>
    <row r="1132" spans="15:16" x14ac:dyDescent="0.25">
      <c r="O1132" s="232"/>
      <c r="P1132" s="232"/>
    </row>
    <row r="1133" spans="15:16" x14ac:dyDescent="0.25">
      <c r="O1133" s="232"/>
      <c r="P1133" s="232"/>
    </row>
    <row r="1134" spans="15:16" x14ac:dyDescent="0.25">
      <c r="O1134" s="232"/>
      <c r="P1134" s="232"/>
    </row>
    <row r="1135" spans="15:16" x14ac:dyDescent="0.25">
      <c r="O1135" s="232"/>
      <c r="P1135" s="232"/>
    </row>
    <row r="1136" spans="15:16" x14ac:dyDescent="0.25">
      <c r="O1136" s="232"/>
      <c r="P1136" s="232"/>
    </row>
    <row r="1137" spans="15:16" x14ac:dyDescent="0.25">
      <c r="O1137" s="232"/>
      <c r="P1137" s="232"/>
    </row>
    <row r="1138" spans="15:16" x14ac:dyDescent="0.25">
      <c r="O1138" s="232"/>
      <c r="P1138" s="232"/>
    </row>
    <row r="1139" spans="15:16" x14ac:dyDescent="0.25">
      <c r="O1139" s="232"/>
      <c r="P1139" s="232"/>
    </row>
    <row r="1140" spans="15:16" x14ac:dyDescent="0.25">
      <c r="O1140" s="232"/>
      <c r="P1140" s="232"/>
    </row>
    <row r="1141" spans="15:16" x14ac:dyDescent="0.25">
      <c r="O1141" s="232"/>
      <c r="P1141" s="232"/>
    </row>
    <row r="1142" spans="15:16" x14ac:dyDescent="0.25">
      <c r="O1142" s="232"/>
      <c r="P1142" s="232"/>
    </row>
    <row r="1143" spans="15:16" x14ac:dyDescent="0.25">
      <c r="O1143" s="232"/>
      <c r="P1143" s="232"/>
    </row>
    <row r="1144" spans="15:16" x14ac:dyDescent="0.25">
      <c r="O1144" s="232"/>
      <c r="P1144" s="232"/>
    </row>
    <row r="1145" spans="15:16" x14ac:dyDescent="0.25">
      <c r="O1145" s="232"/>
      <c r="P1145" s="232"/>
    </row>
    <row r="1146" spans="15:16" x14ac:dyDescent="0.25">
      <c r="O1146" s="232"/>
      <c r="P1146" s="232"/>
    </row>
    <row r="1147" spans="15:16" x14ac:dyDescent="0.25">
      <c r="O1147" s="232"/>
      <c r="P1147" s="232"/>
    </row>
    <row r="1148" spans="15:16" x14ac:dyDescent="0.25">
      <c r="O1148" s="232"/>
      <c r="P1148" s="232"/>
    </row>
    <row r="1149" spans="15:16" x14ac:dyDescent="0.25">
      <c r="O1149" s="232"/>
      <c r="P1149" s="232"/>
    </row>
    <row r="1150" spans="15:16" x14ac:dyDescent="0.25">
      <c r="O1150" s="232"/>
      <c r="P1150" s="232"/>
    </row>
    <row r="1151" spans="15:16" x14ac:dyDescent="0.25">
      <c r="O1151" s="232"/>
      <c r="P1151" s="232"/>
    </row>
    <row r="1152" spans="15:16" x14ac:dyDescent="0.25">
      <c r="O1152" s="232"/>
      <c r="P1152" s="232"/>
    </row>
    <row r="1153" spans="15:16" x14ac:dyDescent="0.25">
      <c r="O1153" s="232"/>
      <c r="P1153" s="232"/>
    </row>
    <row r="1154" spans="15:16" x14ac:dyDescent="0.25">
      <c r="O1154" s="232"/>
      <c r="P1154" s="232"/>
    </row>
    <row r="1155" spans="15:16" x14ac:dyDescent="0.25">
      <c r="O1155" s="232"/>
      <c r="P1155" s="232"/>
    </row>
    <row r="1156" spans="15:16" x14ac:dyDescent="0.25">
      <c r="O1156" s="232"/>
      <c r="P1156" s="232"/>
    </row>
    <row r="1157" spans="15:16" x14ac:dyDescent="0.25">
      <c r="O1157" s="232"/>
      <c r="P1157" s="232"/>
    </row>
    <row r="1158" spans="15:16" x14ac:dyDescent="0.25">
      <c r="O1158" s="232"/>
      <c r="P1158" s="232"/>
    </row>
    <row r="1159" spans="15:16" x14ac:dyDescent="0.25">
      <c r="O1159" s="232"/>
      <c r="P1159" s="232"/>
    </row>
    <row r="1160" spans="15:16" x14ac:dyDescent="0.25">
      <c r="O1160" s="232"/>
      <c r="P1160" s="232"/>
    </row>
    <row r="1161" spans="15:16" x14ac:dyDescent="0.25">
      <c r="O1161" s="232"/>
      <c r="P1161" s="232"/>
    </row>
    <row r="1162" spans="15:16" x14ac:dyDescent="0.25">
      <c r="O1162" s="232"/>
      <c r="P1162" s="232"/>
    </row>
    <row r="1163" spans="15:16" x14ac:dyDescent="0.25">
      <c r="O1163" s="232"/>
      <c r="P1163" s="232"/>
    </row>
    <row r="1164" spans="15:16" x14ac:dyDescent="0.25">
      <c r="O1164" s="232"/>
      <c r="P1164" s="232"/>
    </row>
    <row r="1165" spans="15:16" x14ac:dyDescent="0.25">
      <c r="O1165" s="232"/>
      <c r="P1165" s="232"/>
    </row>
    <row r="1166" spans="15:16" x14ac:dyDescent="0.25">
      <c r="O1166" s="232"/>
      <c r="P1166" s="232"/>
    </row>
    <row r="1167" spans="15:16" x14ac:dyDescent="0.25">
      <c r="O1167" s="232"/>
      <c r="P1167" s="232"/>
    </row>
    <row r="1168" spans="15:16" x14ac:dyDescent="0.25">
      <c r="O1168" s="232"/>
      <c r="P1168" s="232"/>
    </row>
    <row r="1169" spans="15:16" x14ac:dyDescent="0.25">
      <c r="O1169" s="232"/>
      <c r="P1169" s="232"/>
    </row>
    <row r="1170" spans="15:16" x14ac:dyDescent="0.25">
      <c r="O1170" s="232"/>
      <c r="P1170" s="232"/>
    </row>
    <row r="1171" spans="15:16" x14ac:dyDescent="0.25">
      <c r="O1171" s="232"/>
      <c r="P1171" s="232"/>
    </row>
    <row r="1172" spans="15:16" x14ac:dyDescent="0.25">
      <c r="O1172" s="232"/>
      <c r="P1172" s="232"/>
    </row>
    <row r="1173" spans="15:16" x14ac:dyDescent="0.25">
      <c r="O1173" s="232"/>
      <c r="P1173" s="232"/>
    </row>
    <row r="1174" spans="15:16" x14ac:dyDescent="0.25">
      <c r="O1174" s="232"/>
      <c r="P1174" s="232"/>
    </row>
    <row r="1175" spans="15:16" x14ac:dyDescent="0.25">
      <c r="O1175" s="232"/>
      <c r="P1175" s="232"/>
    </row>
    <row r="1176" spans="15:16" x14ac:dyDescent="0.25">
      <c r="O1176" s="232"/>
      <c r="P1176" s="232"/>
    </row>
    <row r="1177" spans="15:16" x14ac:dyDescent="0.25">
      <c r="O1177" s="232"/>
      <c r="P1177" s="232"/>
    </row>
    <row r="1178" spans="15:16" x14ac:dyDescent="0.25">
      <c r="O1178" s="232"/>
      <c r="P1178" s="232"/>
    </row>
    <row r="1179" spans="15:16" x14ac:dyDescent="0.25">
      <c r="O1179" s="232"/>
      <c r="P1179" s="232"/>
    </row>
    <row r="1180" spans="15:16" x14ac:dyDescent="0.25">
      <c r="O1180" s="232"/>
      <c r="P1180" s="232"/>
    </row>
    <row r="1181" spans="15:16" x14ac:dyDescent="0.25">
      <c r="O1181" s="232"/>
      <c r="P1181" s="232"/>
    </row>
    <row r="1182" spans="15:16" x14ac:dyDescent="0.25">
      <c r="O1182" s="232"/>
      <c r="P1182" s="232"/>
    </row>
    <row r="1183" spans="15:16" x14ac:dyDescent="0.25">
      <c r="O1183" s="232"/>
      <c r="P1183" s="232"/>
    </row>
    <row r="1184" spans="15:16" x14ac:dyDescent="0.25">
      <c r="O1184" s="232"/>
      <c r="P1184" s="232"/>
    </row>
    <row r="1185" spans="15:16" x14ac:dyDescent="0.25">
      <c r="O1185" s="232"/>
      <c r="P1185" s="232"/>
    </row>
    <row r="1186" spans="15:16" x14ac:dyDescent="0.25">
      <c r="O1186" s="232"/>
      <c r="P1186" s="232"/>
    </row>
    <row r="1187" spans="15:16" x14ac:dyDescent="0.25">
      <c r="O1187" s="232"/>
      <c r="P1187" s="232"/>
    </row>
    <row r="1188" spans="15:16" x14ac:dyDescent="0.25">
      <c r="O1188" s="232"/>
      <c r="P1188" s="232"/>
    </row>
    <row r="1189" spans="15:16" x14ac:dyDescent="0.25">
      <c r="O1189" s="232"/>
      <c r="P1189" s="232"/>
    </row>
    <row r="1190" spans="15:16" x14ac:dyDescent="0.25">
      <c r="O1190" s="232"/>
      <c r="P1190" s="232"/>
    </row>
    <row r="1191" spans="15:16" x14ac:dyDescent="0.25">
      <c r="O1191" s="232"/>
      <c r="P1191" s="232"/>
    </row>
    <row r="1192" spans="15:16" x14ac:dyDescent="0.25">
      <c r="O1192" s="232"/>
      <c r="P1192" s="232"/>
    </row>
    <row r="1193" spans="15:16" x14ac:dyDescent="0.25">
      <c r="O1193" s="232"/>
      <c r="P1193" s="232"/>
    </row>
    <row r="1194" spans="15:16" x14ac:dyDescent="0.25">
      <c r="O1194" s="232"/>
      <c r="P1194" s="232"/>
    </row>
    <row r="1195" spans="15:16" x14ac:dyDescent="0.25">
      <c r="O1195" s="232"/>
      <c r="P1195" s="232"/>
    </row>
    <row r="1196" spans="15:16" x14ac:dyDescent="0.25">
      <c r="O1196" s="232"/>
      <c r="P1196" s="232"/>
    </row>
    <row r="1197" spans="15:16" x14ac:dyDescent="0.25">
      <c r="O1197" s="232"/>
      <c r="P1197" s="232"/>
    </row>
    <row r="1198" spans="15:16" x14ac:dyDescent="0.25">
      <c r="O1198" s="232"/>
      <c r="P1198" s="232"/>
    </row>
    <row r="1199" spans="15:16" x14ac:dyDescent="0.25">
      <c r="O1199" s="232"/>
      <c r="P1199" s="232"/>
    </row>
    <row r="1200" spans="15:16" x14ac:dyDescent="0.25">
      <c r="O1200" s="232"/>
      <c r="P1200" s="232"/>
    </row>
    <row r="1201" spans="15:16" x14ac:dyDescent="0.25">
      <c r="O1201" s="232"/>
      <c r="P1201" s="232"/>
    </row>
    <row r="1202" spans="15:16" x14ac:dyDescent="0.25">
      <c r="O1202" s="232"/>
      <c r="P1202" s="232"/>
    </row>
    <row r="1203" spans="15:16" x14ac:dyDescent="0.25">
      <c r="O1203" s="232"/>
      <c r="P1203" s="232"/>
    </row>
    <row r="1204" spans="15:16" x14ac:dyDescent="0.25">
      <c r="O1204" s="232"/>
      <c r="P1204" s="232"/>
    </row>
    <row r="1205" spans="15:16" x14ac:dyDescent="0.25">
      <c r="O1205" s="232"/>
      <c r="P1205" s="232"/>
    </row>
    <row r="1206" spans="15:16" x14ac:dyDescent="0.25">
      <c r="O1206" s="232"/>
      <c r="P1206" s="232"/>
    </row>
    <row r="1207" spans="15:16" x14ac:dyDescent="0.25">
      <c r="O1207" s="232"/>
      <c r="P1207" s="232"/>
    </row>
    <row r="1208" spans="15:16" x14ac:dyDescent="0.25">
      <c r="O1208" s="232"/>
      <c r="P1208" s="232"/>
    </row>
    <row r="1209" spans="15:16" x14ac:dyDescent="0.25">
      <c r="O1209" s="232"/>
      <c r="P1209" s="232"/>
    </row>
    <row r="1210" spans="15:16" x14ac:dyDescent="0.25">
      <c r="O1210" s="232"/>
      <c r="P1210" s="232"/>
    </row>
    <row r="1211" spans="15:16" x14ac:dyDescent="0.25">
      <c r="O1211" s="232"/>
      <c r="P1211" s="232"/>
    </row>
    <row r="1212" spans="15:16" x14ac:dyDescent="0.25">
      <c r="O1212" s="232"/>
      <c r="P1212" s="232"/>
    </row>
    <row r="1213" spans="15:16" x14ac:dyDescent="0.25">
      <c r="O1213" s="232"/>
      <c r="P1213" s="232"/>
    </row>
    <row r="1214" spans="15:16" x14ac:dyDescent="0.25">
      <c r="O1214" s="232"/>
      <c r="P1214" s="232"/>
    </row>
    <row r="1215" spans="15:16" x14ac:dyDescent="0.25">
      <c r="O1215" s="232"/>
      <c r="P1215" s="232"/>
    </row>
    <row r="1216" spans="15:16" x14ac:dyDescent="0.25">
      <c r="O1216" s="232"/>
      <c r="P1216" s="232"/>
    </row>
    <row r="1217" spans="15:16" x14ac:dyDescent="0.25">
      <c r="O1217" s="232"/>
      <c r="P1217" s="232"/>
    </row>
    <row r="1218" spans="15:16" x14ac:dyDescent="0.25">
      <c r="O1218" s="232"/>
      <c r="P1218" s="232"/>
    </row>
    <row r="1219" spans="15:16" x14ac:dyDescent="0.25">
      <c r="O1219" s="232"/>
      <c r="P1219" s="232"/>
    </row>
    <row r="1220" spans="15:16" x14ac:dyDescent="0.25">
      <c r="O1220" s="232"/>
      <c r="P1220" s="232"/>
    </row>
    <row r="1221" spans="15:16" x14ac:dyDescent="0.25">
      <c r="O1221" s="232"/>
      <c r="P1221" s="232"/>
    </row>
    <row r="1222" spans="15:16" x14ac:dyDescent="0.25">
      <c r="O1222" s="232"/>
      <c r="P1222" s="232"/>
    </row>
    <row r="1223" spans="15:16" x14ac:dyDescent="0.25">
      <c r="O1223" s="232"/>
      <c r="P1223" s="232"/>
    </row>
    <row r="1224" spans="15:16" x14ac:dyDescent="0.25">
      <c r="O1224" s="232"/>
      <c r="P1224" s="232"/>
    </row>
    <row r="1225" spans="15:16" x14ac:dyDescent="0.25">
      <c r="O1225" s="232"/>
      <c r="P1225" s="232"/>
    </row>
    <row r="1226" spans="15:16" x14ac:dyDescent="0.25">
      <c r="O1226" s="232"/>
      <c r="P1226" s="232"/>
    </row>
    <row r="1227" spans="15:16" x14ac:dyDescent="0.25">
      <c r="O1227" s="232"/>
      <c r="P1227" s="232"/>
    </row>
    <row r="1228" spans="15:16" x14ac:dyDescent="0.25">
      <c r="O1228" s="232"/>
      <c r="P1228" s="232"/>
    </row>
    <row r="1229" spans="15:16" x14ac:dyDescent="0.25">
      <c r="O1229" s="232"/>
      <c r="P1229" s="232"/>
    </row>
    <row r="1230" spans="15:16" x14ac:dyDescent="0.25">
      <c r="O1230" s="232"/>
      <c r="P1230" s="232"/>
    </row>
    <row r="1231" spans="15:16" x14ac:dyDescent="0.25">
      <c r="O1231" s="232"/>
      <c r="P1231" s="232"/>
    </row>
    <row r="1232" spans="15:16" x14ac:dyDescent="0.25">
      <c r="O1232" s="232"/>
      <c r="P1232" s="232"/>
    </row>
    <row r="1233" spans="15:16" x14ac:dyDescent="0.25">
      <c r="O1233" s="232"/>
      <c r="P1233" s="232"/>
    </row>
    <row r="1234" spans="15:16" x14ac:dyDescent="0.25">
      <c r="O1234" s="232"/>
      <c r="P1234" s="232"/>
    </row>
    <row r="1235" spans="15:16" x14ac:dyDescent="0.25">
      <c r="O1235" s="232"/>
      <c r="P1235" s="232"/>
    </row>
    <row r="1236" spans="15:16" x14ac:dyDescent="0.25">
      <c r="O1236" s="232"/>
      <c r="P1236" s="232"/>
    </row>
    <row r="1237" spans="15:16" x14ac:dyDescent="0.25">
      <c r="O1237" s="232"/>
      <c r="P1237" s="232"/>
    </row>
    <row r="1238" spans="15:16" x14ac:dyDescent="0.25">
      <c r="O1238" s="232"/>
      <c r="P1238" s="232"/>
    </row>
    <row r="1239" spans="15:16" x14ac:dyDescent="0.25">
      <c r="O1239" s="232"/>
      <c r="P1239" s="232"/>
    </row>
    <row r="1240" spans="15:16" x14ac:dyDescent="0.25">
      <c r="O1240" s="232"/>
      <c r="P1240" s="232"/>
    </row>
    <row r="1241" spans="15:16" x14ac:dyDescent="0.25">
      <c r="O1241" s="232"/>
      <c r="P1241" s="232"/>
    </row>
    <row r="1242" spans="15:16" x14ac:dyDescent="0.25">
      <c r="O1242" s="232"/>
      <c r="P1242" s="232"/>
    </row>
    <row r="1243" spans="15:16" x14ac:dyDescent="0.25">
      <c r="O1243" s="232"/>
      <c r="P1243" s="232"/>
    </row>
    <row r="1244" spans="15:16" x14ac:dyDescent="0.25">
      <c r="O1244" s="232"/>
      <c r="P1244" s="232"/>
    </row>
    <row r="1245" spans="15:16" x14ac:dyDescent="0.25">
      <c r="O1245" s="232"/>
      <c r="P1245" s="232"/>
    </row>
    <row r="1246" spans="15:16" x14ac:dyDescent="0.25">
      <c r="O1246" s="232"/>
      <c r="P1246" s="232"/>
    </row>
    <row r="1247" spans="15:16" x14ac:dyDescent="0.25">
      <c r="O1247" s="232"/>
      <c r="P1247" s="232"/>
    </row>
    <row r="1248" spans="15:16" x14ac:dyDescent="0.25">
      <c r="O1248" s="232"/>
      <c r="P1248" s="232"/>
    </row>
    <row r="1249" spans="15:16" x14ac:dyDescent="0.25">
      <c r="O1249" s="232"/>
      <c r="P1249" s="232"/>
    </row>
    <row r="1250" spans="15:16" x14ac:dyDescent="0.25">
      <c r="O1250" s="232"/>
      <c r="P1250" s="232"/>
    </row>
    <row r="1251" spans="15:16" x14ac:dyDescent="0.25">
      <c r="O1251" s="232"/>
      <c r="P1251" s="232"/>
    </row>
    <row r="1252" spans="15:16" x14ac:dyDescent="0.25">
      <c r="O1252" s="232"/>
      <c r="P1252" s="232"/>
    </row>
    <row r="1253" spans="15:16" x14ac:dyDescent="0.25">
      <c r="O1253" s="232"/>
      <c r="P1253" s="232"/>
    </row>
    <row r="1254" spans="15:16" x14ac:dyDescent="0.25">
      <c r="O1254" s="232"/>
      <c r="P1254" s="232"/>
    </row>
    <row r="1255" spans="15:16" x14ac:dyDescent="0.25">
      <c r="O1255" s="232"/>
      <c r="P1255" s="232"/>
    </row>
    <row r="1256" spans="15:16" x14ac:dyDescent="0.25">
      <c r="O1256" s="232"/>
      <c r="P1256" s="232"/>
    </row>
    <row r="1257" spans="15:16" x14ac:dyDescent="0.25">
      <c r="O1257" s="232"/>
      <c r="P1257" s="232"/>
    </row>
    <row r="1258" spans="15:16" x14ac:dyDescent="0.25">
      <c r="O1258" s="232"/>
      <c r="P1258" s="232"/>
    </row>
    <row r="1259" spans="15:16" x14ac:dyDescent="0.25">
      <c r="O1259" s="232"/>
      <c r="P1259" s="232"/>
    </row>
    <row r="1260" spans="15:16" x14ac:dyDescent="0.25">
      <c r="O1260" s="232"/>
      <c r="P1260" s="232"/>
    </row>
    <row r="1261" spans="15:16" x14ac:dyDescent="0.25">
      <c r="O1261" s="232"/>
      <c r="P1261" s="232"/>
    </row>
    <row r="1262" spans="15:16" x14ac:dyDescent="0.25">
      <c r="O1262" s="232"/>
      <c r="P1262" s="232"/>
    </row>
    <row r="1263" spans="15:16" x14ac:dyDescent="0.25">
      <c r="O1263" s="232"/>
      <c r="P1263" s="232"/>
    </row>
    <row r="1264" spans="15:16" x14ac:dyDescent="0.25">
      <c r="O1264" s="232"/>
      <c r="P1264" s="232"/>
    </row>
    <row r="1265" spans="15:16" x14ac:dyDescent="0.25">
      <c r="O1265" s="232"/>
      <c r="P1265" s="232"/>
    </row>
    <row r="1266" spans="15:16" x14ac:dyDescent="0.25">
      <c r="O1266" s="232"/>
      <c r="P1266" s="232"/>
    </row>
    <row r="1267" spans="15:16" x14ac:dyDescent="0.25">
      <c r="O1267" s="232"/>
      <c r="P1267" s="232"/>
    </row>
    <row r="1268" spans="15:16" x14ac:dyDescent="0.25">
      <c r="O1268" s="232"/>
      <c r="P1268" s="232"/>
    </row>
    <row r="1269" spans="15:16" x14ac:dyDescent="0.25">
      <c r="O1269" s="232"/>
      <c r="P1269" s="232"/>
    </row>
    <row r="1270" spans="15:16" x14ac:dyDescent="0.25">
      <c r="O1270" s="232"/>
      <c r="P1270" s="232"/>
    </row>
    <row r="1271" spans="15:16" x14ac:dyDescent="0.25">
      <c r="O1271" s="232"/>
      <c r="P1271" s="232"/>
    </row>
    <row r="1272" spans="15:16" x14ac:dyDescent="0.25">
      <c r="O1272" s="232"/>
      <c r="P1272" s="232"/>
    </row>
    <row r="1273" spans="15:16" x14ac:dyDescent="0.25">
      <c r="O1273" s="232"/>
      <c r="P1273" s="232"/>
    </row>
    <row r="1274" spans="15:16" x14ac:dyDescent="0.25">
      <c r="O1274" s="232"/>
      <c r="P1274" s="232"/>
    </row>
    <row r="1275" spans="15:16" x14ac:dyDescent="0.25">
      <c r="O1275" s="232"/>
      <c r="P1275" s="232"/>
    </row>
    <row r="1276" spans="15:16" x14ac:dyDescent="0.25">
      <c r="O1276" s="232"/>
      <c r="P1276" s="232"/>
    </row>
    <row r="1277" spans="15:16" x14ac:dyDescent="0.25">
      <c r="O1277" s="232"/>
      <c r="P1277" s="232"/>
    </row>
    <row r="1278" spans="15:16" x14ac:dyDescent="0.25">
      <c r="O1278" s="232"/>
      <c r="P1278" s="232"/>
    </row>
    <row r="1279" spans="15:16" x14ac:dyDescent="0.25">
      <c r="O1279" s="232"/>
      <c r="P1279" s="232"/>
    </row>
    <row r="1280" spans="15:16" x14ac:dyDescent="0.25">
      <c r="O1280" s="232"/>
      <c r="P1280" s="232"/>
    </row>
    <row r="1281" spans="15:16" x14ac:dyDescent="0.25">
      <c r="O1281" s="232"/>
      <c r="P1281" s="232"/>
    </row>
    <row r="1282" spans="15:16" x14ac:dyDescent="0.25">
      <c r="O1282" s="232"/>
      <c r="P1282" s="232"/>
    </row>
    <row r="1283" spans="15:16" x14ac:dyDescent="0.25">
      <c r="O1283" s="232"/>
      <c r="P1283" s="232"/>
    </row>
    <row r="1284" spans="15:16" x14ac:dyDescent="0.25">
      <c r="O1284" s="232"/>
      <c r="P1284" s="232"/>
    </row>
    <row r="1285" spans="15:16" x14ac:dyDescent="0.25">
      <c r="O1285" s="232"/>
      <c r="P1285" s="232"/>
    </row>
    <row r="1286" spans="15:16" x14ac:dyDescent="0.25">
      <c r="O1286" s="232"/>
      <c r="P1286" s="232"/>
    </row>
    <row r="1287" spans="15:16" x14ac:dyDescent="0.25">
      <c r="O1287" s="232"/>
      <c r="P1287" s="232"/>
    </row>
    <row r="1288" spans="15:16" x14ac:dyDescent="0.25">
      <c r="O1288" s="232"/>
      <c r="P1288" s="232"/>
    </row>
    <row r="1289" spans="15:16" x14ac:dyDescent="0.25">
      <c r="O1289" s="232"/>
      <c r="P1289" s="232"/>
    </row>
    <row r="1290" spans="15:16" x14ac:dyDescent="0.25">
      <c r="O1290" s="232"/>
      <c r="P1290" s="232"/>
    </row>
    <row r="1291" spans="15:16" x14ac:dyDescent="0.25">
      <c r="O1291" s="232"/>
      <c r="P1291" s="232"/>
    </row>
    <row r="1292" spans="15:16" x14ac:dyDescent="0.25">
      <c r="O1292" s="232"/>
      <c r="P1292" s="232"/>
    </row>
    <row r="1293" spans="15:16" x14ac:dyDescent="0.25">
      <c r="O1293" s="232"/>
      <c r="P1293" s="232"/>
    </row>
    <row r="1294" spans="15:16" x14ac:dyDescent="0.25">
      <c r="O1294" s="232"/>
      <c r="P1294" s="232"/>
    </row>
    <row r="1295" spans="15:16" x14ac:dyDescent="0.25">
      <c r="O1295" s="232"/>
      <c r="P1295" s="232"/>
    </row>
    <row r="1296" spans="15:16" x14ac:dyDescent="0.25">
      <c r="O1296" s="232"/>
      <c r="P1296" s="232"/>
    </row>
    <row r="1297" spans="15:16" x14ac:dyDescent="0.25">
      <c r="O1297" s="232"/>
      <c r="P1297" s="232"/>
    </row>
    <row r="1298" spans="15:16" x14ac:dyDescent="0.25">
      <c r="O1298" s="232"/>
      <c r="P1298" s="232"/>
    </row>
    <row r="1299" spans="15:16" x14ac:dyDescent="0.25">
      <c r="O1299" s="232"/>
      <c r="P1299" s="232"/>
    </row>
    <row r="1300" spans="15:16" x14ac:dyDescent="0.25">
      <c r="O1300" s="232"/>
      <c r="P1300" s="232"/>
    </row>
    <row r="1301" spans="15:16" x14ac:dyDescent="0.25">
      <c r="O1301" s="232"/>
      <c r="P1301" s="232"/>
    </row>
    <row r="1302" spans="15:16" x14ac:dyDescent="0.25">
      <c r="O1302" s="232"/>
      <c r="P1302" s="232"/>
    </row>
    <row r="1303" spans="15:16" x14ac:dyDescent="0.25">
      <c r="O1303" s="232"/>
      <c r="P1303" s="232"/>
    </row>
    <row r="1304" spans="15:16" x14ac:dyDescent="0.25">
      <c r="O1304" s="232"/>
      <c r="P1304" s="232"/>
    </row>
    <row r="1305" spans="15:16" x14ac:dyDescent="0.25">
      <c r="O1305" s="232"/>
      <c r="P1305" s="232"/>
    </row>
    <row r="1306" spans="15:16" x14ac:dyDescent="0.25">
      <c r="O1306" s="232"/>
      <c r="P1306" s="232"/>
    </row>
    <row r="1307" spans="15:16" x14ac:dyDescent="0.25">
      <c r="O1307" s="232"/>
      <c r="P1307" s="232"/>
    </row>
    <row r="1308" spans="15:16" x14ac:dyDescent="0.25">
      <c r="O1308" s="232"/>
      <c r="P1308" s="232"/>
    </row>
    <row r="1309" spans="15:16" x14ac:dyDescent="0.25">
      <c r="O1309" s="232"/>
      <c r="P1309" s="232"/>
    </row>
    <row r="1310" spans="15:16" x14ac:dyDescent="0.25">
      <c r="O1310" s="232"/>
      <c r="P1310" s="232"/>
    </row>
    <row r="1311" spans="15:16" x14ac:dyDescent="0.25">
      <c r="O1311" s="232"/>
      <c r="P1311" s="232"/>
    </row>
    <row r="1312" spans="15:16" x14ac:dyDescent="0.25">
      <c r="O1312" s="232"/>
      <c r="P1312" s="232"/>
    </row>
    <row r="1313" spans="15:16" x14ac:dyDescent="0.25">
      <c r="O1313" s="232"/>
      <c r="P1313" s="232"/>
    </row>
    <row r="1314" spans="15:16" x14ac:dyDescent="0.25">
      <c r="O1314" s="232"/>
      <c r="P1314" s="232"/>
    </row>
    <row r="1315" spans="15:16" x14ac:dyDescent="0.25">
      <c r="O1315" s="232"/>
      <c r="P1315" s="232"/>
    </row>
    <row r="1316" spans="15:16" x14ac:dyDescent="0.25">
      <c r="O1316" s="232"/>
      <c r="P1316" s="232"/>
    </row>
    <row r="1317" spans="15:16" x14ac:dyDescent="0.25">
      <c r="O1317" s="232"/>
      <c r="P1317" s="232"/>
    </row>
    <row r="1318" spans="15:16" x14ac:dyDescent="0.25">
      <c r="O1318" s="232"/>
      <c r="P1318" s="232"/>
    </row>
    <row r="1319" spans="15:16" x14ac:dyDescent="0.25">
      <c r="O1319" s="232"/>
      <c r="P1319" s="232"/>
    </row>
    <row r="1320" spans="15:16" x14ac:dyDescent="0.25">
      <c r="O1320" s="232"/>
      <c r="P1320" s="232"/>
    </row>
    <row r="1321" spans="15:16" x14ac:dyDescent="0.25">
      <c r="O1321" s="232"/>
      <c r="P1321" s="232"/>
    </row>
    <row r="1322" spans="15:16" x14ac:dyDescent="0.25">
      <c r="O1322" s="232"/>
      <c r="P1322" s="232"/>
    </row>
    <row r="1323" spans="15:16" x14ac:dyDescent="0.25">
      <c r="O1323" s="232"/>
      <c r="P1323" s="232"/>
    </row>
    <row r="1324" spans="15:16" x14ac:dyDescent="0.25">
      <c r="O1324" s="232"/>
      <c r="P1324" s="232"/>
    </row>
    <row r="1325" spans="15:16" x14ac:dyDescent="0.25">
      <c r="O1325" s="232"/>
      <c r="P1325" s="232"/>
    </row>
    <row r="1326" spans="15:16" x14ac:dyDescent="0.25">
      <c r="O1326" s="232"/>
      <c r="P1326" s="232"/>
    </row>
    <row r="1327" spans="15:16" x14ac:dyDescent="0.25">
      <c r="O1327" s="232"/>
      <c r="P1327" s="232"/>
    </row>
    <row r="1328" spans="15:16" x14ac:dyDescent="0.25">
      <c r="O1328" s="232"/>
      <c r="P1328" s="232"/>
    </row>
    <row r="1329" spans="15:16" x14ac:dyDescent="0.25">
      <c r="O1329" s="232"/>
      <c r="P1329" s="232"/>
    </row>
    <row r="1330" spans="15:16" x14ac:dyDescent="0.25">
      <c r="O1330" s="232"/>
      <c r="P1330" s="232"/>
    </row>
    <row r="1331" spans="15:16" x14ac:dyDescent="0.25">
      <c r="O1331" s="232"/>
      <c r="P1331" s="232"/>
    </row>
    <row r="1332" spans="15:16" x14ac:dyDescent="0.25">
      <c r="O1332" s="232"/>
      <c r="P1332" s="232"/>
    </row>
    <row r="1333" spans="15:16" x14ac:dyDescent="0.25">
      <c r="O1333" s="232"/>
      <c r="P1333" s="232"/>
    </row>
    <row r="1334" spans="15:16" x14ac:dyDescent="0.25">
      <c r="O1334" s="232"/>
      <c r="P1334" s="232"/>
    </row>
    <row r="1335" spans="15:16" x14ac:dyDescent="0.25">
      <c r="O1335" s="232"/>
      <c r="P1335" s="232"/>
    </row>
    <row r="1336" spans="15:16" x14ac:dyDescent="0.25">
      <c r="O1336" s="232"/>
      <c r="P1336" s="232"/>
    </row>
    <row r="1337" spans="15:16" x14ac:dyDescent="0.25">
      <c r="O1337" s="232"/>
      <c r="P1337" s="232"/>
    </row>
    <row r="1338" spans="15:16" x14ac:dyDescent="0.25">
      <c r="O1338" s="232"/>
      <c r="P1338" s="232"/>
    </row>
    <row r="1339" spans="15:16" x14ac:dyDescent="0.25">
      <c r="O1339" s="232"/>
      <c r="P1339" s="232"/>
    </row>
    <row r="1340" spans="15:16" x14ac:dyDescent="0.25">
      <c r="O1340" s="232"/>
      <c r="P1340" s="232"/>
    </row>
    <row r="1341" spans="15:16" x14ac:dyDescent="0.25">
      <c r="O1341" s="232"/>
      <c r="P1341" s="232"/>
    </row>
    <row r="1342" spans="15:16" x14ac:dyDescent="0.25">
      <c r="O1342" s="232"/>
      <c r="P1342" s="232"/>
    </row>
    <row r="1343" spans="15:16" x14ac:dyDescent="0.25">
      <c r="O1343" s="232"/>
      <c r="P1343" s="232"/>
    </row>
    <row r="1344" spans="15:16" x14ac:dyDescent="0.25">
      <c r="O1344" s="232"/>
      <c r="P1344" s="232"/>
    </row>
    <row r="1345" spans="15:16" x14ac:dyDescent="0.25">
      <c r="O1345" s="232"/>
      <c r="P1345" s="232"/>
    </row>
    <row r="1346" spans="15:16" x14ac:dyDescent="0.25">
      <c r="O1346" s="232"/>
      <c r="P1346" s="232"/>
    </row>
    <row r="1347" spans="15:16" x14ac:dyDescent="0.25">
      <c r="O1347" s="232"/>
      <c r="P1347" s="232"/>
    </row>
    <row r="1348" spans="15:16" x14ac:dyDescent="0.25">
      <c r="O1348" s="232"/>
      <c r="P1348" s="232"/>
    </row>
    <row r="1349" spans="15:16" x14ac:dyDescent="0.25">
      <c r="O1349" s="232"/>
      <c r="P1349" s="232"/>
    </row>
    <row r="1350" spans="15:16" x14ac:dyDescent="0.25">
      <c r="O1350" s="232"/>
      <c r="P1350" s="232"/>
    </row>
    <row r="1351" spans="15:16" x14ac:dyDescent="0.25">
      <c r="O1351" s="232"/>
      <c r="P1351" s="232"/>
    </row>
    <row r="1352" spans="15:16" x14ac:dyDescent="0.25">
      <c r="O1352" s="232"/>
      <c r="P1352" s="232"/>
    </row>
    <row r="1353" spans="15:16" x14ac:dyDescent="0.25">
      <c r="O1353" s="232"/>
      <c r="P1353" s="232"/>
    </row>
    <row r="1354" spans="15:16" x14ac:dyDescent="0.25">
      <c r="O1354" s="232"/>
      <c r="P1354" s="232"/>
    </row>
    <row r="1355" spans="15:16" x14ac:dyDescent="0.25">
      <c r="O1355" s="232"/>
      <c r="P1355" s="232"/>
    </row>
    <row r="1356" spans="15:16" x14ac:dyDescent="0.25">
      <c r="O1356" s="232"/>
      <c r="P1356" s="232"/>
    </row>
    <row r="1357" spans="15:16" x14ac:dyDescent="0.25">
      <c r="O1357" s="232"/>
      <c r="P1357" s="232"/>
    </row>
    <row r="1358" spans="15:16" x14ac:dyDescent="0.25">
      <c r="O1358" s="232"/>
      <c r="P1358" s="232"/>
    </row>
    <row r="1359" spans="15:16" x14ac:dyDescent="0.25">
      <c r="O1359" s="232"/>
      <c r="P1359" s="232"/>
    </row>
    <row r="1360" spans="15:16" x14ac:dyDescent="0.25">
      <c r="O1360" s="232"/>
      <c r="P1360" s="232"/>
    </row>
    <row r="1361" spans="15:16" x14ac:dyDescent="0.25">
      <c r="O1361" s="232"/>
      <c r="P1361" s="232"/>
    </row>
    <row r="1362" spans="15:16" x14ac:dyDescent="0.25">
      <c r="O1362" s="232"/>
      <c r="P1362" s="232"/>
    </row>
    <row r="1363" spans="15:16" x14ac:dyDescent="0.25">
      <c r="O1363" s="232"/>
      <c r="P1363" s="232"/>
    </row>
    <row r="1364" spans="15:16" x14ac:dyDescent="0.25">
      <c r="O1364" s="232"/>
      <c r="P1364" s="232"/>
    </row>
    <row r="1365" spans="15:16" x14ac:dyDescent="0.25">
      <c r="O1365" s="232"/>
      <c r="P1365" s="232"/>
    </row>
    <row r="1366" spans="15:16" x14ac:dyDescent="0.25">
      <c r="O1366" s="232"/>
      <c r="P1366" s="232"/>
    </row>
    <row r="1367" spans="15:16" x14ac:dyDescent="0.25">
      <c r="O1367" s="232"/>
      <c r="P1367" s="232"/>
    </row>
    <row r="1368" spans="15:16" x14ac:dyDescent="0.25">
      <c r="O1368" s="232"/>
      <c r="P1368" s="232"/>
    </row>
    <row r="1369" spans="15:16" x14ac:dyDescent="0.25">
      <c r="O1369" s="232"/>
      <c r="P1369" s="232"/>
    </row>
    <row r="1370" spans="15:16" x14ac:dyDescent="0.25">
      <c r="O1370" s="232"/>
      <c r="P1370" s="232"/>
    </row>
    <row r="1371" spans="15:16" x14ac:dyDescent="0.25">
      <c r="O1371" s="232"/>
      <c r="P1371" s="232"/>
    </row>
    <row r="1372" spans="15:16" x14ac:dyDescent="0.25">
      <c r="O1372" s="232"/>
      <c r="P1372" s="232"/>
    </row>
    <row r="1373" spans="15:16" x14ac:dyDescent="0.25">
      <c r="O1373" s="232"/>
      <c r="P1373" s="232"/>
    </row>
    <row r="1374" spans="15:16" x14ac:dyDescent="0.25">
      <c r="O1374" s="232"/>
      <c r="P1374" s="232"/>
    </row>
    <row r="1375" spans="15:16" x14ac:dyDescent="0.25">
      <c r="O1375" s="232"/>
      <c r="P1375" s="232"/>
    </row>
    <row r="1376" spans="15:16" x14ac:dyDescent="0.25">
      <c r="O1376" s="232"/>
      <c r="P1376" s="232"/>
    </row>
    <row r="1377" spans="15:16" x14ac:dyDescent="0.25">
      <c r="O1377" s="232"/>
      <c r="P1377" s="232"/>
    </row>
    <row r="1378" spans="15:16" x14ac:dyDescent="0.25">
      <c r="O1378" s="232"/>
      <c r="P1378" s="232"/>
    </row>
    <row r="1379" spans="15:16" x14ac:dyDescent="0.25">
      <c r="O1379" s="232"/>
      <c r="P1379" s="232"/>
    </row>
    <row r="1380" spans="15:16" x14ac:dyDescent="0.25">
      <c r="O1380" s="232"/>
      <c r="P1380" s="232"/>
    </row>
    <row r="1381" spans="15:16" x14ac:dyDescent="0.25">
      <c r="O1381" s="232"/>
      <c r="P1381" s="232"/>
    </row>
    <row r="1382" spans="15:16" x14ac:dyDescent="0.25">
      <c r="O1382" s="232"/>
      <c r="P1382" s="232"/>
    </row>
    <row r="1383" spans="15:16" x14ac:dyDescent="0.25">
      <c r="O1383" s="232"/>
      <c r="P1383" s="232"/>
    </row>
    <row r="1384" spans="15:16" x14ac:dyDescent="0.25">
      <c r="O1384" s="232"/>
      <c r="P1384" s="232"/>
    </row>
    <row r="1385" spans="15:16" x14ac:dyDescent="0.25">
      <c r="O1385" s="232"/>
      <c r="P1385" s="232"/>
    </row>
    <row r="1386" spans="15:16" x14ac:dyDescent="0.25">
      <c r="O1386" s="232"/>
      <c r="P1386" s="232"/>
    </row>
    <row r="1387" spans="15:16" x14ac:dyDescent="0.25">
      <c r="O1387" s="232"/>
      <c r="P1387" s="232"/>
    </row>
    <row r="1388" spans="15:16" x14ac:dyDescent="0.25">
      <c r="O1388" s="232"/>
      <c r="P1388" s="232"/>
    </row>
    <row r="1389" spans="15:16" x14ac:dyDescent="0.25">
      <c r="O1389" s="232"/>
      <c r="P1389" s="232"/>
    </row>
    <row r="1390" spans="15:16" x14ac:dyDescent="0.25">
      <c r="O1390" s="232"/>
      <c r="P1390" s="232"/>
    </row>
    <row r="1391" spans="15:16" x14ac:dyDescent="0.25">
      <c r="O1391" s="232"/>
      <c r="P1391" s="232"/>
    </row>
    <row r="1392" spans="15:16" x14ac:dyDescent="0.25">
      <c r="O1392" s="232"/>
      <c r="P1392" s="232"/>
    </row>
    <row r="1393" spans="15:16" x14ac:dyDescent="0.25">
      <c r="O1393" s="232"/>
      <c r="P1393" s="232"/>
    </row>
    <row r="1394" spans="15:16" x14ac:dyDescent="0.25">
      <c r="O1394" s="232"/>
      <c r="P1394" s="232"/>
    </row>
    <row r="1395" spans="15:16" x14ac:dyDescent="0.25">
      <c r="O1395" s="232"/>
      <c r="P1395" s="232"/>
    </row>
    <row r="1396" spans="15:16" x14ac:dyDescent="0.25">
      <c r="O1396" s="232"/>
      <c r="P1396" s="232"/>
    </row>
    <row r="1397" spans="15:16" x14ac:dyDescent="0.25">
      <c r="O1397" s="232"/>
      <c r="P1397" s="232"/>
    </row>
    <row r="1398" spans="15:16" x14ac:dyDescent="0.25">
      <c r="O1398" s="232"/>
      <c r="P1398" s="232"/>
    </row>
    <row r="1399" spans="15:16" x14ac:dyDescent="0.25">
      <c r="O1399" s="232"/>
      <c r="P1399" s="232"/>
    </row>
    <row r="1400" spans="15:16" x14ac:dyDescent="0.25">
      <c r="O1400" s="232"/>
      <c r="P1400" s="232"/>
    </row>
    <row r="1401" spans="15:16" x14ac:dyDescent="0.25">
      <c r="O1401" s="232"/>
      <c r="P1401" s="232"/>
    </row>
    <row r="1402" spans="15:16" x14ac:dyDescent="0.25">
      <c r="O1402" s="232"/>
      <c r="P1402" s="232"/>
    </row>
    <row r="1403" spans="15:16" x14ac:dyDescent="0.25">
      <c r="O1403" s="232"/>
      <c r="P1403" s="232"/>
    </row>
    <row r="1404" spans="15:16" x14ac:dyDescent="0.25">
      <c r="O1404" s="232"/>
      <c r="P1404" s="232"/>
    </row>
    <row r="1405" spans="15:16" x14ac:dyDescent="0.25">
      <c r="O1405" s="232"/>
      <c r="P1405" s="232"/>
    </row>
    <row r="1406" spans="15:16" x14ac:dyDescent="0.25">
      <c r="O1406" s="232"/>
      <c r="P1406" s="232"/>
    </row>
    <row r="1407" spans="15:16" x14ac:dyDescent="0.25">
      <c r="O1407" s="232"/>
      <c r="P1407" s="232"/>
    </row>
    <row r="1408" spans="15:16" x14ac:dyDescent="0.25">
      <c r="O1408" s="232"/>
      <c r="P1408" s="232"/>
    </row>
    <row r="1409" spans="15:16" x14ac:dyDescent="0.25">
      <c r="O1409" s="232"/>
      <c r="P1409" s="232"/>
    </row>
    <row r="1410" spans="15:16" x14ac:dyDescent="0.25">
      <c r="O1410" s="232"/>
      <c r="P1410" s="232"/>
    </row>
    <row r="1411" spans="15:16" x14ac:dyDescent="0.25">
      <c r="O1411" s="232"/>
      <c r="P1411" s="232"/>
    </row>
    <row r="1412" spans="15:16" x14ac:dyDescent="0.25">
      <c r="O1412" s="232"/>
      <c r="P1412" s="232"/>
    </row>
    <row r="1413" spans="15:16" x14ac:dyDescent="0.25">
      <c r="O1413" s="232"/>
      <c r="P1413" s="232"/>
    </row>
    <row r="1414" spans="15:16" x14ac:dyDescent="0.25">
      <c r="O1414" s="232"/>
      <c r="P1414" s="232"/>
    </row>
    <row r="1415" spans="15:16" x14ac:dyDescent="0.25">
      <c r="O1415" s="232"/>
      <c r="P1415" s="232"/>
    </row>
    <row r="1416" spans="15:16" x14ac:dyDescent="0.25">
      <c r="O1416" s="232"/>
      <c r="P1416" s="232"/>
    </row>
    <row r="1417" spans="15:16" x14ac:dyDescent="0.25">
      <c r="O1417" s="232"/>
      <c r="P1417" s="232"/>
    </row>
    <row r="1418" spans="15:16" x14ac:dyDescent="0.25">
      <c r="O1418" s="232"/>
      <c r="P1418" s="232"/>
    </row>
    <row r="1419" spans="15:16" x14ac:dyDescent="0.25">
      <c r="O1419" s="232"/>
      <c r="P1419" s="232"/>
    </row>
    <row r="1420" spans="15:16" x14ac:dyDescent="0.25">
      <c r="O1420" s="232"/>
      <c r="P1420" s="232"/>
    </row>
    <row r="1421" spans="15:16" x14ac:dyDescent="0.25">
      <c r="O1421" s="232"/>
      <c r="P1421" s="232"/>
    </row>
    <row r="1422" spans="15:16" x14ac:dyDescent="0.25">
      <c r="O1422" s="232"/>
      <c r="P1422" s="232"/>
    </row>
    <row r="1423" spans="15:16" x14ac:dyDescent="0.25">
      <c r="O1423" s="232"/>
      <c r="P1423" s="232"/>
    </row>
    <row r="1424" spans="15:16" x14ac:dyDescent="0.25">
      <c r="O1424" s="232"/>
      <c r="P1424" s="232"/>
    </row>
    <row r="1425" spans="15:16" x14ac:dyDescent="0.25">
      <c r="O1425" s="232"/>
      <c r="P1425" s="232"/>
    </row>
    <row r="1426" spans="15:16" x14ac:dyDescent="0.25">
      <c r="O1426" s="232"/>
      <c r="P1426" s="232"/>
    </row>
    <row r="1427" spans="15:16" x14ac:dyDescent="0.25">
      <c r="O1427" s="232"/>
      <c r="P1427" s="232"/>
    </row>
    <row r="1428" spans="15:16" x14ac:dyDescent="0.25">
      <c r="O1428" s="232"/>
      <c r="P1428" s="232"/>
    </row>
    <row r="1429" spans="15:16" x14ac:dyDescent="0.25">
      <c r="O1429" s="232"/>
      <c r="P1429" s="232"/>
    </row>
    <row r="1430" spans="15:16" x14ac:dyDescent="0.25">
      <c r="O1430" s="232"/>
      <c r="P1430" s="232"/>
    </row>
    <row r="1431" spans="15:16" x14ac:dyDescent="0.25">
      <c r="O1431" s="232"/>
      <c r="P1431" s="232"/>
    </row>
    <row r="1432" spans="15:16" x14ac:dyDescent="0.25">
      <c r="O1432" s="232"/>
      <c r="P1432" s="232"/>
    </row>
    <row r="1433" spans="15:16" x14ac:dyDescent="0.25">
      <c r="O1433" s="232"/>
      <c r="P1433" s="232"/>
    </row>
    <row r="1434" spans="15:16" x14ac:dyDescent="0.25">
      <c r="O1434" s="232"/>
      <c r="P1434" s="232"/>
    </row>
    <row r="1435" spans="15:16" x14ac:dyDescent="0.25">
      <c r="O1435" s="232"/>
      <c r="P1435" s="232"/>
    </row>
    <row r="1436" spans="15:16" x14ac:dyDescent="0.25">
      <c r="O1436" s="232"/>
      <c r="P1436" s="232"/>
    </row>
    <row r="1437" spans="15:16" x14ac:dyDescent="0.25">
      <c r="O1437" s="232"/>
      <c r="P1437" s="232"/>
    </row>
    <row r="1438" spans="15:16" x14ac:dyDescent="0.25">
      <c r="O1438" s="232"/>
      <c r="P1438" s="232"/>
    </row>
    <row r="1439" spans="15:16" x14ac:dyDescent="0.25">
      <c r="O1439" s="232"/>
      <c r="P1439" s="232"/>
    </row>
    <row r="1440" spans="15:16" x14ac:dyDescent="0.25">
      <c r="O1440" s="232"/>
      <c r="P1440" s="232"/>
    </row>
    <row r="1441" spans="15:16" x14ac:dyDescent="0.25">
      <c r="O1441" s="232"/>
      <c r="P1441" s="232"/>
    </row>
    <row r="1442" spans="15:16" x14ac:dyDescent="0.25">
      <c r="O1442" s="232"/>
      <c r="P1442" s="232"/>
    </row>
    <row r="1443" spans="15:16" x14ac:dyDescent="0.25">
      <c r="O1443" s="232"/>
      <c r="P1443" s="232"/>
    </row>
    <row r="1444" spans="15:16" x14ac:dyDescent="0.25">
      <c r="O1444" s="232"/>
      <c r="P1444" s="232"/>
    </row>
    <row r="1445" spans="15:16" x14ac:dyDescent="0.25">
      <c r="O1445" s="232"/>
      <c r="P1445" s="232"/>
    </row>
    <row r="1446" spans="15:16" x14ac:dyDescent="0.25">
      <c r="O1446" s="232"/>
      <c r="P1446" s="232"/>
    </row>
    <row r="1447" spans="15:16" x14ac:dyDescent="0.25">
      <c r="O1447" s="232"/>
      <c r="P1447" s="232"/>
    </row>
    <row r="1448" spans="15:16" x14ac:dyDescent="0.25">
      <c r="O1448" s="232"/>
      <c r="P1448" s="232"/>
    </row>
    <row r="1449" spans="15:16" x14ac:dyDescent="0.25">
      <c r="O1449" s="232"/>
      <c r="P1449" s="232"/>
    </row>
    <row r="1450" spans="15:16" x14ac:dyDescent="0.25">
      <c r="O1450" s="232"/>
      <c r="P1450" s="232"/>
    </row>
    <row r="1451" spans="15:16" x14ac:dyDescent="0.25">
      <c r="O1451" s="232"/>
      <c r="P1451" s="232"/>
    </row>
    <row r="1452" spans="15:16" x14ac:dyDescent="0.25">
      <c r="O1452" s="232"/>
      <c r="P1452" s="232"/>
    </row>
    <row r="1453" spans="15:16" x14ac:dyDescent="0.25">
      <c r="O1453" s="232"/>
      <c r="P1453" s="232"/>
    </row>
    <row r="1454" spans="15:16" x14ac:dyDescent="0.25">
      <c r="O1454" s="232"/>
      <c r="P1454" s="232"/>
    </row>
    <row r="1455" spans="15:16" x14ac:dyDescent="0.25">
      <c r="O1455" s="232"/>
      <c r="P1455" s="232"/>
    </row>
    <row r="1456" spans="15:16" x14ac:dyDescent="0.25">
      <c r="O1456" s="232"/>
      <c r="P1456" s="232"/>
    </row>
    <row r="1457" spans="15:16" x14ac:dyDescent="0.25">
      <c r="O1457" s="232"/>
      <c r="P1457" s="232"/>
    </row>
    <row r="1458" spans="15:16" x14ac:dyDescent="0.25">
      <c r="O1458" s="232"/>
      <c r="P1458" s="232"/>
    </row>
    <row r="1459" spans="15:16" x14ac:dyDescent="0.25">
      <c r="O1459" s="232"/>
      <c r="P1459" s="232"/>
    </row>
    <row r="1460" spans="15:16" x14ac:dyDescent="0.25">
      <c r="O1460" s="232"/>
      <c r="P1460" s="232"/>
    </row>
    <row r="1461" spans="15:16" x14ac:dyDescent="0.25">
      <c r="O1461" s="232"/>
      <c r="P1461" s="232"/>
    </row>
    <row r="1462" spans="15:16" x14ac:dyDescent="0.25">
      <c r="O1462" s="232"/>
      <c r="P1462" s="232"/>
    </row>
    <row r="1463" spans="15:16" x14ac:dyDescent="0.25">
      <c r="O1463" s="232"/>
      <c r="P1463" s="232"/>
    </row>
    <row r="1464" spans="15:16" x14ac:dyDescent="0.25">
      <c r="O1464" s="232"/>
      <c r="P1464" s="232"/>
    </row>
    <row r="1465" spans="15:16" x14ac:dyDescent="0.25">
      <c r="O1465" s="232"/>
      <c r="P1465" s="232"/>
    </row>
    <row r="1466" spans="15:16" x14ac:dyDescent="0.25">
      <c r="O1466" s="232"/>
      <c r="P1466" s="232"/>
    </row>
    <row r="1467" spans="15:16" x14ac:dyDescent="0.25">
      <c r="O1467" s="232"/>
      <c r="P1467" s="232"/>
    </row>
    <row r="1468" spans="15:16" x14ac:dyDescent="0.25">
      <c r="O1468" s="232"/>
      <c r="P1468" s="232"/>
    </row>
    <row r="1469" spans="15:16" x14ac:dyDescent="0.25">
      <c r="O1469" s="232"/>
      <c r="P1469" s="232"/>
    </row>
    <row r="1470" spans="15:16" x14ac:dyDescent="0.25">
      <c r="O1470" s="232"/>
      <c r="P1470" s="232"/>
    </row>
    <row r="1471" spans="15:16" x14ac:dyDescent="0.25">
      <c r="O1471" s="232"/>
      <c r="P1471" s="232"/>
    </row>
    <row r="1472" spans="15:16" x14ac:dyDescent="0.25">
      <c r="O1472" s="232"/>
      <c r="P1472" s="232"/>
    </row>
    <row r="1473" spans="15:16" x14ac:dyDescent="0.25">
      <c r="O1473" s="232"/>
      <c r="P1473" s="232"/>
    </row>
    <row r="1474" spans="15:16" x14ac:dyDescent="0.25">
      <c r="O1474" s="232"/>
      <c r="P1474" s="232"/>
    </row>
    <row r="1475" spans="15:16" x14ac:dyDescent="0.25">
      <c r="O1475" s="232"/>
      <c r="P1475" s="232"/>
    </row>
    <row r="1476" spans="15:16" x14ac:dyDescent="0.25">
      <c r="O1476" s="232"/>
      <c r="P1476" s="232"/>
    </row>
    <row r="1477" spans="15:16" x14ac:dyDescent="0.25">
      <c r="O1477" s="232"/>
      <c r="P1477" s="232"/>
    </row>
    <row r="1478" spans="15:16" x14ac:dyDescent="0.25">
      <c r="O1478" s="232"/>
      <c r="P1478" s="232"/>
    </row>
    <row r="1479" spans="15:16" x14ac:dyDescent="0.25">
      <c r="O1479" s="232"/>
      <c r="P1479" s="232"/>
    </row>
    <row r="1480" spans="15:16" x14ac:dyDescent="0.25">
      <c r="O1480" s="232"/>
      <c r="P1480" s="232"/>
    </row>
    <row r="1481" spans="15:16" x14ac:dyDescent="0.25">
      <c r="O1481" s="232"/>
      <c r="P1481" s="232"/>
    </row>
    <row r="1482" spans="15:16" x14ac:dyDescent="0.25">
      <c r="O1482" s="232"/>
      <c r="P1482" s="232"/>
    </row>
    <row r="1483" spans="15:16" x14ac:dyDescent="0.25">
      <c r="O1483" s="232"/>
      <c r="P1483" s="232"/>
    </row>
    <row r="1484" spans="15:16" x14ac:dyDescent="0.25">
      <c r="O1484" s="232"/>
      <c r="P1484" s="232"/>
    </row>
    <row r="1485" spans="15:16" x14ac:dyDescent="0.25">
      <c r="O1485" s="232"/>
      <c r="P1485" s="232"/>
    </row>
    <row r="1486" spans="15:16" x14ac:dyDescent="0.25">
      <c r="O1486" s="232"/>
      <c r="P1486" s="232"/>
    </row>
    <row r="1487" spans="15:16" x14ac:dyDescent="0.25">
      <c r="O1487" s="232"/>
      <c r="P1487" s="232"/>
    </row>
    <row r="1488" spans="15:16" x14ac:dyDescent="0.25">
      <c r="O1488" s="232"/>
      <c r="P1488" s="232"/>
    </row>
    <row r="1489" spans="15:16" x14ac:dyDescent="0.25">
      <c r="O1489" s="232"/>
      <c r="P1489" s="232"/>
    </row>
    <row r="1490" spans="15:16" x14ac:dyDescent="0.25">
      <c r="O1490" s="232"/>
      <c r="P1490" s="232"/>
    </row>
    <row r="1491" spans="15:16" x14ac:dyDescent="0.25">
      <c r="O1491" s="232"/>
      <c r="P1491" s="232"/>
    </row>
    <row r="1492" spans="15:16" x14ac:dyDescent="0.25">
      <c r="O1492" s="232"/>
      <c r="P1492" s="232"/>
    </row>
    <row r="1493" spans="15:16" x14ac:dyDescent="0.25">
      <c r="O1493" s="232"/>
      <c r="P1493" s="232"/>
    </row>
    <row r="1494" spans="15:16" x14ac:dyDescent="0.25">
      <c r="O1494" s="232"/>
      <c r="P1494" s="232"/>
    </row>
    <row r="1495" spans="15:16" x14ac:dyDescent="0.25">
      <c r="O1495" s="232"/>
      <c r="P1495" s="232"/>
    </row>
    <row r="1496" spans="15:16" x14ac:dyDescent="0.25">
      <c r="O1496" s="232"/>
      <c r="P1496" s="232"/>
    </row>
    <row r="1497" spans="15:16" x14ac:dyDescent="0.25">
      <c r="O1497" s="232"/>
      <c r="P1497" s="232"/>
    </row>
    <row r="1498" spans="15:16" x14ac:dyDescent="0.25">
      <c r="O1498" s="232"/>
      <c r="P1498" s="232"/>
    </row>
    <row r="1499" spans="15:16" x14ac:dyDescent="0.25">
      <c r="O1499" s="232"/>
      <c r="P1499" s="232"/>
    </row>
    <row r="1500" spans="15:16" x14ac:dyDescent="0.25">
      <c r="O1500" s="232"/>
      <c r="P1500" s="232"/>
    </row>
    <row r="1501" spans="15:16" x14ac:dyDescent="0.25">
      <c r="O1501" s="232"/>
      <c r="P1501" s="232"/>
    </row>
    <row r="1502" spans="15:16" x14ac:dyDescent="0.25">
      <c r="O1502" s="232"/>
      <c r="P1502" s="232"/>
    </row>
    <row r="1503" spans="15:16" x14ac:dyDescent="0.25">
      <c r="O1503" s="232"/>
      <c r="P1503" s="232"/>
    </row>
    <row r="1504" spans="15:16" x14ac:dyDescent="0.25">
      <c r="O1504" s="232"/>
      <c r="P1504" s="232"/>
    </row>
    <row r="1505" spans="15:16" x14ac:dyDescent="0.25">
      <c r="O1505" s="232"/>
      <c r="P1505" s="232"/>
    </row>
    <row r="1506" spans="15:16" x14ac:dyDescent="0.25">
      <c r="O1506" s="232"/>
      <c r="P1506" s="232"/>
    </row>
    <row r="1507" spans="15:16" x14ac:dyDescent="0.25">
      <c r="O1507" s="232"/>
      <c r="P1507" s="232"/>
    </row>
    <row r="1508" spans="15:16" x14ac:dyDescent="0.25">
      <c r="O1508" s="232"/>
      <c r="P1508" s="232"/>
    </row>
    <row r="1509" spans="15:16" x14ac:dyDescent="0.25">
      <c r="O1509" s="232"/>
      <c r="P1509" s="232"/>
    </row>
    <row r="1510" spans="15:16" x14ac:dyDescent="0.25">
      <c r="O1510" s="232"/>
      <c r="P1510" s="232"/>
    </row>
    <row r="1511" spans="15:16" x14ac:dyDescent="0.25">
      <c r="O1511" s="232"/>
      <c r="P1511" s="232"/>
    </row>
    <row r="1512" spans="15:16" x14ac:dyDescent="0.25">
      <c r="O1512" s="232"/>
      <c r="P1512" s="232"/>
    </row>
    <row r="1513" spans="15:16" x14ac:dyDescent="0.25">
      <c r="O1513" s="232"/>
      <c r="P1513" s="232"/>
    </row>
    <row r="1514" spans="15:16" x14ac:dyDescent="0.25">
      <c r="O1514" s="232"/>
      <c r="P1514" s="232"/>
    </row>
    <row r="1515" spans="15:16" x14ac:dyDescent="0.25">
      <c r="O1515" s="232"/>
      <c r="P1515" s="232"/>
    </row>
    <row r="1516" spans="15:16" x14ac:dyDescent="0.25">
      <c r="O1516" s="232"/>
      <c r="P1516" s="232"/>
    </row>
    <row r="1517" spans="15:16" x14ac:dyDescent="0.25">
      <c r="O1517" s="232"/>
      <c r="P1517" s="232"/>
    </row>
    <row r="1518" spans="15:16" x14ac:dyDescent="0.25">
      <c r="O1518" s="232"/>
      <c r="P1518" s="232"/>
    </row>
    <row r="1519" spans="15:16" x14ac:dyDescent="0.25">
      <c r="O1519" s="232"/>
      <c r="P1519" s="232"/>
    </row>
    <row r="1520" spans="15:16" x14ac:dyDescent="0.25">
      <c r="O1520" s="232"/>
      <c r="P1520" s="232"/>
    </row>
    <row r="1521" spans="15:16" x14ac:dyDescent="0.25">
      <c r="O1521" s="232"/>
      <c r="P1521" s="232"/>
    </row>
    <row r="1522" spans="15:16" x14ac:dyDescent="0.25">
      <c r="O1522" s="232"/>
      <c r="P1522" s="232"/>
    </row>
    <row r="1523" spans="15:16" x14ac:dyDescent="0.25">
      <c r="O1523" s="232"/>
      <c r="P1523" s="232"/>
    </row>
    <row r="1524" spans="15:16" x14ac:dyDescent="0.25">
      <c r="O1524" s="232"/>
      <c r="P1524" s="232"/>
    </row>
    <row r="1525" spans="15:16" x14ac:dyDescent="0.25">
      <c r="O1525" s="232"/>
      <c r="P1525" s="232"/>
    </row>
    <row r="1526" spans="15:16" x14ac:dyDescent="0.25">
      <c r="O1526" s="232"/>
      <c r="P1526" s="232"/>
    </row>
    <row r="1527" spans="15:16" x14ac:dyDescent="0.25">
      <c r="O1527" s="232"/>
      <c r="P1527" s="232"/>
    </row>
    <row r="1528" spans="15:16" x14ac:dyDescent="0.25">
      <c r="O1528" s="232"/>
      <c r="P1528" s="232"/>
    </row>
    <row r="1529" spans="15:16" x14ac:dyDescent="0.25">
      <c r="O1529" s="232"/>
      <c r="P1529" s="232"/>
    </row>
    <row r="1530" spans="15:16" x14ac:dyDescent="0.25">
      <c r="O1530" s="232"/>
      <c r="P1530" s="232"/>
    </row>
    <row r="1531" spans="15:16" x14ac:dyDescent="0.25">
      <c r="O1531" s="232"/>
      <c r="P1531" s="232"/>
    </row>
    <row r="1532" spans="15:16" x14ac:dyDescent="0.25">
      <c r="O1532" s="232"/>
      <c r="P1532" s="232"/>
    </row>
    <row r="1533" spans="15:16" x14ac:dyDescent="0.25">
      <c r="O1533" s="232"/>
      <c r="P1533" s="232"/>
    </row>
    <row r="1534" spans="15:16" x14ac:dyDescent="0.25">
      <c r="O1534" s="232"/>
      <c r="P1534" s="232"/>
    </row>
    <row r="1535" spans="15:16" x14ac:dyDescent="0.25">
      <c r="O1535" s="232"/>
      <c r="P1535" s="232"/>
    </row>
    <row r="1536" spans="15:16" x14ac:dyDescent="0.25">
      <c r="O1536" s="232"/>
      <c r="P1536" s="232"/>
    </row>
    <row r="1537" spans="15:16" x14ac:dyDescent="0.25">
      <c r="O1537" s="232"/>
      <c r="P1537" s="232"/>
    </row>
    <row r="1538" spans="15:16" x14ac:dyDescent="0.25">
      <c r="O1538" s="232"/>
      <c r="P1538" s="232"/>
    </row>
    <row r="1539" spans="15:16" x14ac:dyDescent="0.25">
      <c r="O1539" s="232"/>
      <c r="P1539" s="232"/>
    </row>
    <row r="1540" spans="15:16" x14ac:dyDescent="0.25">
      <c r="O1540" s="232"/>
      <c r="P1540" s="232"/>
    </row>
    <row r="1541" spans="15:16" x14ac:dyDescent="0.25">
      <c r="O1541" s="232"/>
      <c r="P1541" s="232"/>
    </row>
    <row r="1542" spans="15:16" x14ac:dyDescent="0.25">
      <c r="O1542" s="232"/>
      <c r="P1542" s="232"/>
    </row>
    <row r="1543" spans="15:16" x14ac:dyDescent="0.25">
      <c r="O1543" s="232"/>
      <c r="P1543" s="232"/>
    </row>
    <row r="1544" spans="15:16" x14ac:dyDescent="0.25">
      <c r="O1544" s="232"/>
      <c r="P1544" s="232"/>
    </row>
    <row r="1545" spans="15:16" x14ac:dyDescent="0.25">
      <c r="O1545" s="232"/>
      <c r="P1545" s="232"/>
    </row>
    <row r="1546" spans="15:16" x14ac:dyDescent="0.25">
      <c r="O1546" s="232"/>
      <c r="P1546" s="232"/>
    </row>
    <row r="1547" spans="15:16" x14ac:dyDescent="0.25">
      <c r="O1547" s="232"/>
      <c r="P1547" s="232"/>
    </row>
    <row r="1548" spans="15:16" x14ac:dyDescent="0.25">
      <c r="O1548" s="232"/>
      <c r="P1548" s="232"/>
    </row>
    <row r="1549" spans="15:16" x14ac:dyDescent="0.25">
      <c r="O1549" s="232"/>
      <c r="P1549" s="232"/>
    </row>
    <row r="1550" spans="15:16" x14ac:dyDescent="0.25">
      <c r="O1550" s="232"/>
      <c r="P1550" s="232"/>
    </row>
    <row r="1551" spans="15:16" x14ac:dyDescent="0.25">
      <c r="O1551" s="232"/>
      <c r="P1551" s="232"/>
    </row>
    <row r="1552" spans="15:16" x14ac:dyDescent="0.25">
      <c r="O1552" s="232"/>
      <c r="P1552" s="232"/>
    </row>
    <row r="1553" spans="15:16" x14ac:dyDescent="0.25">
      <c r="O1553" s="232"/>
      <c r="P1553" s="232"/>
    </row>
    <row r="1554" spans="15:16" x14ac:dyDescent="0.25">
      <c r="O1554" s="232"/>
      <c r="P1554" s="232"/>
    </row>
    <row r="1555" spans="15:16" x14ac:dyDescent="0.25">
      <c r="O1555" s="232"/>
      <c r="P1555" s="232"/>
    </row>
    <row r="1556" spans="15:16" x14ac:dyDescent="0.25">
      <c r="O1556" s="232"/>
      <c r="P1556" s="232"/>
    </row>
    <row r="1557" spans="15:16" x14ac:dyDescent="0.25">
      <c r="O1557" s="232"/>
      <c r="P1557" s="232"/>
    </row>
    <row r="1558" spans="15:16" x14ac:dyDescent="0.25">
      <c r="O1558" s="232"/>
      <c r="P1558" s="232"/>
    </row>
    <row r="1559" spans="15:16" x14ac:dyDescent="0.25">
      <c r="O1559" s="232"/>
      <c r="P1559" s="232"/>
    </row>
    <row r="1560" spans="15:16" x14ac:dyDescent="0.25">
      <c r="O1560" s="232"/>
      <c r="P1560" s="232"/>
    </row>
    <row r="1561" spans="15:16" x14ac:dyDescent="0.25">
      <c r="O1561" s="232"/>
      <c r="P1561" s="232"/>
    </row>
    <row r="1562" spans="15:16" x14ac:dyDescent="0.25">
      <c r="O1562" s="232"/>
      <c r="P1562" s="232"/>
    </row>
    <row r="1563" spans="15:16" x14ac:dyDescent="0.25">
      <c r="O1563" s="232"/>
      <c r="P1563" s="232"/>
    </row>
    <row r="1564" spans="15:16" x14ac:dyDescent="0.25">
      <c r="O1564" s="232"/>
      <c r="P1564" s="232"/>
    </row>
    <row r="1565" spans="15:16" x14ac:dyDescent="0.25">
      <c r="O1565" s="232"/>
      <c r="P1565" s="232"/>
    </row>
    <row r="1566" spans="15:16" x14ac:dyDescent="0.25">
      <c r="O1566" s="232"/>
      <c r="P1566" s="232"/>
    </row>
    <row r="1567" spans="15:16" x14ac:dyDescent="0.25">
      <c r="O1567" s="232"/>
      <c r="P1567" s="232"/>
    </row>
    <row r="1568" spans="15:16" x14ac:dyDescent="0.25">
      <c r="O1568" s="232"/>
      <c r="P1568" s="232"/>
    </row>
    <row r="1569" spans="15:16" x14ac:dyDescent="0.25">
      <c r="O1569" s="232"/>
      <c r="P1569" s="232"/>
    </row>
    <row r="1570" spans="15:16" x14ac:dyDescent="0.25">
      <c r="O1570" s="232"/>
      <c r="P1570" s="232"/>
    </row>
    <row r="1571" spans="15:16" x14ac:dyDescent="0.25">
      <c r="O1571" s="232"/>
      <c r="P1571" s="232"/>
    </row>
    <row r="1572" spans="15:16" x14ac:dyDescent="0.25">
      <c r="O1572" s="232"/>
      <c r="P1572" s="232"/>
    </row>
    <row r="1573" spans="15:16" x14ac:dyDescent="0.25">
      <c r="O1573" s="232"/>
      <c r="P1573" s="232"/>
    </row>
    <row r="1574" spans="15:16" x14ac:dyDescent="0.25">
      <c r="O1574" s="232"/>
      <c r="P1574" s="232"/>
    </row>
    <row r="1575" spans="15:16" x14ac:dyDescent="0.25">
      <c r="O1575" s="232"/>
      <c r="P1575" s="232"/>
    </row>
    <row r="1576" spans="15:16" x14ac:dyDescent="0.25">
      <c r="O1576" s="232"/>
      <c r="P1576" s="232"/>
    </row>
    <row r="1577" spans="15:16" x14ac:dyDescent="0.25">
      <c r="O1577" s="232"/>
      <c r="P1577" s="232"/>
    </row>
    <row r="1578" spans="15:16" x14ac:dyDescent="0.25">
      <c r="O1578" s="232"/>
      <c r="P1578" s="232"/>
    </row>
    <row r="1579" spans="15:16" x14ac:dyDescent="0.25">
      <c r="O1579" s="232"/>
      <c r="P1579" s="232"/>
    </row>
    <row r="1580" spans="15:16" x14ac:dyDescent="0.25">
      <c r="O1580" s="232"/>
      <c r="P1580" s="232"/>
    </row>
    <row r="1581" spans="15:16" x14ac:dyDescent="0.25">
      <c r="O1581" s="232"/>
      <c r="P1581" s="232"/>
    </row>
    <row r="1582" spans="15:16" x14ac:dyDescent="0.25">
      <c r="O1582" s="232"/>
      <c r="P1582" s="232"/>
    </row>
    <row r="1583" spans="15:16" x14ac:dyDescent="0.25">
      <c r="O1583" s="232"/>
      <c r="P1583" s="232"/>
    </row>
    <row r="1584" spans="15:16" x14ac:dyDescent="0.25">
      <c r="O1584" s="232"/>
      <c r="P1584" s="232"/>
    </row>
    <row r="1585" spans="15:16" x14ac:dyDescent="0.25">
      <c r="O1585" s="232"/>
      <c r="P1585" s="232"/>
    </row>
    <row r="1586" spans="15:16" x14ac:dyDescent="0.25">
      <c r="O1586" s="232"/>
      <c r="P1586" s="232"/>
    </row>
    <row r="1587" spans="15:16" x14ac:dyDescent="0.25">
      <c r="O1587" s="232"/>
      <c r="P1587" s="232"/>
    </row>
    <row r="1588" spans="15:16" x14ac:dyDescent="0.25">
      <c r="O1588" s="232"/>
      <c r="P1588" s="232"/>
    </row>
    <row r="1589" spans="15:16" x14ac:dyDescent="0.25">
      <c r="O1589" s="232"/>
      <c r="P1589" s="232"/>
    </row>
    <row r="1590" spans="15:16" x14ac:dyDescent="0.25">
      <c r="O1590" s="232"/>
      <c r="P1590" s="232"/>
    </row>
    <row r="1591" spans="15:16" x14ac:dyDescent="0.25">
      <c r="O1591" s="232"/>
      <c r="P1591" s="232"/>
    </row>
    <row r="1592" spans="15:16" x14ac:dyDescent="0.25">
      <c r="O1592" s="232"/>
      <c r="P1592" s="232"/>
    </row>
    <row r="1593" spans="15:16" x14ac:dyDescent="0.25">
      <c r="O1593" s="232"/>
      <c r="P1593" s="232"/>
    </row>
    <row r="1594" spans="15:16" x14ac:dyDescent="0.25">
      <c r="O1594" s="232"/>
      <c r="P1594" s="232"/>
    </row>
    <row r="1595" spans="15:16" x14ac:dyDescent="0.25">
      <c r="O1595" s="232"/>
      <c r="P1595" s="232"/>
    </row>
    <row r="1596" spans="15:16" x14ac:dyDescent="0.25">
      <c r="O1596" s="232"/>
      <c r="P1596" s="232"/>
    </row>
    <row r="1597" spans="15:16" x14ac:dyDescent="0.25">
      <c r="O1597" s="232"/>
      <c r="P1597" s="232"/>
    </row>
    <row r="1598" spans="15:16" x14ac:dyDescent="0.25">
      <c r="O1598" s="232"/>
      <c r="P1598" s="232"/>
    </row>
    <row r="1599" spans="15:16" x14ac:dyDescent="0.25">
      <c r="O1599" s="232"/>
      <c r="P1599" s="232"/>
    </row>
    <row r="1600" spans="15:16" x14ac:dyDescent="0.25">
      <c r="O1600" s="232"/>
      <c r="P1600" s="232"/>
    </row>
    <row r="1601" spans="15:16" x14ac:dyDescent="0.25">
      <c r="O1601" s="232"/>
      <c r="P1601" s="232"/>
    </row>
    <row r="1602" spans="15:16" x14ac:dyDescent="0.25">
      <c r="O1602" s="232"/>
      <c r="P1602" s="232"/>
    </row>
    <row r="1603" spans="15:16" x14ac:dyDescent="0.25">
      <c r="O1603" s="232"/>
      <c r="P1603" s="232"/>
    </row>
    <row r="1604" spans="15:16" x14ac:dyDescent="0.25">
      <c r="O1604" s="232"/>
      <c r="P1604" s="232"/>
    </row>
    <row r="1605" spans="15:16" x14ac:dyDescent="0.25">
      <c r="O1605" s="232"/>
      <c r="P1605" s="232"/>
    </row>
    <row r="1606" spans="15:16" x14ac:dyDescent="0.25">
      <c r="O1606" s="232"/>
      <c r="P1606" s="232"/>
    </row>
    <row r="1607" spans="15:16" x14ac:dyDescent="0.25">
      <c r="O1607" s="232"/>
      <c r="P1607" s="232"/>
    </row>
    <row r="1608" spans="15:16" x14ac:dyDescent="0.25">
      <c r="O1608" s="232"/>
      <c r="P1608" s="232"/>
    </row>
    <row r="1609" spans="15:16" x14ac:dyDescent="0.25">
      <c r="O1609" s="232"/>
      <c r="P1609" s="232"/>
    </row>
    <row r="1610" spans="15:16" x14ac:dyDescent="0.25">
      <c r="O1610" s="232"/>
      <c r="P1610" s="232"/>
    </row>
    <row r="1611" spans="15:16" x14ac:dyDescent="0.25">
      <c r="O1611" s="232"/>
      <c r="P1611" s="232"/>
    </row>
    <row r="1612" spans="15:16" x14ac:dyDescent="0.25">
      <c r="O1612" s="232"/>
      <c r="P1612" s="232"/>
    </row>
    <row r="1613" spans="15:16" x14ac:dyDescent="0.25">
      <c r="O1613" s="232"/>
      <c r="P1613" s="232"/>
    </row>
    <row r="1614" spans="15:16" x14ac:dyDescent="0.25">
      <c r="O1614" s="232"/>
      <c r="P1614" s="232"/>
    </row>
    <row r="1615" spans="15:16" x14ac:dyDescent="0.25">
      <c r="O1615" s="232"/>
      <c r="P1615" s="232"/>
    </row>
    <row r="1616" spans="15:16" x14ac:dyDescent="0.25">
      <c r="O1616" s="232"/>
      <c r="P1616" s="232"/>
    </row>
    <row r="1617" spans="15:16" x14ac:dyDescent="0.25">
      <c r="O1617" s="232"/>
      <c r="P1617" s="232"/>
    </row>
    <row r="1618" spans="15:16" x14ac:dyDescent="0.25">
      <c r="O1618" s="232"/>
      <c r="P1618" s="232"/>
    </row>
    <row r="1619" spans="15:16" x14ac:dyDescent="0.25">
      <c r="O1619" s="232"/>
      <c r="P1619" s="232"/>
    </row>
    <row r="1620" spans="15:16" x14ac:dyDescent="0.25">
      <c r="O1620" s="232"/>
      <c r="P1620" s="232"/>
    </row>
    <row r="1621" spans="15:16" x14ac:dyDescent="0.25">
      <c r="O1621" s="232"/>
      <c r="P1621" s="232"/>
    </row>
    <row r="1622" spans="15:16" x14ac:dyDescent="0.25">
      <c r="O1622" s="232"/>
      <c r="P1622" s="232"/>
    </row>
    <row r="1623" spans="15:16" x14ac:dyDescent="0.25">
      <c r="O1623" s="232"/>
      <c r="P1623" s="232"/>
    </row>
    <row r="1624" spans="15:16" x14ac:dyDescent="0.25">
      <c r="O1624" s="232"/>
      <c r="P1624" s="232"/>
    </row>
    <row r="1625" spans="15:16" x14ac:dyDescent="0.25">
      <c r="O1625" s="232"/>
      <c r="P1625" s="232"/>
    </row>
    <row r="1626" spans="15:16" x14ac:dyDescent="0.25">
      <c r="O1626" s="232"/>
      <c r="P1626" s="232"/>
    </row>
    <row r="1627" spans="15:16" x14ac:dyDescent="0.25">
      <c r="O1627" s="232"/>
      <c r="P1627" s="232"/>
    </row>
    <row r="1628" spans="15:16" x14ac:dyDescent="0.25">
      <c r="O1628" s="232"/>
      <c r="P1628" s="232"/>
    </row>
    <row r="1629" spans="15:16" x14ac:dyDescent="0.25">
      <c r="O1629" s="232"/>
      <c r="P1629" s="232"/>
    </row>
    <row r="1630" spans="15:16" x14ac:dyDescent="0.25">
      <c r="O1630" s="232"/>
      <c r="P1630" s="232"/>
    </row>
    <row r="1631" spans="15:16" x14ac:dyDescent="0.25">
      <c r="O1631" s="232"/>
      <c r="P1631" s="232"/>
    </row>
    <row r="1632" spans="15:16" x14ac:dyDescent="0.25">
      <c r="O1632" s="232"/>
      <c r="P1632" s="232"/>
    </row>
    <row r="1633" spans="15:16" x14ac:dyDescent="0.25">
      <c r="O1633" s="232"/>
      <c r="P1633" s="232"/>
    </row>
    <row r="1634" spans="15:16" x14ac:dyDescent="0.25">
      <c r="O1634" s="232"/>
      <c r="P1634" s="232"/>
    </row>
    <row r="1635" spans="15:16" x14ac:dyDescent="0.25">
      <c r="O1635" s="232"/>
      <c r="P1635" s="232"/>
    </row>
    <row r="1636" spans="15:16" x14ac:dyDescent="0.25">
      <c r="O1636" s="232"/>
      <c r="P1636" s="232"/>
    </row>
    <row r="1637" spans="15:16" x14ac:dyDescent="0.25">
      <c r="O1637" s="232"/>
      <c r="P1637" s="232"/>
    </row>
    <row r="1638" spans="15:16" x14ac:dyDescent="0.25">
      <c r="O1638" s="232"/>
      <c r="P1638" s="232"/>
    </row>
    <row r="1639" spans="15:16" x14ac:dyDescent="0.25">
      <c r="O1639" s="232"/>
      <c r="P1639" s="232"/>
    </row>
    <row r="1640" spans="15:16" x14ac:dyDescent="0.25">
      <c r="O1640" s="232"/>
      <c r="P1640" s="232"/>
    </row>
    <row r="1641" spans="15:16" x14ac:dyDescent="0.25">
      <c r="O1641" s="232"/>
      <c r="P1641" s="232"/>
    </row>
    <row r="1642" spans="15:16" x14ac:dyDescent="0.25">
      <c r="O1642" s="232"/>
      <c r="P1642" s="232"/>
    </row>
    <row r="1643" spans="15:16" x14ac:dyDescent="0.25">
      <c r="O1643" s="232"/>
      <c r="P1643" s="232"/>
    </row>
    <row r="1644" spans="15:16" x14ac:dyDescent="0.25">
      <c r="O1644" s="232"/>
      <c r="P1644" s="232"/>
    </row>
    <row r="1645" spans="15:16" x14ac:dyDescent="0.25">
      <c r="O1645" s="232"/>
      <c r="P1645" s="232"/>
    </row>
    <row r="1646" spans="15:16" x14ac:dyDescent="0.25">
      <c r="O1646" s="232"/>
      <c r="P1646" s="232"/>
    </row>
    <row r="1647" spans="15:16" x14ac:dyDescent="0.25">
      <c r="O1647" s="232"/>
      <c r="P1647" s="232"/>
    </row>
    <row r="1648" spans="15:16" x14ac:dyDescent="0.25">
      <c r="O1648" s="232"/>
      <c r="P1648" s="232"/>
    </row>
    <row r="1649" spans="15:16" x14ac:dyDescent="0.25">
      <c r="O1649" s="232"/>
      <c r="P1649" s="232"/>
    </row>
    <row r="1650" spans="15:16" x14ac:dyDescent="0.25">
      <c r="O1650" s="232"/>
      <c r="P1650" s="232"/>
    </row>
    <row r="1651" spans="15:16" x14ac:dyDescent="0.25">
      <c r="O1651" s="232"/>
      <c r="P1651" s="232"/>
    </row>
    <row r="1652" spans="15:16" x14ac:dyDescent="0.25">
      <c r="O1652" s="232"/>
      <c r="P1652" s="232"/>
    </row>
    <row r="1653" spans="15:16" x14ac:dyDescent="0.25">
      <c r="O1653" s="232"/>
      <c r="P1653" s="232"/>
    </row>
    <row r="1654" spans="15:16" x14ac:dyDescent="0.25">
      <c r="O1654" s="232"/>
      <c r="P1654" s="232"/>
    </row>
    <row r="1655" spans="15:16" x14ac:dyDescent="0.25">
      <c r="O1655" s="232"/>
      <c r="P1655" s="232"/>
    </row>
    <row r="1656" spans="15:16" x14ac:dyDescent="0.25">
      <c r="O1656" s="232"/>
      <c r="P1656" s="232"/>
    </row>
    <row r="1657" spans="15:16" x14ac:dyDescent="0.25">
      <c r="O1657" s="232"/>
      <c r="P1657" s="232"/>
    </row>
    <row r="1658" spans="15:16" x14ac:dyDescent="0.25">
      <c r="O1658" s="232"/>
      <c r="P1658" s="232"/>
    </row>
    <row r="1659" spans="15:16" x14ac:dyDescent="0.25">
      <c r="O1659" s="232"/>
      <c r="P1659" s="232"/>
    </row>
    <row r="1660" spans="15:16" x14ac:dyDescent="0.25">
      <c r="O1660" s="232"/>
      <c r="P1660" s="232"/>
    </row>
    <row r="1661" spans="15:16" x14ac:dyDescent="0.25">
      <c r="O1661" s="232"/>
      <c r="P1661" s="232"/>
    </row>
    <row r="1662" spans="15:16" x14ac:dyDescent="0.25">
      <c r="O1662" s="232"/>
      <c r="P1662" s="232"/>
    </row>
    <row r="1663" spans="15:16" x14ac:dyDescent="0.25">
      <c r="O1663" s="232"/>
      <c r="P1663" s="232"/>
    </row>
    <row r="1664" spans="15:16" x14ac:dyDescent="0.25">
      <c r="O1664" s="232"/>
      <c r="P1664" s="232"/>
    </row>
    <row r="1665" spans="15:16" x14ac:dyDescent="0.25">
      <c r="O1665" s="232"/>
      <c r="P1665" s="232"/>
    </row>
    <row r="1666" spans="15:16" x14ac:dyDescent="0.25">
      <c r="O1666" s="232"/>
      <c r="P1666" s="232"/>
    </row>
    <row r="1667" spans="15:16" x14ac:dyDescent="0.25">
      <c r="O1667" s="232"/>
      <c r="P1667" s="232"/>
    </row>
    <row r="1668" spans="15:16" x14ac:dyDescent="0.25">
      <c r="O1668" s="232"/>
      <c r="P1668" s="232"/>
    </row>
    <row r="1669" spans="15:16" x14ac:dyDescent="0.25">
      <c r="O1669" s="232"/>
      <c r="P1669" s="232"/>
    </row>
    <row r="1670" spans="15:16" x14ac:dyDescent="0.25">
      <c r="O1670" s="232"/>
      <c r="P1670" s="232"/>
    </row>
    <row r="1671" spans="15:16" x14ac:dyDescent="0.25">
      <c r="O1671" s="232"/>
      <c r="P1671" s="232"/>
    </row>
    <row r="1672" spans="15:16" x14ac:dyDescent="0.25">
      <c r="O1672" s="232"/>
      <c r="P1672" s="232"/>
    </row>
    <row r="1673" spans="15:16" x14ac:dyDescent="0.25">
      <c r="O1673" s="232"/>
      <c r="P1673" s="232"/>
    </row>
    <row r="1674" spans="15:16" x14ac:dyDescent="0.25">
      <c r="O1674" s="232"/>
      <c r="P1674" s="232"/>
    </row>
    <row r="1675" spans="15:16" x14ac:dyDescent="0.25">
      <c r="O1675" s="232"/>
      <c r="P1675" s="232"/>
    </row>
    <row r="1676" spans="15:16" x14ac:dyDescent="0.25">
      <c r="O1676" s="232"/>
      <c r="P1676" s="232"/>
    </row>
    <row r="1677" spans="15:16" x14ac:dyDescent="0.25">
      <c r="O1677" s="232"/>
      <c r="P1677" s="232"/>
    </row>
    <row r="1678" spans="15:16" x14ac:dyDescent="0.25">
      <c r="O1678" s="232"/>
      <c r="P1678" s="232"/>
    </row>
    <row r="1679" spans="15:16" x14ac:dyDescent="0.25">
      <c r="O1679" s="232"/>
      <c r="P1679" s="232"/>
    </row>
    <row r="1680" spans="15:16" x14ac:dyDescent="0.25">
      <c r="O1680" s="232"/>
      <c r="P1680" s="232"/>
    </row>
    <row r="1681" spans="15:16" x14ac:dyDescent="0.25">
      <c r="O1681" s="232"/>
      <c r="P1681" s="232"/>
    </row>
    <row r="1682" spans="15:16" x14ac:dyDescent="0.25">
      <c r="O1682" s="232"/>
      <c r="P1682" s="232"/>
    </row>
    <row r="1683" spans="15:16" x14ac:dyDescent="0.25">
      <c r="O1683" s="232"/>
      <c r="P1683" s="232"/>
    </row>
    <row r="1684" spans="15:16" x14ac:dyDescent="0.25">
      <c r="O1684" s="232"/>
      <c r="P1684" s="232"/>
    </row>
    <row r="1685" spans="15:16" x14ac:dyDescent="0.25">
      <c r="O1685" s="232"/>
      <c r="P1685" s="232"/>
    </row>
    <row r="1686" spans="15:16" x14ac:dyDescent="0.25">
      <c r="O1686" s="232"/>
      <c r="P1686" s="232"/>
    </row>
    <row r="1687" spans="15:16" x14ac:dyDescent="0.25">
      <c r="O1687" s="232"/>
      <c r="P1687" s="232"/>
    </row>
    <row r="1688" spans="15:16" x14ac:dyDescent="0.25">
      <c r="O1688" s="232"/>
      <c r="P1688" s="232"/>
    </row>
    <row r="1689" spans="15:16" x14ac:dyDescent="0.25">
      <c r="O1689" s="232"/>
      <c r="P1689" s="232"/>
    </row>
    <row r="1690" spans="15:16" x14ac:dyDescent="0.25">
      <c r="O1690" s="232"/>
      <c r="P1690" s="232"/>
    </row>
    <row r="1691" spans="15:16" x14ac:dyDescent="0.25">
      <c r="O1691" s="232"/>
      <c r="P1691" s="232"/>
    </row>
    <row r="1692" spans="15:16" x14ac:dyDescent="0.25">
      <c r="O1692" s="232"/>
      <c r="P1692" s="232"/>
    </row>
    <row r="1693" spans="15:16" x14ac:dyDescent="0.25">
      <c r="O1693" s="232"/>
      <c r="P1693" s="232"/>
    </row>
    <row r="1694" spans="15:16" x14ac:dyDescent="0.25">
      <c r="O1694" s="232"/>
      <c r="P1694" s="232"/>
    </row>
    <row r="1695" spans="15:16" x14ac:dyDescent="0.25">
      <c r="O1695" s="232"/>
      <c r="P1695" s="232"/>
    </row>
    <row r="1696" spans="15:16" x14ac:dyDescent="0.25">
      <c r="O1696" s="232"/>
      <c r="P1696" s="232"/>
    </row>
    <row r="1697" spans="15:16" x14ac:dyDescent="0.25">
      <c r="O1697" s="232"/>
      <c r="P1697" s="232"/>
    </row>
    <row r="1698" spans="15:16" x14ac:dyDescent="0.25">
      <c r="O1698" s="232"/>
      <c r="P1698" s="232"/>
    </row>
    <row r="1699" spans="15:16" x14ac:dyDescent="0.25">
      <c r="O1699" s="232"/>
      <c r="P1699" s="232"/>
    </row>
    <row r="1700" spans="15:16" x14ac:dyDescent="0.25">
      <c r="O1700" s="232"/>
      <c r="P1700" s="232"/>
    </row>
    <row r="1701" spans="15:16" x14ac:dyDescent="0.25">
      <c r="O1701" s="232"/>
      <c r="P1701" s="232"/>
    </row>
    <row r="1702" spans="15:16" x14ac:dyDescent="0.25">
      <c r="O1702" s="232"/>
      <c r="P1702" s="232"/>
    </row>
    <row r="1703" spans="15:16" x14ac:dyDescent="0.25">
      <c r="O1703" s="232"/>
      <c r="P1703" s="232"/>
    </row>
    <row r="1704" spans="15:16" x14ac:dyDescent="0.25">
      <c r="O1704" s="232"/>
      <c r="P1704" s="232"/>
    </row>
    <row r="1705" spans="15:16" x14ac:dyDescent="0.25">
      <c r="O1705" s="232"/>
      <c r="P1705" s="232"/>
    </row>
    <row r="1706" spans="15:16" x14ac:dyDescent="0.25">
      <c r="O1706" s="232"/>
      <c r="P1706" s="232"/>
    </row>
    <row r="1707" spans="15:16" x14ac:dyDescent="0.25">
      <c r="O1707" s="232"/>
      <c r="P1707" s="232"/>
    </row>
    <row r="1708" spans="15:16" x14ac:dyDescent="0.25">
      <c r="O1708" s="232"/>
      <c r="P1708" s="232"/>
    </row>
    <row r="1709" spans="15:16" x14ac:dyDescent="0.25">
      <c r="O1709" s="232"/>
      <c r="P1709" s="232"/>
    </row>
    <row r="1710" spans="15:16" x14ac:dyDescent="0.25">
      <c r="O1710" s="232"/>
      <c r="P1710" s="232"/>
    </row>
    <row r="1711" spans="15:16" x14ac:dyDescent="0.25">
      <c r="O1711" s="232"/>
      <c r="P1711" s="232"/>
    </row>
    <row r="1712" spans="15:16" x14ac:dyDescent="0.25">
      <c r="O1712" s="232"/>
      <c r="P1712" s="232"/>
    </row>
    <row r="1713" spans="15:16" x14ac:dyDescent="0.25">
      <c r="O1713" s="232"/>
      <c r="P1713" s="232"/>
    </row>
    <row r="1714" spans="15:16" x14ac:dyDescent="0.25">
      <c r="O1714" s="232"/>
      <c r="P1714" s="232"/>
    </row>
    <row r="1715" spans="15:16" x14ac:dyDescent="0.25">
      <c r="O1715" s="232"/>
      <c r="P1715" s="232"/>
    </row>
    <row r="1716" spans="15:16" x14ac:dyDescent="0.25">
      <c r="O1716" s="232"/>
      <c r="P1716" s="232"/>
    </row>
    <row r="1717" spans="15:16" x14ac:dyDescent="0.25">
      <c r="O1717" s="232"/>
      <c r="P1717" s="232"/>
    </row>
    <row r="1718" spans="15:16" x14ac:dyDescent="0.25">
      <c r="O1718" s="232"/>
      <c r="P1718" s="232"/>
    </row>
    <row r="1719" spans="15:16" x14ac:dyDescent="0.25">
      <c r="O1719" s="232"/>
      <c r="P1719" s="232"/>
    </row>
    <row r="1720" spans="15:16" x14ac:dyDescent="0.25">
      <c r="O1720" s="232"/>
      <c r="P1720" s="232"/>
    </row>
    <row r="1721" spans="15:16" x14ac:dyDescent="0.25">
      <c r="O1721" s="232"/>
      <c r="P1721" s="232"/>
    </row>
    <row r="1722" spans="15:16" x14ac:dyDescent="0.25">
      <c r="O1722" s="232"/>
      <c r="P1722" s="232"/>
    </row>
    <row r="1723" spans="15:16" x14ac:dyDescent="0.25">
      <c r="O1723" s="232"/>
      <c r="P1723" s="232"/>
    </row>
    <row r="1724" spans="15:16" x14ac:dyDescent="0.25">
      <c r="O1724" s="232"/>
      <c r="P1724" s="232"/>
    </row>
    <row r="1725" spans="15:16" x14ac:dyDescent="0.25">
      <c r="O1725" s="232"/>
      <c r="P1725" s="232"/>
    </row>
    <row r="1726" spans="15:16" x14ac:dyDescent="0.25">
      <c r="O1726" s="232"/>
      <c r="P1726" s="232"/>
    </row>
    <row r="1727" spans="15:16" x14ac:dyDescent="0.25">
      <c r="O1727" s="232"/>
      <c r="P1727" s="232"/>
    </row>
    <row r="1728" spans="15:16" x14ac:dyDescent="0.25">
      <c r="O1728" s="232"/>
      <c r="P1728" s="232"/>
    </row>
    <row r="1729" spans="15:16" x14ac:dyDescent="0.25">
      <c r="O1729" s="232"/>
      <c r="P1729" s="232"/>
    </row>
    <row r="1730" spans="15:16" x14ac:dyDescent="0.25">
      <c r="O1730" s="232"/>
      <c r="P1730" s="232"/>
    </row>
    <row r="1731" spans="15:16" x14ac:dyDescent="0.25">
      <c r="O1731" s="232"/>
      <c r="P1731" s="232"/>
    </row>
    <row r="1732" spans="15:16" x14ac:dyDescent="0.25">
      <c r="O1732" s="232"/>
      <c r="P1732" s="232"/>
    </row>
    <row r="1733" spans="15:16" x14ac:dyDescent="0.25">
      <c r="O1733" s="232"/>
      <c r="P1733" s="232"/>
    </row>
    <row r="1734" spans="15:16" x14ac:dyDescent="0.25">
      <c r="O1734" s="232"/>
      <c r="P1734" s="232"/>
    </row>
    <row r="1735" spans="15:16" x14ac:dyDescent="0.25">
      <c r="O1735" s="232"/>
      <c r="P1735" s="232"/>
    </row>
    <row r="1736" spans="15:16" x14ac:dyDescent="0.25">
      <c r="O1736" s="232"/>
      <c r="P1736" s="232"/>
    </row>
    <row r="1737" spans="15:16" x14ac:dyDescent="0.25">
      <c r="O1737" s="232"/>
      <c r="P1737" s="232"/>
    </row>
    <row r="1738" spans="15:16" x14ac:dyDescent="0.25">
      <c r="O1738" s="232"/>
      <c r="P1738" s="232"/>
    </row>
    <row r="1739" spans="15:16" x14ac:dyDescent="0.25">
      <c r="O1739" s="232"/>
      <c r="P1739" s="232"/>
    </row>
    <row r="1740" spans="15:16" x14ac:dyDescent="0.25">
      <c r="O1740" s="232"/>
      <c r="P1740" s="232"/>
    </row>
    <row r="1741" spans="15:16" x14ac:dyDescent="0.25">
      <c r="O1741" s="232"/>
      <c r="P1741" s="232"/>
    </row>
    <row r="1742" spans="15:16" x14ac:dyDescent="0.25">
      <c r="O1742" s="232"/>
      <c r="P1742" s="232"/>
    </row>
    <row r="1743" spans="15:16" x14ac:dyDescent="0.25">
      <c r="O1743" s="232"/>
      <c r="P1743" s="232"/>
    </row>
    <row r="1744" spans="15:16" x14ac:dyDescent="0.25">
      <c r="O1744" s="232"/>
      <c r="P1744" s="232"/>
    </row>
    <row r="1745" spans="15:16" x14ac:dyDescent="0.25">
      <c r="O1745" s="232"/>
      <c r="P1745" s="232"/>
    </row>
    <row r="1746" spans="15:16" x14ac:dyDescent="0.25">
      <c r="O1746" s="232"/>
      <c r="P1746" s="232"/>
    </row>
    <row r="1747" spans="15:16" x14ac:dyDescent="0.25">
      <c r="O1747" s="232"/>
      <c r="P1747" s="232"/>
    </row>
    <row r="1748" spans="15:16" x14ac:dyDescent="0.25">
      <c r="O1748" s="232"/>
      <c r="P1748" s="232"/>
    </row>
    <row r="1749" spans="15:16" x14ac:dyDescent="0.25">
      <c r="O1749" s="232"/>
      <c r="P1749" s="232"/>
    </row>
    <row r="1750" spans="15:16" x14ac:dyDescent="0.25">
      <c r="O1750" s="232"/>
      <c r="P1750" s="232"/>
    </row>
    <row r="1751" spans="15:16" x14ac:dyDescent="0.25">
      <c r="O1751" s="232"/>
      <c r="P1751" s="232"/>
    </row>
    <row r="1752" spans="15:16" x14ac:dyDescent="0.25">
      <c r="O1752" s="232"/>
      <c r="P1752" s="232"/>
    </row>
    <row r="1753" spans="15:16" x14ac:dyDescent="0.25">
      <c r="O1753" s="232"/>
      <c r="P1753" s="232"/>
    </row>
    <row r="1754" spans="15:16" x14ac:dyDescent="0.25">
      <c r="O1754" s="232"/>
      <c r="P1754" s="232"/>
    </row>
    <row r="1755" spans="15:16" x14ac:dyDescent="0.25">
      <c r="O1755" s="232"/>
      <c r="P1755" s="232"/>
    </row>
    <row r="1756" spans="15:16" x14ac:dyDescent="0.25">
      <c r="O1756" s="232"/>
      <c r="P1756" s="232"/>
    </row>
    <row r="1757" spans="15:16" x14ac:dyDescent="0.25">
      <c r="O1757" s="232"/>
      <c r="P1757" s="232"/>
    </row>
    <row r="1758" spans="15:16" x14ac:dyDescent="0.25">
      <c r="O1758" s="232"/>
      <c r="P1758" s="232"/>
    </row>
    <row r="1759" spans="15:16" x14ac:dyDescent="0.25">
      <c r="O1759" s="232"/>
      <c r="P1759" s="232"/>
    </row>
    <row r="1760" spans="15:16" x14ac:dyDescent="0.25">
      <c r="O1760" s="232"/>
      <c r="P1760" s="232"/>
    </row>
    <row r="1761" spans="15:16" x14ac:dyDescent="0.25">
      <c r="O1761" s="232"/>
      <c r="P1761" s="232"/>
    </row>
    <row r="1762" spans="15:16" x14ac:dyDescent="0.25">
      <c r="O1762" s="232"/>
      <c r="P1762" s="232"/>
    </row>
    <row r="1763" spans="15:16" x14ac:dyDescent="0.25">
      <c r="O1763" s="232"/>
      <c r="P1763" s="232"/>
    </row>
    <row r="1764" spans="15:16" x14ac:dyDescent="0.25">
      <c r="O1764" s="232"/>
      <c r="P1764" s="232"/>
    </row>
    <row r="1765" spans="15:16" x14ac:dyDescent="0.25">
      <c r="O1765" s="232"/>
      <c r="P1765" s="232"/>
    </row>
    <row r="1766" spans="15:16" x14ac:dyDescent="0.25">
      <c r="O1766" s="232"/>
      <c r="P1766" s="232"/>
    </row>
    <row r="1767" spans="15:16" x14ac:dyDescent="0.25">
      <c r="O1767" s="232"/>
      <c r="P1767" s="232"/>
    </row>
    <row r="1768" spans="15:16" x14ac:dyDescent="0.25">
      <c r="O1768" s="232"/>
      <c r="P1768" s="232"/>
    </row>
    <row r="1769" spans="15:16" x14ac:dyDescent="0.25">
      <c r="O1769" s="232"/>
      <c r="P1769" s="232"/>
    </row>
    <row r="1770" spans="15:16" x14ac:dyDescent="0.25">
      <c r="O1770" s="232"/>
      <c r="P1770" s="232"/>
    </row>
    <row r="1771" spans="15:16" x14ac:dyDescent="0.25">
      <c r="O1771" s="232"/>
      <c r="P1771" s="232"/>
    </row>
    <row r="1772" spans="15:16" x14ac:dyDescent="0.25">
      <c r="O1772" s="232"/>
      <c r="P1772" s="232"/>
    </row>
    <row r="1773" spans="15:16" x14ac:dyDescent="0.25">
      <c r="O1773" s="232"/>
      <c r="P1773" s="232"/>
    </row>
    <row r="1774" spans="15:16" x14ac:dyDescent="0.25">
      <c r="O1774" s="232"/>
      <c r="P1774" s="232"/>
    </row>
    <row r="1775" spans="15:16" x14ac:dyDescent="0.25">
      <c r="O1775" s="232"/>
      <c r="P1775" s="232"/>
    </row>
    <row r="1776" spans="15:16" x14ac:dyDescent="0.25">
      <c r="O1776" s="232"/>
      <c r="P1776" s="232"/>
    </row>
    <row r="1777" spans="15:16" x14ac:dyDescent="0.25">
      <c r="O1777" s="232"/>
      <c r="P1777" s="232"/>
    </row>
    <row r="1778" spans="15:16" x14ac:dyDescent="0.25">
      <c r="O1778" s="232"/>
      <c r="P1778" s="232"/>
    </row>
    <row r="1779" spans="15:16" x14ac:dyDescent="0.25">
      <c r="O1779" s="232"/>
      <c r="P1779" s="232"/>
    </row>
    <row r="1780" spans="15:16" x14ac:dyDescent="0.25">
      <c r="O1780" s="232"/>
      <c r="P1780" s="232"/>
    </row>
    <row r="1781" spans="15:16" x14ac:dyDescent="0.25">
      <c r="O1781" s="232"/>
      <c r="P1781" s="232"/>
    </row>
    <row r="1782" spans="15:16" x14ac:dyDescent="0.25">
      <c r="O1782" s="232"/>
      <c r="P1782" s="232"/>
    </row>
    <row r="1783" spans="15:16" x14ac:dyDescent="0.25">
      <c r="O1783" s="232"/>
      <c r="P1783" s="232"/>
    </row>
    <row r="1784" spans="15:16" x14ac:dyDescent="0.25">
      <c r="O1784" s="232"/>
      <c r="P1784" s="232"/>
    </row>
    <row r="1785" spans="15:16" x14ac:dyDescent="0.25">
      <c r="O1785" s="232"/>
      <c r="P1785" s="232"/>
    </row>
    <row r="1786" spans="15:16" x14ac:dyDescent="0.25">
      <c r="O1786" s="232"/>
      <c r="P1786" s="232"/>
    </row>
    <row r="1787" spans="15:16" x14ac:dyDescent="0.25">
      <c r="O1787" s="232"/>
      <c r="P1787" s="232"/>
    </row>
    <row r="1788" spans="15:16" x14ac:dyDescent="0.25">
      <c r="O1788" s="232"/>
      <c r="P1788" s="232"/>
    </row>
    <row r="1789" spans="15:16" x14ac:dyDescent="0.25">
      <c r="O1789" s="232"/>
      <c r="P1789" s="232"/>
    </row>
    <row r="1790" spans="15:16" x14ac:dyDescent="0.25">
      <c r="O1790" s="232"/>
      <c r="P1790" s="232"/>
    </row>
    <row r="1791" spans="15:16" x14ac:dyDescent="0.25">
      <c r="O1791" s="232"/>
      <c r="P1791" s="232"/>
    </row>
    <row r="1792" spans="15:16" x14ac:dyDescent="0.25">
      <c r="O1792" s="232"/>
      <c r="P1792" s="232"/>
    </row>
    <row r="1793" spans="15:16" x14ac:dyDescent="0.25">
      <c r="O1793" s="232"/>
      <c r="P1793" s="232"/>
    </row>
    <row r="1794" spans="15:16" x14ac:dyDescent="0.25">
      <c r="O1794" s="232"/>
      <c r="P1794" s="232"/>
    </row>
    <row r="1795" spans="15:16" x14ac:dyDescent="0.25">
      <c r="O1795" s="232"/>
      <c r="P1795" s="232"/>
    </row>
    <row r="1796" spans="15:16" x14ac:dyDescent="0.25">
      <c r="O1796" s="232"/>
      <c r="P1796" s="232"/>
    </row>
    <row r="1797" spans="15:16" x14ac:dyDescent="0.25">
      <c r="O1797" s="232"/>
      <c r="P1797" s="232"/>
    </row>
    <row r="1798" spans="15:16" x14ac:dyDescent="0.25">
      <c r="O1798" s="232"/>
      <c r="P1798" s="232"/>
    </row>
    <row r="1799" spans="15:16" x14ac:dyDescent="0.25">
      <c r="O1799" s="232"/>
      <c r="P1799" s="232"/>
    </row>
    <row r="1800" spans="15:16" x14ac:dyDescent="0.25">
      <c r="O1800" s="232"/>
      <c r="P1800" s="232"/>
    </row>
    <row r="1801" spans="15:16" x14ac:dyDescent="0.25">
      <c r="O1801" s="232"/>
      <c r="P1801" s="232"/>
    </row>
    <row r="1802" spans="15:16" x14ac:dyDescent="0.25">
      <c r="O1802" s="232"/>
      <c r="P1802" s="232"/>
    </row>
    <row r="1803" spans="15:16" x14ac:dyDescent="0.25">
      <c r="O1803" s="232"/>
      <c r="P1803" s="232"/>
    </row>
    <row r="1804" spans="15:16" x14ac:dyDescent="0.25">
      <c r="O1804" s="232"/>
      <c r="P1804" s="232"/>
    </row>
    <row r="1805" spans="15:16" x14ac:dyDescent="0.25">
      <c r="O1805" s="232"/>
      <c r="P1805" s="232"/>
    </row>
    <row r="1806" spans="15:16" x14ac:dyDescent="0.25">
      <c r="O1806" s="232"/>
      <c r="P1806" s="232"/>
    </row>
    <row r="1807" spans="15:16" x14ac:dyDescent="0.25">
      <c r="O1807" s="232"/>
      <c r="P1807" s="232"/>
    </row>
    <row r="1808" spans="15:16" x14ac:dyDescent="0.25">
      <c r="O1808" s="232"/>
      <c r="P1808" s="232"/>
    </row>
    <row r="1809" spans="15:16" x14ac:dyDescent="0.25">
      <c r="O1809" s="232"/>
      <c r="P1809" s="232"/>
    </row>
    <row r="1810" spans="15:16" x14ac:dyDescent="0.25">
      <c r="O1810" s="232"/>
      <c r="P1810" s="232"/>
    </row>
    <row r="1811" spans="15:16" x14ac:dyDescent="0.25">
      <c r="O1811" s="232"/>
      <c r="P1811" s="232"/>
    </row>
    <row r="1812" spans="15:16" x14ac:dyDescent="0.25">
      <c r="O1812" s="232"/>
      <c r="P1812" s="232"/>
    </row>
    <row r="1813" spans="15:16" x14ac:dyDescent="0.25">
      <c r="O1813" s="232"/>
      <c r="P1813" s="232"/>
    </row>
    <row r="1814" spans="15:16" x14ac:dyDescent="0.25">
      <c r="O1814" s="232"/>
      <c r="P1814" s="232"/>
    </row>
    <row r="1815" spans="15:16" x14ac:dyDescent="0.25">
      <c r="O1815" s="232"/>
      <c r="P1815" s="232"/>
    </row>
    <row r="1816" spans="15:16" x14ac:dyDescent="0.25">
      <c r="O1816" s="232"/>
      <c r="P1816" s="232"/>
    </row>
    <row r="1817" spans="15:16" x14ac:dyDescent="0.25">
      <c r="O1817" s="232"/>
      <c r="P1817" s="232"/>
    </row>
    <row r="1818" spans="15:16" x14ac:dyDescent="0.25">
      <c r="O1818" s="232"/>
      <c r="P1818" s="232"/>
    </row>
    <row r="1819" spans="15:16" x14ac:dyDescent="0.25">
      <c r="O1819" s="232"/>
      <c r="P1819" s="232"/>
    </row>
    <row r="1820" spans="15:16" x14ac:dyDescent="0.25">
      <c r="O1820" s="232"/>
      <c r="P1820" s="232"/>
    </row>
    <row r="1821" spans="15:16" x14ac:dyDescent="0.25">
      <c r="O1821" s="232"/>
      <c r="P1821" s="232"/>
    </row>
    <row r="1822" spans="15:16" x14ac:dyDescent="0.25">
      <c r="O1822" s="232"/>
      <c r="P1822" s="232"/>
    </row>
    <row r="1823" spans="15:16" x14ac:dyDescent="0.25">
      <c r="O1823" s="232"/>
      <c r="P1823" s="232"/>
    </row>
    <row r="1824" spans="15:16" x14ac:dyDescent="0.25">
      <c r="O1824" s="232"/>
      <c r="P1824" s="232"/>
    </row>
    <row r="1825" spans="15:16" x14ac:dyDescent="0.25">
      <c r="O1825" s="232"/>
      <c r="P1825" s="232"/>
    </row>
    <row r="1826" spans="15:16" x14ac:dyDescent="0.25">
      <c r="O1826" s="232"/>
      <c r="P1826" s="232"/>
    </row>
    <row r="1827" spans="15:16" x14ac:dyDescent="0.25">
      <c r="O1827" s="232"/>
      <c r="P1827" s="232"/>
    </row>
    <row r="1828" spans="15:16" x14ac:dyDescent="0.25">
      <c r="O1828" s="232"/>
      <c r="P1828" s="232"/>
    </row>
    <row r="1829" spans="15:16" x14ac:dyDescent="0.25">
      <c r="O1829" s="232"/>
      <c r="P1829" s="232"/>
    </row>
    <row r="1830" spans="15:16" x14ac:dyDescent="0.25">
      <c r="O1830" s="232"/>
      <c r="P1830" s="232"/>
    </row>
    <row r="1831" spans="15:16" x14ac:dyDescent="0.25">
      <c r="O1831" s="232"/>
      <c r="P1831" s="232"/>
    </row>
    <row r="1832" spans="15:16" x14ac:dyDescent="0.25">
      <c r="O1832" s="232"/>
      <c r="P1832" s="232"/>
    </row>
    <row r="1833" spans="15:16" x14ac:dyDescent="0.25">
      <c r="O1833" s="232"/>
      <c r="P1833" s="232"/>
    </row>
    <row r="1834" spans="15:16" x14ac:dyDescent="0.25">
      <c r="O1834" s="232"/>
      <c r="P1834" s="232"/>
    </row>
    <row r="1835" spans="15:16" x14ac:dyDescent="0.25">
      <c r="O1835" s="232"/>
      <c r="P1835" s="232"/>
    </row>
    <row r="1836" spans="15:16" x14ac:dyDescent="0.25">
      <c r="O1836" s="232"/>
      <c r="P1836" s="232"/>
    </row>
    <row r="1837" spans="15:16" x14ac:dyDescent="0.25">
      <c r="O1837" s="232"/>
      <c r="P1837" s="232"/>
    </row>
    <row r="1838" spans="15:16" x14ac:dyDescent="0.25">
      <c r="O1838" s="232"/>
      <c r="P1838" s="232"/>
    </row>
    <row r="1839" spans="15:16" x14ac:dyDescent="0.25">
      <c r="O1839" s="232"/>
      <c r="P1839" s="232"/>
    </row>
    <row r="1840" spans="15:16" x14ac:dyDescent="0.25">
      <c r="O1840" s="232"/>
      <c r="P1840" s="232"/>
    </row>
    <row r="1841" spans="15:16" x14ac:dyDescent="0.25">
      <c r="O1841" s="232"/>
      <c r="P1841" s="232"/>
    </row>
    <row r="1842" spans="15:16" x14ac:dyDescent="0.25">
      <c r="O1842" s="232"/>
      <c r="P1842" s="232"/>
    </row>
    <row r="1843" spans="15:16" x14ac:dyDescent="0.25">
      <c r="O1843" s="232"/>
      <c r="P1843" s="232"/>
    </row>
    <row r="1844" spans="15:16" x14ac:dyDescent="0.25">
      <c r="O1844" s="232"/>
      <c r="P1844" s="232"/>
    </row>
    <row r="1845" spans="15:16" x14ac:dyDescent="0.25">
      <c r="O1845" s="232"/>
      <c r="P1845" s="232"/>
    </row>
    <row r="1846" spans="15:16" x14ac:dyDescent="0.25">
      <c r="O1846" s="232"/>
      <c r="P1846" s="232"/>
    </row>
    <row r="1847" spans="15:16" x14ac:dyDescent="0.25">
      <c r="O1847" s="232"/>
      <c r="P1847" s="232"/>
    </row>
    <row r="1848" spans="15:16" x14ac:dyDescent="0.25">
      <c r="O1848" s="232"/>
      <c r="P1848" s="232"/>
    </row>
    <row r="1849" spans="15:16" x14ac:dyDescent="0.25">
      <c r="O1849" s="232"/>
      <c r="P1849" s="232"/>
    </row>
    <row r="1850" spans="15:16" x14ac:dyDescent="0.25">
      <c r="O1850" s="232"/>
      <c r="P1850" s="232"/>
    </row>
    <row r="1851" spans="15:16" x14ac:dyDescent="0.25">
      <c r="O1851" s="232"/>
      <c r="P1851" s="232"/>
    </row>
    <row r="1852" spans="15:16" x14ac:dyDescent="0.25">
      <c r="O1852" s="232"/>
      <c r="P1852" s="232"/>
    </row>
    <row r="1853" spans="15:16" x14ac:dyDescent="0.25">
      <c r="O1853" s="232"/>
      <c r="P1853" s="232"/>
    </row>
    <row r="1854" spans="15:16" x14ac:dyDescent="0.25">
      <c r="O1854" s="232"/>
      <c r="P1854" s="232"/>
    </row>
    <row r="1855" spans="15:16" x14ac:dyDescent="0.25">
      <c r="O1855" s="232"/>
      <c r="P1855" s="232"/>
    </row>
    <row r="1856" spans="15:16" x14ac:dyDescent="0.25">
      <c r="O1856" s="232"/>
      <c r="P1856" s="232"/>
    </row>
    <row r="1857" spans="15:16" x14ac:dyDescent="0.25">
      <c r="O1857" s="232"/>
      <c r="P1857" s="232"/>
    </row>
    <row r="1858" spans="15:16" x14ac:dyDescent="0.25">
      <c r="O1858" s="232"/>
      <c r="P1858" s="232"/>
    </row>
    <row r="1859" spans="15:16" x14ac:dyDescent="0.25">
      <c r="O1859" s="232"/>
      <c r="P1859" s="232"/>
    </row>
    <row r="1860" spans="15:16" x14ac:dyDescent="0.25">
      <c r="O1860" s="232"/>
      <c r="P1860" s="232"/>
    </row>
    <row r="1861" spans="15:16" x14ac:dyDescent="0.25">
      <c r="O1861" s="232"/>
      <c r="P1861" s="232"/>
    </row>
    <row r="1862" spans="15:16" x14ac:dyDescent="0.25">
      <c r="O1862" s="232"/>
      <c r="P1862" s="232"/>
    </row>
    <row r="1863" spans="15:16" x14ac:dyDescent="0.25">
      <c r="O1863" s="232"/>
      <c r="P1863" s="232"/>
    </row>
    <row r="1864" spans="15:16" x14ac:dyDescent="0.25">
      <c r="O1864" s="232"/>
      <c r="P1864" s="232"/>
    </row>
    <row r="1865" spans="15:16" x14ac:dyDescent="0.25">
      <c r="O1865" s="232"/>
      <c r="P1865" s="232"/>
    </row>
    <row r="1866" spans="15:16" x14ac:dyDescent="0.25">
      <c r="O1866" s="232"/>
      <c r="P1866" s="232"/>
    </row>
    <row r="1867" spans="15:16" x14ac:dyDescent="0.25">
      <c r="O1867" s="232"/>
      <c r="P1867" s="232"/>
    </row>
    <row r="1868" spans="15:16" x14ac:dyDescent="0.25">
      <c r="O1868" s="232"/>
      <c r="P1868" s="232"/>
    </row>
    <row r="1869" spans="15:16" x14ac:dyDescent="0.25">
      <c r="O1869" s="232"/>
      <c r="P1869" s="232"/>
    </row>
    <row r="1870" spans="15:16" x14ac:dyDescent="0.25">
      <c r="O1870" s="232"/>
      <c r="P1870" s="232"/>
    </row>
  </sheetData>
  <mergeCells count="35">
    <mergeCell ref="B7:B12"/>
    <mergeCell ref="B18:B19"/>
    <mergeCell ref="I28:J28"/>
    <mergeCell ref="I29:J29"/>
    <mergeCell ref="I17:J17"/>
    <mergeCell ref="I21:J21"/>
    <mergeCell ref="I24:J24"/>
    <mergeCell ref="I20:J20"/>
    <mergeCell ref="I25:J25"/>
    <mergeCell ref="I22:J22"/>
    <mergeCell ref="I11:J11"/>
    <mergeCell ref="I30:J30"/>
    <mergeCell ref="I31:J31"/>
    <mergeCell ref="I32:J32"/>
    <mergeCell ref="I18:J18"/>
    <mergeCell ref="O2:P2"/>
    <mergeCell ref="I15:J15"/>
    <mergeCell ref="I23:J23"/>
    <mergeCell ref="B20:B26"/>
    <mergeCell ref="B28:B34"/>
    <mergeCell ref="I19:J19"/>
    <mergeCell ref="I26:J26"/>
    <mergeCell ref="B13:B15"/>
    <mergeCell ref="I34:J34"/>
    <mergeCell ref="I33:J33"/>
    <mergeCell ref="C1:J1"/>
    <mergeCell ref="I2:J2"/>
    <mergeCell ref="I7:J7"/>
    <mergeCell ref="A6:A35"/>
    <mergeCell ref="B3:B6"/>
    <mergeCell ref="B35:D35"/>
    <mergeCell ref="I8:J8"/>
    <mergeCell ref="I9:J9"/>
    <mergeCell ref="I10:J10"/>
    <mergeCell ref="I12:J12"/>
  </mergeCells>
  <pageMargins left="0.62992125984251968" right="0.23622047244094491" top="0.74803149606299213" bottom="0.74803149606299213" header="0.31496062992125984" footer="0.31496062992125984"/>
  <pageSetup paperSize="9" scale="57" firstPageNumber="8" fitToHeight="8" orientation="landscape" useFirstPageNumber="1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4" zoomScale="60" zoomScaleNormal="136" workbookViewId="0">
      <selection activeCell="U37" sqref="U37"/>
    </sheetView>
  </sheetViews>
  <sheetFormatPr defaultRowHeight="12.75" x14ac:dyDescent="0.2"/>
  <cols>
    <col min="1" max="1" width="6.140625" style="429" customWidth="1"/>
    <col min="2" max="7" width="9.140625" style="429"/>
    <col min="8" max="8" width="17.42578125" style="429" customWidth="1"/>
    <col min="9" max="10" width="13.42578125" style="429" hidden="1" customWidth="1"/>
    <col min="11" max="11" width="19.7109375" style="429" customWidth="1"/>
    <col min="12" max="12" width="19.85546875" style="429" customWidth="1"/>
    <col min="13" max="16384" width="9.140625" style="429"/>
  </cols>
  <sheetData>
    <row r="1" spans="1:12" ht="11.1" customHeight="1" x14ac:dyDescent="0.25">
      <c r="A1" s="502" t="s">
        <v>476</v>
      </c>
      <c r="B1" s="502"/>
      <c r="C1" s="502"/>
      <c r="D1" s="502"/>
      <c r="E1" s="434"/>
      <c r="F1" s="434"/>
      <c r="G1" s="434"/>
      <c r="H1" s="434"/>
      <c r="I1" s="434"/>
      <c r="J1" s="434"/>
      <c r="K1" s="434"/>
      <c r="L1" s="434"/>
    </row>
    <row r="2" spans="1:12" ht="12" customHeight="1" x14ac:dyDescent="0.25">
      <c r="A2" s="502" t="s">
        <v>968</v>
      </c>
      <c r="B2" s="502"/>
      <c r="C2" s="502"/>
      <c r="D2" s="502"/>
      <c r="E2" s="434"/>
      <c r="F2" s="434"/>
      <c r="G2" s="434"/>
      <c r="H2" s="434"/>
      <c r="I2" s="434"/>
      <c r="J2" s="434"/>
      <c r="K2" s="434"/>
      <c r="L2" s="434"/>
    </row>
    <row r="3" spans="1:12" ht="13.5" customHeight="1" x14ac:dyDescent="0.25">
      <c r="A3" s="502" t="s">
        <v>967</v>
      </c>
      <c r="B3" s="502"/>
      <c r="C3" s="502"/>
      <c r="D3" s="502"/>
      <c r="E3" s="434"/>
      <c r="F3" s="434"/>
      <c r="G3" s="434"/>
      <c r="H3" s="434"/>
      <c r="I3" s="434"/>
      <c r="J3" s="434"/>
      <c r="K3" s="434"/>
      <c r="L3" s="434"/>
    </row>
    <row r="4" spans="1:12" ht="10.5" customHeight="1" x14ac:dyDescent="0.2">
      <c r="A4" s="501" t="s">
        <v>966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ht="1.5" customHeight="1" x14ac:dyDescent="0.2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ht="15" customHeight="1" thickBot="1" x14ac:dyDescent="0.25">
      <c r="A6" s="494" t="s">
        <v>965</v>
      </c>
      <c r="B6" s="500" t="s">
        <v>964</v>
      </c>
      <c r="C6" s="499"/>
      <c r="D6" s="499"/>
      <c r="E6" s="499"/>
      <c r="F6" s="499"/>
      <c r="G6" s="499"/>
      <c r="H6" s="498"/>
      <c r="I6" s="497" t="s">
        <v>963</v>
      </c>
      <c r="J6" s="496" t="s">
        <v>962</v>
      </c>
      <c r="K6" s="495" t="s">
        <v>961</v>
      </c>
      <c r="L6" s="494" t="s">
        <v>960</v>
      </c>
    </row>
    <row r="7" spans="1:12" s="487" customFormat="1" ht="11.1" customHeight="1" thickTop="1" x14ac:dyDescent="0.25">
      <c r="A7" s="493" t="s">
        <v>959</v>
      </c>
      <c r="B7" s="492" t="s">
        <v>958</v>
      </c>
      <c r="C7" s="492"/>
      <c r="D7" s="492"/>
      <c r="E7" s="492"/>
      <c r="F7" s="492"/>
      <c r="G7" s="492"/>
      <c r="H7" s="492"/>
      <c r="I7" s="491">
        <f>I8</f>
        <v>5116504</v>
      </c>
      <c r="J7" s="490">
        <f>J8</f>
        <v>4112250</v>
      </c>
      <c r="K7" s="489">
        <f>SUM(K8:K13)</f>
        <v>7497396</v>
      </c>
      <c r="L7" s="488">
        <f>SUM(L8:L13)</f>
        <v>7581356.2800000003</v>
      </c>
    </row>
    <row r="8" spans="1:12" s="487" customFormat="1" ht="11.1" customHeight="1" x14ac:dyDescent="0.25">
      <c r="A8" s="454"/>
      <c r="B8" s="459" t="s">
        <v>957</v>
      </c>
      <c r="C8" s="459"/>
      <c r="D8" s="459"/>
      <c r="E8" s="459"/>
      <c r="F8" s="459"/>
      <c r="G8" s="459"/>
      <c r="H8" s="459"/>
      <c r="I8" s="458">
        <v>5116504</v>
      </c>
      <c r="J8" s="457">
        <v>4112250</v>
      </c>
      <c r="K8" s="456">
        <v>4257892</v>
      </c>
      <c r="L8" s="455">
        <v>4341852.28</v>
      </c>
    </row>
    <row r="9" spans="1:12" s="487" customFormat="1" ht="11.1" customHeight="1" x14ac:dyDescent="0.25">
      <c r="A9" s="454"/>
      <c r="B9" s="459" t="s">
        <v>956</v>
      </c>
      <c r="C9" s="459"/>
      <c r="D9" s="459"/>
      <c r="E9" s="459"/>
      <c r="F9" s="459"/>
      <c r="G9" s="459"/>
      <c r="H9" s="459"/>
      <c r="I9" s="458">
        <v>0</v>
      </c>
      <c r="J9" s="457">
        <v>0</v>
      </c>
      <c r="K9" s="456">
        <v>1800000</v>
      </c>
      <c r="L9" s="455">
        <v>1800000</v>
      </c>
    </row>
    <row r="10" spans="1:12" s="487" customFormat="1" ht="11.1" customHeight="1" x14ac:dyDescent="0.25">
      <c r="A10" s="454"/>
      <c r="B10" s="459" t="s">
        <v>955</v>
      </c>
      <c r="C10" s="459"/>
      <c r="D10" s="459"/>
      <c r="E10" s="459"/>
      <c r="F10" s="459"/>
      <c r="G10" s="459"/>
      <c r="H10" s="459"/>
      <c r="I10" s="458"/>
      <c r="J10" s="457"/>
      <c r="K10" s="456">
        <v>849504</v>
      </c>
      <c r="L10" s="455">
        <v>849504</v>
      </c>
    </row>
    <row r="11" spans="1:12" s="487" customFormat="1" ht="11.1" customHeight="1" x14ac:dyDescent="0.2">
      <c r="A11" s="454"/>
      <c r="B11" s="474" t="s">
        <v>947</v>
      </c>
      <c r="C11" s="474"/>
      <c r="D11" s="474"/>
      <c r="E11" s="474"/>
      <c r="F11" s="474"/>
      <c r="G11" s="474"/>
      <c r="H11" s="474"/>
      <c r="I11" s="458"/>
      <c r="J11" s="457"/>
      <c r="K11" s="456">
        <v>20000</v>
      </c>
      <c r="L11" s="455">
        <v>90000</v>
      </c>
    </row>
    <row r="12" spans="1:12" s="487" customFormat="1" ht="11.1" customHeight="1" x14ac:dyDescent="0.2">
      <c r="A12" s="454"/>
      <c r="B12" s="472" t="s">
        <v>943</v>
      </c>
      <c r="C12" s="471"/>
      <c r="D12" s="471"/>
      <c r="E12" s="471"/>
      <c r="F12" s="471"/>
      <c r="G12" s="471"/>
      <c r="H12" s="470"/>
      <c r="I12" s="458"/>
      <c r="J12" s="457"/>
      <c r="K12" s="456">
        <v>70000</v>
      </c>
      <c r="L12" s="455">
        <v>0</v>
      </c>
    </row>
    <row r="13" spans="1:12" s="487" customFormat="1" ht="11.1" customHeight="1" x14ac:dyDescent="0.25">
      <c r="A13" s="473"/>
      <c r="B13" s="459" t="s">
        <v>942</v>
      </c>
      <c r="C13" s="459"/>
      <c r="D13" s="459"/>
      <c r="E13" s="459"/>
      <c r="F13" s="459"/>
      <c r="G13" s="459"/>
      <c r="H13" s="459"/>
      <c r="I13" s="458">
        <v>0</v>
      </c>
      <c r="J13" s="457">
        <v>0</v>
      </c>
      <c r="K13" s="456">
        <v>500000</v>
      </c>
      <c r="L13" s="455">
        <v>500000</v>
      </c>
    </row>
    <row r="14" spans="1:12" ht="11.1" customHeight="1" x14ac:dyDescent="0.2">
      <c r="A14" s="486" t="s">
        <v>954</v>
      </c>
      <c r="B14" s="464" t="s">
        <v>953</v>
      </c>
      <c r="C14" s="464"/>
      <c r="D14" s="464"/>
      <c r="E14" s="464"/>
      <c r="F14" s="464"/>
      <c r="G14" s="464"/>
      <c r="H14" s="464"/>
      <c r="I14" s="463" t="e">
        <f>I15+#REF!</f>
        <v>#REF!</v>
      </c>
      <c r="J14" s="462" t="e">
        <f>J15+#REF!</f>
        <v>#REF!</v>
      </c>
      <c r="K14" s="461">
        <f>SUM(K15:K15)</f>
        <v>968974</v>
      </c>
      <c r="L14" s="460">
        <f>SUM(L15:L15)</f>
        <v>968974</v>
      </c>
    </row>
    <row r="15" spans="1:12" ht="11.1" customHeight="1" x14ac:dyDescent="0.2">
      <c r="A15" s="486"/>
      <c r="B15" s="459" t="s">
        <v>944</v>
      </c>
      <c r="C15" s="459"/>
      <c r="D15" s="459"/>
      <c r="E15" s="459"/>
      <c r="F15" s="459"/>
      <c r="G15" s="459"/>
      <c r="H15" s="459"/>
      <c r="I15" s="458">
        <v>0</v>
      </c>
      <c r="J15" s="457">
        <v>2303000</v>
      </c>
      <c r="K15" s="456">
        <v>968974</v>
      </c>
      <c r="L15" s="455">
        <v>968974</v>
      </c>
    </row>
    <row r="16" spans="1:12" ht="11.1" customHeight="1" x14ac:dyDescent="0.2">
      <c r="A16" s="465" t="s">
        <v>952</v>
      </c>
      <c r="B16" s="464" t="s">
        <v>951</v>
      </c>
      <c r="C16" s="464"/>
      <c r="D16" s="464"/>
      <c r="E16" s="464"/>
      <c r="F16" s="464"/>
      <c r="G16" s="464"/>
      <c r="H16" s="464"/>
      <c r="I16" s="463">
        <f>I17+I18</f>
        <v>250183</v>
      </c>
      <c r="J16" s="485">
        <f>J17+J18</f>
        <v>103400</v>
      </c>
      <c r="K16" s="484">
        <f>SUM(K17:K21)</f>
        <v>1917859</v>
      </c>
      <c r="L16" s="483">
        <f>SUM(L17:L21)</f>
        <v>1419727</v>
      </c>
    </row>
    <row r="17" spans="1:12" ht="11.1" customHeight="1" x14ac:dyDescent="0.2">
      <c r="A17" s="454"/>
      <c r="B17" s="459" t="s">
        <v>950</v>
      </c>
      <c r="C17" s="459"/>
      <c r="D17" s="459"/>
      <c r="E17" s="459"/>
      <c r="F17" s="459"/>
      <c r="G17" s="459"/>
      <c r="H17" s="459"/>
      <c r="I17" s="458">
        <v>115769</v>
      </c>
      <c r="J17" s="468">
        <v>97900</v>
      </c>
      <c r="K17" s="467">
        <v>821406</v>
      </c>
      <c r="L17" s="466">
        <v>726787</v>
      </c>
    </row>
    <row r="18" spans="1:12" ht="11.1" customHeight="1" x14ac:dyDescent="0.2">
      <c r="A18" s="454"/>
      <c r="B18" s="459" t="s">
        <v>949</v>
      </c>
      <c r="C18" s="459"/>
      <c r="D18" s="459"/>
      <c r="E18" s="459"/>
      <c r="F18" s="459"/>
      <c r="G18" s="459"/>
      <c r="H18" s="459"/>
      <c r="I18" s="458">
        <v>134414</v>
      </c>
      <c r="J18" s="468">
        <v>5500</v>
      </c>
      <c r="K18" s="467">
        <v>283399</v>
      </c>
      <c r="L18" s="466">
        <v>346641</v>
      </c>
    </row>
    <row r="19" spans="1:12" ht="11.1" customHeight="1" x14ac:dyDescent="0.2">
      <c r="A19" s="454"/>
      <c r="B19" s="459" t="s">
        <v>948</v>
      </c>
      <c r="C19" s="459"/>
      <c r="D19" s="459"/>
      <c r="E19" s="459"/>
      <c r="F19" s="459"/>
      <c r="G19" s="459"/>
      <c r="H19" s="459"/>
      <c r="I19" s="458"/>
      <c r="J19" s="468"/>
      <c r="K19" s="467">
        <v>123054</v>
      </c>
      <c r="L19" s="466">
        <v>76299</v>
      </c>
    </row>
    <row r="20" spans="1:12" ht="11.1" customHeight="1" x14ac:dyDescent="0.2">
      <c r="A20" s="454"/>
      <c r="B20" s="472" t="s">
        <v>943</v>
      </c>
      <c r="C20" s="471"/>
      <c r="D20" s="471"/>
      <c r="E20" s="471"/>
      <c r="F20" s="471"/>
      <c r="G20" s="471"/>
      <c r="H20" s="470"/>
      <c r="I20" s="482"/>
      <c r="J20" s="481"/>
      <c r="K20" s="480">
        <v>300000</v>
      </c>
      <c r="L20" s="466">
        <v>0</v>
      </c>
    </row>
    <row r="21" spans="1:12" ht="11.1" customHeight="1" x14ac:dyDescent="0.2">
      <c r="A21" s="473"/>
      <c r="B21" s="474" t="s">
        <v>947</v>
      </c>
      <c r="C21" s="474"/>
      <c r="D21" s="474"/>
      <c r="E21" s="474"/>
      <c r="F21" s="474"/>
      <c r="G21" s="474"/>
      <c r="H21" s="474"/>
      <c r="I21" s="479"/>
      <c r="J21" s="479"/>
      <c r="K21" s="478">
        <v>390000</v>
      </c>
      <c r="L21" s="466">
        <v>270000</v>
      </c>
    </row>
    <row r="22" spans="1:12" ht="11.1" customHeight="1" x14ac:dyDescent="0.2">
      <c r="A22" s="465" t="s">
        <v>946</v>
      </c>
      <c r="B22" s="464" t="s">
        <v>945</v>
      </c>
      <c r="C22" s="464"/>
      <c r="D22" s="464"/>
      <c r="E22" s="464"/>
      <c r="F22" s="464"/>
      <c r="G22" s="464"/>
      <c r="H22" s="464"/>
      <c r="I22" s="463" t="e">
        <f>I25+#REF!</f>
        <v>#REF!</v>
      </c>
      <c r="J22" s="462" t="e">
        <f>J25+#REF!</f>
        <v>#REF!</v>
      </c>
      <c r="K22" s="461">
        <f>SUM(K23:K26)</f>
        <v>40194706</v>
      </c>
      <c r="L22" s="460">
        <f>SUM(L23:L26)</f>
        <v>45051785</v>
      </c>
    </row>
    <row r="23" spans="1:12" ht="9.9499999999999993" customHeight="1" x14ac:dyDescent="0.2">
      <c r="A23" s="454"/>
      <c r="B23" s="477" t="s">
        <v>944</v>
      </c>
      <c r="C23" s="476"/>
      <c r="D23" s="476"/>
      <c r="E23" s="476"/>
      <c r="F23" s="476"/>
      <c r="G23" s="476"/>
      <c r="H23" s="475"/>
      <c r="I23" s="463"/>
      <c r="J23" s="462"/>
      <c r="K23" s="456">
        <v>2705306</v>
      </c>
      <c r="L23" s="455">
        <v>7776185</v>
      </c>
    </row>
    <row r="24" spans="1:12" ht="10.9" customHeight="1" x14ac:dyDescent="0.2">
      <c r="A24" s="454"/>
      <c r="B24" s="472" t="s">
        <v>943</v>
      </c>
      <c r="C24" s="471"/>
      <c r="D24" s="471"/>
      <c r="E24" s="471"/>
      <c r="F24" s="471"/>
      <c r="G24" s="471"/>
      <c r="H24" s="470"/>
      <c r="I24" s="463"/>
      <c r="J24" s="462"/>
      <c r="K24" s="456">
        <v>7344000</v>
      </c>
      <c r="L24" s="455">
        <v>7953500</v>
      </c>
    </row>
    <row r="25" spans="1:12" ht="9.9499999999999993" customHeight="1" x14ac:dyDescent="0.2">
      <c r="A25" s="454"/>
      <c r="B25" s="459" t="s">
        <v>942</v>
      </c>
      <c r="C25" s="459"/>
      <c r="D25" s="459"/>
      <c r="E25" s="459"/>
      <c r="F25" s="459"/>
      <c r="G25" s="459"/>
      <c r="H25" s="459"/>
      <c r="I25" s="458">
        <v>3436829</v>
      </c>
      <c r="J25" s="457">
        <v>2774001</v>
      </c>
      <c r="K25" s="456">
        <v>15467400</v>
      </c>
      <c r="L25" s="455">
        <v>16759100</v>
      </c>
    </row>
    <row r="26" spans="1:12" ht="9.9499999999999993" customHeight="1" x14ac:dyDescent="0.2">
      <c r="A26" s="454"/>
      <c r="B26" s="474" t="s">
        <v>941</v>
      </c>
      <c r="C26" s="474"/>
      <c r="D26" s="474"/>
      <c r="E26" s="474"/>
      <c r="F26" s="474"/>
      <c r="G26" s="474"/>
      <c r="H26" s="474"/>
      <c r="I26" s="463"/>
      <c r="J26" s="462"/>
      <c r="K26" s="456">
        <v>14678000</v>
      </c>
      <c r="L26" s="455">
        <v>12563000</v>
      </c>
    </row>
    <row r="27" spans="1:12" ht="11.1" customHeight="1" x14ac:dyDescent="0.2">
      <c r="A27" s="465" t="s">
        <v>940</v>
      </c>
      <c r="B27" s="464" t="s">
        <v>939</v>
      </c>
      <c r="C27" s="464"/>
      <c r="D27" s="464"/>
      <c r="E27" s="464"/>
      <c r="F27" s="464"/>
      <c r="G27" s="464"/>
      <c r="H27" s="464"/>
      <c r="I27" s="463">
        <f>I28</f>
        <v>426600</v>
      </c>
      <c r="J27" s="462">
        <f>J28</f>
        <v>348882</v>
      </c>
      <c r="K27" s="461">
        <f>SUM(K28:K30)</f>
        <v>2682000</v>
      </c>
      <c r="L27" s="460">
        <f>SUM(L28:L30)</f>
        <v>2282000</v>
      </c>
    </row>
    <row r="28" spans="1:12" ht="9.9499999999999993" customHeight="1" x14ac:dyDescent="0.2">
      <c r="A28" s="454"/>
      <c r="B28" s="459" t="s">
        <v>938</v>
      </c>
      <c r="C28" s="459"/>
      <c r="D28" s="459"/>
      <c r="E28" s="459"/>
      <c r="F28" s="459"/>
      <c r="G28" s="459"/>
      <c r="H28" s="459"/>
      <c r="I28" s="469">
        <v>426600</v>
      </c>
      <c r="J28" s="468">
        <v>348882</v>
      </c>
      <c r="K28" s="467">
        <v>1467000</v>
      </c>
      <c r="L28" s="466">
        <v>1267000</v>
      </c>
    </row>
    <row r="29" spans="1:12" ht="9.9499999999999993" customHeight="1" x14ac:dyDescent="0.2">
      <c r="A29" s="454"/>
      <c r="B29" s="459" t="s">
        <v>937</v>
      </c>
      <c r="C29" s="459"/>
      <c r="D29" s="459"/>
      <c r="E29" s="459"/>
      <c r="F29" s="459"/>
      <c r="G29" s="459"/>
      <c r="H29" s="459"/>
      <c r="I29" s="469"/>
      <c r="J29" s="468"/>
      <c r="K29" s="467">
        <v>1200000</v>
      </c>
      <c r="L29" s="466">
        <v>1000000</v>
      </c>
    </row>
    <row r="30" spans="1:12" ht="9.9499999999999993" customHeight="1" x14ac:dyDescent="0.2">
      <c r="A30" s="473"/>
      <c r="B30" s="459" t="s">
        <v>936</v>
      </c>
      <c r="C30" s="459"/>
      <c r="D30" s="459"/>
      <c r="E30" s="459"/>
      <c r="F30" s="459"/>
      <c r="G30" s="459"/>
      <c r="H30" s="459"/>
      <c r="I30" s="469">
        <v>0</v>
      </c>
      <c r="J30" s="468">
        <v>0</v>
      </c>
      <c r="K30" s="467">
        <v>15000</v>
      </c>
      <c r="L30" s="466">
        <v>15000</v>
      </c>
    </row>
    <row r="31" spans="1:12" ht="11.1" customHeight="1" x14ac:dyDescent="0.2">
      <c r="A31" s="465" t="s">
        <v>935</v>
      </c>
      <c r="B31" s="464" t="s">
        <v>934</v>
      </c>
      <c r="C31" s="464"/>
      <c r="D31" s="464"/>
      <c r="E31" s="464"/>
      <c r="F31" s="464"/>
      <c r="G31" s="464"/>
      <c r="H31" s="464"/>
      <c r="I31" s="463" t="e">
        <f>#REF!+#REF!+#REF!+I34</f>
        <v>#REF!</v>
      </c>
      <c r="J31" s="462" t="e">
        <f>#REF!+#REF!+#REF!+J34</f>
        <v>#REF!</v>
      </c>
      <c r="K31" s="461">
        <f>SUM(K32:K34)</f>
        <v>12028000</v>
      </c>
      <c r="L31" s="460">
        <f>SUM(L32:L34)</f>
        <v>11398000</v>
      </c>
    </row>
    <row r="32" spans="1:12" ht="13.9" customHeight="1" x14ac:dyDescent="0.2">
      <c r="A32" s="454"/>
      <c r="B32" s="459" t="s">
        <v>933</v>
      </c>
      <c r="C32" s="459"/>
      <c r="D32" s="459"/>
      <c r="E32" s="459"/>
      <c r="F32" s="459"/>
      <c r="G32" s="459"/>
      <c r="H32" s="459"/>
      <c r="I32" s="469">
        <v>3954600</v>
      </c>
      <c r="J32" s="468">
        <v>2998000</v>
      </c>
      <c r="K32" s="467">
        <v>5890000</v>
      </c>
      <c r="L32" s="466">
        <v>6460000</v>
      </c>
    </row>
    <row r="33" spans="1:12" ht="11.1" customHeight="1" x14ac:dyDescent="0.2">
      <c r="A33" s="454"/>
      <c r="B33" s="472" t="s">
        <v>932</v>
      </c>
      <c r="C33" s="471"/>
      <c r="D33" s="471"/>
      <c r="E33" s="471"/>
      <c r="F33" s="471"/>
      <c r="G33" s="471"/>
      <c r="H33" s="470"/>
      <c r="I33" s="469"/>
      <c r="J33" s="468"/>
      <c r="K33" s="467">
        <v>1278000</v>
      </c>
      <c r="L33" s="466">
        <v>278000</v>
      </c>
    </row>
    <row r="34" spans="1:12" ht="11.1" customHeight="1" x14ac:dyDescent="0.2">
      <c r="A34" s="454"/>
      <c r="B34" s="459" t="s">
        <v>931</v>
      </c>
      <c r="C34" s="459"/>
      <c r="D34" s="459"/>
      <c r="E34" s="459"/>
      <c r="F34" s="459"/>
      <c r="G34" s="459"/>
      <c r="H34" s="459"/>
      <c r="I34" s="469">
        <v>3954600</v>
      </c>
      <c r="J34" s="468">
        <v>2998000</v>
      </c>
      <c r="K34" s="467">
        <v>4860000</v>
      </c>
      <c r="L34" s="466">
        <v>4660000</v>
      </c>
    </row>
    <row r="35" spans="1:12" ht="11.1" customHeight="1" x14ac:dyDescent="0.2">
      <c r="A35" s="465" t="s">
        <v>930</v>
      </c>
      <c r="B35" s="464" t="s">
        <v>929</v>
      </c>
      <c r="C35" s="464"/>
      <c r="D35" s="464"/>
      <c r="E35" s="464"/>
      <c r="F35" s="464"/>
      <c r="G35" s="464"/>
      <c r="H35" s="464"/>
      <c r="I35" s="463">
        <f>I36</f>
        <v>88400</v>
      </c>
      <c r="J35" s="462">
        <f>J36</f>
        <v>31000</v>
      </c>
      <c r="K35" s="461">
        <f>SUM(K36:K37)</f>
        <v>606312.5</v>
      </c>
      <c r="L35" s="460">
        <f>SUM(L36:L37)</f>
        <v>823964.33</v>
      </c>
    </row>
    <row r="36" spans="1:12" ht="9.9499999999999993" customHeight="1" x14ac:dyDescent="0.2">
      <c r="A36" s="454"/>
      <c r="B36" s="459" t="s">
        <v>928</v>
      </c>
      <c r="C36" s="459"/>
      <c r="D36" s="459"/>
      <c r="E36" s="459"/>
      <c r="F36" s="459"/>
      <c r="G36" s="459"/>
      <c r="H36" s="459"/>
      <c r="I36" s="458">
        <v>88400</v>
      </c>
      <c r="J36" s="457">
        <v>31000</v>
      </c>
      <c r="K36" s="456">
        <v>55040</v>
      </c>
      <c r="L36" s="455">
        <v>87688</v>
      </c>
    </row>
    <row r="37" spans="1:12" ht="11.45" customHeight="1" thickBot="1" x14ac:dyDescent="0.25">
      <c r="A37" s="454"/>
      <c r="B37" s="453" t="s">
        <v>927</v>
      </c>
      <c r="C37" s="453"/>
      <c r="D37" s="453"/>
      <c r="E37" s="453"/>
      <c r="F37" s="453"/>
      <c r="G37" s="453"/>
      <c r="H37" s="453"/>
      <c r="I37" s="452"/>
      <c r="J37" s="451"/>
      <c r="K37" s="450">
        <v>551272.5</v>
      </c>
      <c r="L37" s="449">
        <v>736276.33</v>
      </c>
    </row>
    <row r="38" spans="1:12" ht="11.1" customHeight="1" thickTop="1" thickBot="1" x14ac:dyDescent="0.25">
      <c r="A38" s="448" t="s">
        <v>926</v>
      </c>
      <c r="B38" s="447"/>
      <c r="C38" s="447"/>
      <c r="D38" s="447"/>
      <c r="E38" s="447"/>
      <c r="F38" s="447"/>
      <c r="G38" s="447"/>
      <c r="H38" s="446"/>
      <c r="I38" s="445" t="e">
        <f>I7+I14+I16+I22+#REF!+#REF!+#REF!+#REF!+#REF!+I27+I31+#REF!+I35+#REF!+#REF!</f>
        <v>#REF!</v>
      </c>
      <c r="J38" s="444" t="e">
        <f>J7+J14+J16+J22+#REF!+#REF!+#REF!+#REF!+#REF!+J27+J31+#REF!+J35+#REF!+#REF!+#REF!</f>
        <v>#REF!</v>
      </c>
      <c r="K38" s="443">
        <f>SUM(K7+K14+K16+K22+K27+K31+K35)</f>
        <v>65895247.5</v>
      </c>
      <c r="L38" s="442">
        <f>SUM(L7+L14+L16+L22+L27+L31+L35)</f>
        <v>69525806.609999999</v>
      </c>
    </row>
    <row r="39" spans="1:12" ht="11.1" customHeight="1" thickTop="1" x14ac:dyDescent="0.2">
      <c r="A39" s="441" t="s">
        <v>925</v>
      </c>
      <c r="B39" s="440"/>
      <c r="C39" s="440"/>
      <c r="D39" s="440"/>
      <c r="E39" s="440"/>
      <c r="F39" s="440"/>
      <c r="G39" s="440"/>
      <c r="H39" s="439"/>
      <c r="I39" s="438"/>
      <c r="J39" s="437" t="e">
        <f>J38-I38</f>
        <v>#REF!</v>
      </c>
      <c r="K39" s="436"/>
      <c r="L39" s="435">
        <f>L38-K38</f>
        <v>3630559.1099999994</v>
      </c>
    </row>
    <row r="40" spans="1:12" ht="15" x14ac:dyDescent="0.25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3"/>
      <c r="L40" s="433"/>
    </row>
    <row r="41" spans="1:12" ht="15.75" x14ac:dyDescent="0.25">
      <c r="A41" s="432"/>
      <c r="B41" s="432"/>
      <c r="C41" s="432"/>
      <c r="D41" s="432"/>
      <c r="E41" s="432"/>
      <c r="F41" s="432"/>
      <c r="G41" s="432"/>
      <c r="H41" s="432"/>
      <c r="I41" s="432"/>
      <c r="J41" s="432"/>
      <c r="K41" s="433"/>
      <c r="L41" s="433"/>
    </row>
    <row r="42" spans="1:12" ht="15.75" x14ac:dyDescent="0.25">
      <c r="A42" s="432"/>
      <c r="B42" s="432"/>
      <c r="C42" s="432"/>
      <c r="D42" s="432"/>
      <c r="E42" s="432"/>
      <c r="F42" s="432"/>
      <c r="G42" s="432"/>
      <c r="H42" s="432"/>
      <c r="I42" s="432"/>
      <c r="J42" s="432"/>
      <c r="K42" s="431"/>
      <c r="L42" s="431"/>
    </row>
    <row r="43" spans="1:12" ht="15" x14ac:dyDescent="0.2">
      <c r="A43" s="430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</row>
    <row r="44" spans="1:12" ht="15" x14ac:dyDescent="0.2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</row>
    <row r="45" spans="1:12" ht="15" x14ac:dyDescent="0.2">
      <c r="A45" s="430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</row>
    <row r="46" spans="1:12" ht="15" x14ac:dyDescent="0.2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</row>
  </sheetData>
  <sheetProtection selectLockedCells="1" selectUnlockedCells="1"/>
  <mergeCells count="45">
    <mergeCell ref="B37:H37"/>
    <mergeCell ref="A1:D1"/>
    <mergeCell ref="A2:D2"/>
    <mergeCell ref="A3:D3"/>
    <mergeCell ref="A4:L4"/>
    <mergeCell ref="B6:H6"/>
    <mergeCell ref="B26:H26"/>
    <mergeCell ref="A31:A34"/>
    <mergeCell ref="B28:H28"/>
    <mergeCell ref="B33:H33"/>
    <mergeCell ref="B34:H34"/>
    <mergeCell ref="B20:H20"/>
    <mergeCell ref="B21:H21"/>
    <mergeCell ref="B24:H24"/>
    <mergeCell ref="B7:H7"/>
    <mergeCell ref="B8:H8"/>
    <mergeCell ref="B19:H19"/>
    <mergeCell ref="B17:H17"/>
    <mergeCell ref="B18:H18"/>
    <mergeCell ref="A7:A13"/>
    <mergeCell ref="B10:H10"/>
    <mergeCell ref="B11:H11"/>
    <mergeCell ref="B16:H16"/>
    <mergeCell ref="B9:H9"/>
    <mergeCell ref="A16:A21"/>
    <mergeCell ref="B13:H13"/>
    <mergeCell ref="A22:A26"/>
    <mergeCell ref="B22:H22"/>
    <mergeCell ref="B23:H23"/>
    <mergeCell ref="B32:H32"/>
    <mergeCell ref="A27:A30"/>
    <mergeCell ref="B27:H27"/>
    <mergeCell ref="B31:H31"/>
    <mergeCell ref="B30:H30"/>
    <mergeCell ref="B25:H25"/>
    <mergeCell ref="A38:H38"/>
    <mergeCell ref="A39:H39"/>
    <mergeCell ref="B12:H12"/>
    <mergeCell ref="B35:H35"/>
    <mergeCell ref="B36:H36"/>
    <mergeCell ref="A35:A37"/>
    <mergeCell ref="A14:A15"/>
    <mergeCell ref="B14:H14"/>
    <mergeCell ref="B15:H15"/>
    <mergeCell ref="B29:H29"/>
  </mergeCells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view="pageBreakPreview" topLeftCell="B1" zoomScale="60" zoomScaleNormal="130" workbookViewId="0">
      <selection activeCell="M20" sqref="M20"/>
    </sheetView>
  </sheetViews>
  <sheetFormatPr defaultRowHeight="12.75" x14ac:dyDescent="0.2"/>
  <cols>
    <col min="1" max="1" width="5.5703125" style="429" customWidth="1"/>
    <col min="2" max="2" width="6.140625" style="429" customWidth="1"/>
    <col min="3" max="7" width="9.140625" style="429"/>
    <col min="8" max="8" width="30.85546875" style="429" customWidth="1"/>
    <col min="9" max="9" width="9.140625" style="429" hidden="1" customWidth="1"/>
    <col min="10" max="11" width="17.140625" style="429" hidden="1" customWidth="1"/>
    <col min="12" max="12" width="21.5703125" style="429" customWidth="1"/>
    <col min="13" max="13" width="21.28515625" style="429" customWidth="1"/>
    <col min="14" max="22" width="9.140625" style="429"/>
    <col min="23" max="23" width="15.42578125" style="429" customWidth="1"/>
    <col min="24" max="16384" width="9.140625" style="429"/>
  </cols>
  <sheetData>
    <row r="1" spans="2:13" ht="32.25" customHeight="1" x14ac:dyDescent="0.2">
      <c r="M1" s="570"/>
    </row>
    <row r="2" spans="2:13" ht="14.25" x14ac:dyDescent="0.2">
      <c r="B2" s="569" t="s">
        <v>979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3" spans="2:13" ht="15" x14ac:dyDescent="0.25"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2:13" ht="29.25" customHeight="1" x14ac:dyDescent="0.2">
      <c r="B4" s="568" t="s">
        <v>965</v>
      </c>
      <c r="C4" s="567" t="s">
        <v>964</v>
      </c>
      <c r="D4" s="566"/>
      <c r="E4" s="566"/>
      <c r="F4" s="566"/>
      <c r="G4" s="566"/>
      <c r="H4" s="566"/>
      <c r="I4" s="565"/>
      <c r="J4" s="564" t="s">
        <v>978</v>
      </c>
      <c r="K4" s="563" t="s">
        <v>962</v>
      </c>
      <c r="L4" s="562" t="s">
        <v>961</v>
      </c>
      <c r="M4" s="561" t="s">
        <v>960</v>
      </c>
    </row>
    <row r="5" spans="2:13" ht="17.25" customHeight="1" x14ac:dyDescent="0.2">
      <c r="B5" s="557" t="s">
        <v>959</v>
      </c>
      <c r="C5" s="556" t="s">
        <v>977</v>
      </c>
      <c r="D5" s="555"/>
      <c r="E5" s="555"/>
      <c r="F5" s="555"/>
      <c r="G5" s="555"/>
      <c r="H5" s="555"/>
      <c r="I5" s="554"/>
      <c r="J5" s="543" t="e">
        <f>J7+#REF!</f>
        <v>#REF!</v>
      </c>
      <c r="K5" s="543" t="e">
        <f>K7+#REF!</f>
        <v>#REF!</v>
      </c>
      <c r="L5" s="542">
        <v>2944000</v>
      </c>
      <c r="M5" s="553">
        <v>2733000</v>
      </c>
    </row>
    <row r="6" spans="2:13" ht="17.25" customHeight="1" x14ac:dyDescent="0.2">
      <c r="B6" s="557"/>
      <c r="C6" s="556" t="s">
        <v>947</v>
      </c>
      <c r="D6" s="560"/>
      <c r="E6" s="560"/>
      <c r="F6" s="560"/>
      <c r="G6" s="560"/>
      <c r="H6" s="560"/>
      <c r="I6" s="559"/>
      <c r="J6" s="543"/>
      <c r="K6" s="543"/>
      <c r="L6" s="546">
        <v>784000</v>
      </c>
      <c r="M6" s="558">
        <v>573000</v>
      </c>
    </row>
    <row r="7" spans="2:13" ht="15" x14ac:dyDescent="0.2">
      <c r="B7" s="557"/>
      <c r="C7" s="551" t="s">
        <v>976</v>
      </c>
      <c r="D7" s="551"/>
      <c r="E7" s="551"/>
      <c r="F7" s="551"/>
      <c r="G7" s="551"/>
      <c r="H7" s="551"/>
      <c r="I7" s="551"/>
      <c r="J7" s="547">
        <v>1750000</v>
      </c>
      <c r="K7" s="547">
        <v>2732000</v>
      </c>
      <c r="L7" s="546">
        <v>2160000</v>
      </c>
      <c r="M7" s="545">
        <v>2160000</v>
      </c>
    </row>
    <row r="8" spans="2:13" ht="15.6" customHeight="1" x14ac:dyDescent="0.2">
      <c r="B8" s="539" t="s">
        <v>954</v>
      </c>
      <c r="C8" s="556" t="s">
        <v>975</v>
      </c>
      <c r="D8" s="555"/>
      <c r="E8" s="555"/>
      <c r="F8" s="555"/>
      <c r="G8" s="555"/>
      <c r="H8" s="555"/>
      <c r="I8" s="554"/>
      <c r="J8" s="543" t="e">
        <f>J9+#REF!</f>
        <v>#REF!</v>
      </c>
      <c r="K8" s="543" t="e">
        <f>K9+#REF!</f>
        <v>#REF!</v>
      </c>
      <c r="L8" s="542">
        <v>1165000</v>
      </c>
      <c r="M8" s="553">
        <v>765000</v>
      </c>
    </row>
    <row r="9" spans="2:13" ht="15" x14ac:dyDescent="0.2">
      <c r="B9" s="552"/>
      <c r="C9" s="551" t="s">
        <v>947</v>
      </c>
      <c r="D9" s="551"/>
      <c r="E9" s="551"/>
      <c r="F9" s="551"/>
      <c r="G9" s="551"/>
      <c r="H9" s="551"/>
      <c r="I9" s="551"/>
      <c r="J9" s="547">
        <v>1750000</v>
      </c>
      <c r="K9" s="547">
        <v>2732000</v>
      </c>
      <c r="L9" s="546">
        <v>1165000</v>
      </c>
      <c r="M9" s="545">
        <v>765000</v>
      </c>
    </row>
    <row r="10" spans="2:13" ht="15" x14ac:dyDescent="0.2">
      <c r="B10" s="539" t="s">
        <v>952</v>
      </c>
      <c r="C10" s="549" t="s">
        <v>974</v>
      </c>
      <c r="D10" s="537"/>
      <c r="E10" s="537"/>
      <c r="F10" s="537"/>
      <c r="G10" s="537"/>
      <c r="H10" s="536"/>
      <c r="I10" s="548"/>
      <c r="J10" s="547"/>
      <c r="K10" s="547"/>
      <c r="L10" s="542">
        <v>1155650</v>
      </c>
      <c r="M10" s="541">
        <v>705650</v>
      </c>
    </row>
    <row r="11" spans="2:13" ht="15" x14ac:dyDescent="0.2">
      <c r="B11" s="540"/>
      <c r="C11" s="549" t="s">
        <v>947</v>
      </c>
      <c r="D11" s="537"/>
      <c r="E11" s="537"/>
      <c r="F11" s="537"/>
      <c r="G11" s="537"/>
      <c r="H11" s="536"/>
      <c r="I11" s="548"/>
      <c r="J11" s="547"/>
      <c r="K11" s="547"/>
      <c r="L11" s="546">
        <v>1155650</v>
      </c>
      <c r="M11" s="545">
        <v>705650</v>
      </c>
    </row>
    <row r="12" spans="2:13" ht="15" x14ac:dyDescent="0.2">
      <c r="B12" s="550" t="s">
        <v>946</v>
      </c>
      <c r="C12" s="549" t="s">
        <v>973</v>
      </c>
      <c r="D12" s="537"/>
      <c r="E12" s="537"/>
      <c r="F12" s="537"/>
      <c r="G12" s="537"/>
      <c r="H12" s="536"/>
      <c r="I12" s="548"/>
      <c r="J12" s="547"/>
      <c r="K12" s="547"/>
      <c r="L12" s="542">
        <v>10000</v>
      </c>
      <c r="M12" s="541">
        <v>10000</v>
      </c>
    </row>
    <row r="13" spans="2:13" ht="15" x14ac:dyDescent="0.2">
      <c r="B13" s="540"/>
      <c r="C13" s="549" t="s">
        <v>947</v>
      </c>
      <c r="D13" s="537"/>
      <c r="E13" s="537"/>
      <c r="F13" s="537"/>
      <c r="G13" s="537"/>
      <c r="H13" s="536"/>
      <c r="I13" s="548"/>
      <c r="J13" s="547"/>
      <c r="K13" s="547"/>
      <c r="L13" s="546">
        <v>10000</v>
      </c>
      <c r="M13" s="545">
        <v>10000</v>
      </c>
    </row>
    <row r="14" spans="2:13" ht="18.95" customHeight="1" x14ac:dyDescent="0.2">
      <c r="B14" s="539" t="s">
        <v>940</v>
      </c>
      <c r="C14" s="544" t="s">
        <v>972</v>
      </c>
      <c r="D14" s="544"/>
      <c r="E14" s="544"/>
      <c r="F14" s="544"/>
      <c r="G14" s="544"/>
      <c r="H14" s="544"/>
      <c r="I14" s="544"/>
      <c r="J14" s="543">
        <f>J17</f>
        <v>367000</v>
      </c>
      <c r="K14" s="543">
        <f>K17</f>
        <v>364000</v>
      </c>
      <c r="L14" s="542">
        <v>1510000</v>
      </c>
      <c r="M14" s="541">
        <v>1460000</v>
      </c>
    </row>
    <row r="15" spans="2:13" ht="17.25" customHeight="1" x14ac:dyDescent="0.2">
      <c r="B15" s="540"/>
      <c r="C15" s="538" t="s">
        <v>947</v>
      </c>
      <c r="D15" s="537"/>
      <c r="E15" s="537"/>
      <c r="F15" s="537"/>
      <c r="G15" s="537"/>
      <c r="H15" s="536"/>
      <c r="I15" s="535"/>
      <c r="J15" s="534"/>
      <c r="K15" s="534"/>
      <c r="L15" s="526">
        <v>1510000</v>
      </c>
      <c r="M15" s="525">
        <v>1460000</v>
      </c>
    </row>
    <row r="16" spans="2:13" ht="16.149999999999999" customHeight="1" x14ac:dyDescent="0.2">
      <c r="B16" s="539" t="s">
        <v>935</v>
      </c>
      <c r="C16" s="538" t="s">
        <v>971</v>
      </c>
      <c r="D16" s="537"/>
      <c r="E16" s="537"/>
      <c r="F16" s="537"/>
      <c r="G16" s="537"/>
      <c r="H16" s="536"/>
      <c r="I16" s="535"/>
      <c r="J16" s="534"/>
      <c r="K16" s="534"/>
      <c r="L16" s="533">
        <v>167000</v>
      </c>
      <c r="M16" s="532">
        <v>167000</v>
      </c>
    </row>
    <row r="17" spans="2:13" ht="18" customHeight="1" thickBot="1" x14ac:dyDescent="0.25">
      <c r="B17" s="531"/>
      <c r="C17" s="530" t="s">
        <v>947</v>
      </c>
      <c r="D17" s="529"/>
      <c r="E17" s="529"/>
      <c r="F17" s="529"/>
      <c r="G17" s="529"/>
      <c r="H17" s="529"/>
      <c r="I17" s="528"/>
      <c r="J17" s="527">
        <v>367000</v>
      </c>
      <c r="K17" s="527">
        <v>364000</v>
      </c>
      <c r="L17" s="526">
        <v>167000</v>
      </c>
      <c r="M17" s="525">
        <v>167000</v>
      </c>
    </row>
    <row r="18" spans="2:13" ht="18.95" customHeight="1" thickTop="1" thickBot="1" x14ac:dyDescent="0.25">
      <c r="B18" s="524" t="s">
        <v>970</v>
      </c>
      <c r="C18" s="523"/>
      <c r="D18" s="523"/>
      <c r="E18" s="523"/>
      <c r="F18" s="523"/>
      <c r="G18" s="523"/>
      <c r="H18" s="523"/>
      <c r="I18" s="522"/>
      <c r="J18" s="521" t="e">
        <f>#REF!+#REF!+J5+#REF!+J8+#REF!+#REF!+J14</f>
        <v>#REF!</v>
      </c>
      <c r="K18" s="521" t="e">
        <f>#REF!+#REF!+K5+#REF!+K8+#REF!+#REF!+K14</f>
        <v>#REF!</v>
      </c>
      <c r="L18" s="520">
        <f>SUM(L5+L8+L10+L12+L14+L16)</f>
        <v>6951650</v>
      </c>
      <c r="M18" s="519">
        <f>SUM(M5+M8+M10+M12+M14+M16)</f>
        <v>5840650</v>
      </c>
    </row>
    <row r="19" spans="2:13" ht="16.5" thickTop="1" thickBot="1" x14ac:dyDescent="0.25">
      <c r="B19" s="518" t="s">
        <v>925</v>
      </c>
      <c r="C19" s="517"/>
      <c r="D19" s="517"/>
      <c r="E19" s="517"/>
      <c r="F19" s="517"/>
      <c r="G19" s="517"/>
      <c r="H19" s="516"/>
      <c r="I19" s="515"/>
      <c r="J19" s="514"/>
      <c r="K19" s="514"/>
      <c r="L19" s="513"/>
      <c r="M19" s="512">
        <f>M18-L18</f>
        <v>-1111000</v>
      </c>
    </row>
    <row r="20" spans="2:13" ht="32.25" customHeight="1" thickTop="1" x14ac:dyDescent="0.2">
      <c r="B20" s="511" t="s">
        <v>969</v>
      </c>
      <c r="C20" s="510"/>
      <c r="D20" s="510"/>
      <c r="E20" s="510"/>
      <c r="F20" s="510"/>
      <c r="G20" s="510"/>
      <c r="H20" s="510"/>
      <c r="I20" s="509"/>
      <c r="J20" s="508" t="e">
        <f>investicije!I38+'kapitalne pomoći'!J18</f>
        <v>#REF!</v>
      </c>
      <c r="K20" s="507" t="e">
        <f>investicije!J38+'kapitalne pomoći'!K18</f>
        <v>#REF!</v>
      </c>
      <c r="L20" s="506">
        <v>72846897.5</v>
      </c>
      <c r="M20" s="505">
        <v>75366456.609999999</v>
      </c>
    </row>
    <row r="21" spans="2:13" ht="23.25" customHeight="1" x14ac:dyDescent="0.25">
      <c r="B21" s="504"/>
      <c r="C21" s="504"/>
      <c r="D21" s="504"/>
      <c r="E21" s="504"/>
      <c r="F21" s="504"/>
      <c r="G21" s="504"/>
      <c r="H21" s="504"/>
      <c r="I21" s="504"/>
      <c r="J21" s="503"/>
      <c r="K21" s="503"/>
      <c r="L21" s="433"/>
    </row>
  </sheetData>
  <sheetProtection selectLockedCells="1" selectUnlockedCells="1"/>
  <mergeCells count="24">
    <mergeCell ref="C9:I9"/>
    <mergeCell ref="B8:B9"/>
    <mergeCell ref="B2:M2"/>
    <mergeCell ref="C4:I4"/>
    <mergeCell ref="B5:B7"/>
    <mergeCell ref="C5:I5"/>
    <mergeCell ref="C7:I7"/>
    <mergeCell ref="C8:I8"/>
    <mergeCell ref="C6:H6"/>
    <mergeCell ref="C14:I14"/>
    <mergeCell ref="C17:I17"/>
    <mergeCell ref="B19:H19"/>
    <mergeCell ref="B20:H20"/>
    <mergeCell ref="B18:I18"/>
    <mergeCell ref="B14:B15"/>
    <mergeCell ref="C15:H15"/>
    <mergeCell ref="C16:H16"/>
    <mergeCell ref="B16:B17"/>
    <mergeCell ref="B10:B11"/>
    <mergeCell ref="C10:H10"/>
    <mergeCell ref="C11:H11"/>
    <mergeCell ref="B12:B13"/>
    <mergeCell ref="C12:H12"/>
    <mergeCell ref="C13:H13"/>
  </mergeCells>
  <pageMargins left="0.15748031496062992" right="0.15748031496062992" top="0" bottom="0.19685039370078741" header="0.11811023622047245" footer="0.11811023622047245"/>
  <pageSetup paperSize="9" scale="9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="60" zoomScaleNormal="90" workbookViewId="0">
      <selection activeCell="Z24" sqref="Z24"/>
    </sheetView>
  </sheetViews>
  <sheetFormatPr defaultRowHeight="12.75" x14ac:dyDescent="0.2"/>
  <cols>
    <col min="1" max="1" width="8" style="429" customWidth="1"/>
    <col min="2" max="7" width="9.140625" style="429"/>
    <col min="8" max="8" width="15.140625" style="429" customWidth="1"/>
    <col min="9" max="10" width="24.7109375" style="429" hidden="1" customWidth="1"/>
    <col min="11" max="11" width="32.7109375" style="429" customWidth="1"/>
    <col min="12" max="12" width="37.140625" style="429" customWidth="1"/>
    <col min="13" max="13" width="9.140625" style="429" customWidth="1"/>
    <col min="14" max="16384" width="9.140625" style="429"/>
  </cols>
  <sheetData>
    <row r="1" spans="1:12" x14ac:dyDescent="0.2">
      <c r="A1" s="731"/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</row>
    <row r="2" spans="1:12" ht="15" x14ac:dyDescent="0.25">
      <c r="A2" s="434"/>
      <c r="B2" s="434"/>
      <c r="C2" s="730"/>
      <c r="D2" s="730"/>
      <c r="E2" s="730"/>
      <c r="F2" s="730"/>
      <c r="G2" s="730"/>
      <c r="H2" s="730"/>
      <c r="I2" s="730"/>
      <c r="J2" s="730"/>
      <c r="K2" s="730"/>
      <c r="L2" s="730"/>
    </row>
    <row r="3" spans="1:12" ht="15" x14ac:dyDescent="0.25">
      <c r="A3" s="434"/>
      <c r="B3" s="434"/>
      <c r="C3" s="729" t="s">
        <v>997</v>
      </c>
      <c r="D3" s="729"/>
      <c r="E3" s="729"/>
      <c r="F3" s="729"/>
      <c r="G3" s="729"/>
      <c r="H3" s="434"/>
      <c r="I3" s="434"/>
      <c r="J3" s="434"/>
      <c r="K3" s="434"/>
      <c r="L3" s="434"/>
    </row>
    <row r="4" spans="1:12" ht="14.25" x14ac:dyDescent="0.2">
      <c r="A4" s="623" t="s">
        <v>985</v>
      </c>
      <c r="B4" s="622" t="s">
        <v>964</v>
      </c>
      <c r="C4" s="621"/>
      <c r="D4" s="621"/>
      <c r="E4" s="621"/>
      <c r="F4" s="621"/>
      <c r="G4" s="621"/>
      <c r="H4" s="620"/>
      <c r="I4" s="612" t="s">
        <v>963</v>
      </c>
      <c r="J4" s="619" t="s">
        <v>962</v>
      </c>
      <c r="K4" s="618" t="s">
        <v>961</v>
      </c>
      <c r="L4" s="617" t="s">
        <v>984</v>
      </c>
    </row>
    <row r="5" spans="1:12" ht="15" thickBot="1" x14ac:dyDescent="0.25">
      <c r="A5" s="616" t="s">
        <v>983</v>
      </c>
      <c r="B5" s="728"/>
      <c r="C5" s="727"/>
      <c r="D5" s="727"/>
      <c r="E5" s="727"/>
      <c r="F5" s="727"/>
      <c r="G5" s="727"/>
      <c r="H5" s="726"/>
      <c r="I5" s="725">
        <v>2015</v>
      </c>
      <c r="J5" s="611">
        <v>2015</v>
      </c>
      <c r="K5" s="678"/>
      <c r="L5" s="609"/>
    </row>
    <row r="6" spans="1:12" ht="12.75" customHeight="1" thickTop="1" x14ac:dyDescent="0.2">
      <c r="A6" s="724" t="s">
        <v>959</v>
      </c>
      <c r="B6" s="723" t="s">
        <v>996</v>
      </c>
      <c r="C6" s="722"/>
      <c r="D6" s="722"/>
      <c r="E6" s="722"/>
      <c r="F6" s="722"/>
      <c r="G6" s="722"/>
      <c r="H6" s="721"/>
      <c r="I6" s="720" t="e">
        <f>investicije!I8+investicije!I17+investicije!I18+investicije!I25+investicije!#REF!+investicije!#REF!+'kapitalne pomoći'!#REF!+'kapitalne pomoći'!#REF!</f>
        <v>#REF!</v>
      </c>
      <c r="J6" s="719" t="e">
        <f>investicije!J8+investicije!J15+investicije!J17+investicije!J18+investicije!J25+investicije!#REF!+investicije!#REF!+'kapitalne pomoći'!#REF!+'kapitalne pomoći'!M1</f>
        <v>#REF!</v>
      </c>
      <c r="K6" s="718">
        <v>27842962.5</v>
      </c>
      <c r="L6" s="671">
        <v>25154614.329999998</v>
      </c>
    </row>
    <row r="7" spans="1:12" ht="14.25" customHeight="1" x14ac:dyDescent="0.2">
      <c r="A7" s="701"/>
      <c r="B7" s="700"/>
      <c r="C7" s="699"/>
      <c r="D7" s="699"/>
      <c r="E7" s="699"/>
      <c r="F7" s="699"/>
      <c r="G7" s="699"/>
      <c r="H7" s="698"/>
      <c r="I7" s="697"/>
      <c r="J7" s="696"/>
      <c r="K7" s="695"/>
      <c r="L7" s="665"/>
    </row>
    <row r="8" spans="1:12" ht="12.75" customHeight="1" x14ac:dyDescent="0.2">
      <c r="A8" s="539" t="s">
        <v>954</v>
      </c>
      <c r="B8" s="704" t="s">
        <v>995</v>
      </c>
      <c r="C8" s="703"/>
      <c r="D8" s="703"/>
      <c r="E8" s="703"/>
      <c r="F8" s="703"/>
      <c r="G8" s="703"/>
      <c r="H8" s="702"/>
      <c r="I8" s="697" t="e">
        <f>investicije!#REF!+investicije!#REF!+investicije!I28+investicije!I34+investicije!I36+investicije!#REF!+investicije!#REF!+investicije!#REF!+'kapitalne pomoći'!#REF!+'kapitalne pomoći'!#REF!+'kapitalne pomoći'!J7+'kapitalne pomoći'!#REF!+'kapitalne pomoći'!J9+'kapitalne pomoći'!#REF!+'kapitalne pomoći'!J17</f>
        <v>#REF!</v>
      </c>
      <c r="J8" s="696" t="e">
        <f>investicije!#REF!+investicije!#REF!+investicije!J28+investicije!J34+investicije!J36+investicije!#REF!+'kapitalne pomoći'!#REF!+'kapitalne pomoći'!#REF!+'kapitalne pomoći'!K7+'kapitalne pomoći'!#REF!+'kapitalne pomoći'!K9+'kapitalne pomoći'!K17+'kapitalne pomoći'!#REF!</f>
        <v>#REF!</v>
      </c>
      <c r="K8" s="695">
        <v>22027400</v>
      </c>
      <c r="L8" s="665">
        <v>22919100</v>
      </c>
    </row>
    <row r="9" spans="1:12" ht="15" customHeight="1" x14ac:dyDescent="0.2">
      <c r="A9" s="552"/>
      <c r="B9" s="713"/>
      <c r="C9" s="712"/>
      <c r="D9" s="712"/>
      <c r="E9" s="712"/>
      <c r="F9" s="712"/>
      <c r="G9" s="712"/>
      <c r="H9" s="711"/>
      <c r="I9" s="697"/>
      <c r="J9" s="696"/>
      <c r="K9" s="695"/>
      <c r="L9" s="665"/>
    </row>
    <row r="10" spans="1:12" ht="6.75" hidden="1" customHeight="1" x14ac:dyDescent="0.2">
      <c r="A10" s="701"/>
      <c r="B10" s="700"/>
      <c r="C10" s="699"/>
      <c r="D10" s="699"/>
      <c r="E10" s="699"/>
      <c r="F10" s="699"/>
      <c r="G10" s="699"/>
      <c r="H10" s="698"/>
      <c r="I10" s="697"/>
      <c r="J10" s="696"/>
      <c r="K10" s="695"/>
      <c r="L10" s="665"/>
    </row>
    <row r="11" spans="1:12" ht="12.75" customHeight="1" x14ac:dyDescent="0.2">
      <c r="A11" s="539" t="s">
        <v>952</v>
      </c>
      <c r="B11" s="704" t="s">
        <v>994</v>
      </c>
      <c r="C11" s="703"/>
      <c r="D11" s="703"/>
      <c r="E11" s="703"/>
      <c r="F11" s="703"/>
      <c r="G11" s="703"/>
      <c r="H11" s="702"/>
      <c r="I11" s="717" t="e">
        <f>'kapitalne pomoći'!#REF!</f>
        <v>#REF!</v>
      </c>
      <c r="J11" s="716" t="e">
        <f>investicije!#REF!+'kapitalne pomoći'!#REF!</f>
        <v>#REF!</v>
      </c>
      <c r="K11" s="709">
        <v>8992000</v>
      </c>
      <c r="L11" s="705">
        <v>8231500</v>
      </c>
    </row>
    <row r="12" spans="1:12" ht="15.75" customHeight="1" x14ac:dyDescent="0.2">
      <c r="A12" s="552"/>
      <c r="B12" s="713"/>
      <c r="C12" s="712"/>
      <c r="D12" s="712"/>
      <c r="E12" s="712"/>
      <c r="F12" s="712"/>
      <c r="G12" s="712"/>
      <c r="H12" s="711"/>
      <c r="I12" s="715"/>
      <c r="J12" s="714"/>
      <c r="K12" s="706"/>
      <c r="L12" s="705"/>
    </row>
    <row r="13" spans="1:12" ht="18.75" hidden="1" customHeight="1" x14ac:dyDescent="0.2">
      <c r="A13" s="552"/>
      <c r="B13" s="713"/>
      <c r="C13" s="712"/>
      <c r="D13" s="712"/>
      <c r="E13" s="712"/>
      <c r="F13" s="712"/>
      <c r="G13" s="712"/>
      <c r="H13" s="711"/>
      <c r="I13" s="708"/>
      <c r="J13" s="710"/>
      <c r="K13" s="709"/>
      <c r="L13" s="705"/>
    </row>
    <row r="14" spans="1:12" ht="21" hidden="1" customHeight="1" x14ac:dyDescent="0.2">
      <c r="A14" s="701"/>
      <c r="B14" s="700"/>
      <c r="C14" s="699"/>
      <c r="D14" s="699"/>
      <c r="E14" s="699"/>
      <c r="F14" s="699"/>
      <c r="G14" s="699"/>
      <c r="H14" s="698"/>
      <c r="I14" s="708"/>
      <c r="J14" s="707"/>
      <c r="K14" s="706"/>
      <c r="L14" s="705"/>
    </row>
    <row r="15" spans="1:12" ht="12.75" customHeight="1" x14ac:dyDescent="0.2">
      <c r="A15" s="539" t="s">
        <v>946</v>
      </c>
      <c r="B15" s="704" t="s">
        <v>993</v>
      </c>
      <c r="C15" s="703"/>
      <c r="D15" s="703"/>
      <c r="E15" s="703"/>
      <c r="F15" s="703"/>
      <c r="G15" s="703"/>
      <c r="H15" s="702"/>
      <c r="I15" s="697" t="e">
        <f>investicije!#REF!+investicije!#REF!+investicije!#REF!+investicije!#REF!+investicije!#REF!+investicije!#REF!+'kapitalne pomoći'!#REF!</f>
        <v>#REF!</v>
      </c>
      <c r="J15" s="696" t="e">
        <f>investicije!#REF!+'kapitalne pomoći'!#REF!</f>
        <v>#REF!</v>
      </c>
      <c r="K15" s="695">
        <v>11809535</v>
      </c>
      <c r="L15" s="665">
        <v>16886242.280000001</v>
      </c>
    </row>
    <row r="16" spans="1:12" ht="12.75" customHeight="1" x14ac:dyDescent="0.2">
      <c r="A16" s="701"/>
      <c r="B16" s="700"/>
      <c r="C16" s="699"/>
      <c r="D16" s="699"/>
      <c r="E16" s="699"/>
      <c r="F16" s="699"/>
      <c r="G16" s="699"/>
      <c r="H16" s="698"/>
      <c r="I16" s="697"/>
      <c r="J16" s="696"/>
      <c r="K16" s="695"/>
      <c r="L16" s="665"/>
    </row>
    <row r="17" spans="1:12" ht="28.5" customHeight="1" thickBot="1" x14ac:dyDescent="0.25">
      <c r="A17" s="642" t="s">
        <v>940</v>
      </c>
      <c r="B17" s="694" t="s">
        <v>992</v>
      </c>
      <c r="C17" s="693"/>
      <c r="D17" s="693"/>
      <c r="E17" s="693"/>
      <c r="F17" s="693"/>
      <c r="G17" s="693"/>
      <c r="H17" s="692"/>
      <c r="I17" s="691"/>
      <c r="J17" s="690"/>
      <c r="K17" s="689">
        <v>2175000</v>
      </c>
      <c r="L17" s="636">
        <v>2175000</v>
      </c>
    </row>
    <row r="18" spans="1:12" ht="24.75" customHeight="1" thickTop="1" x14ac:dyDescent="0.2">
      <c r="A18" s="688" t="s">
        <v>991</v>
      </c>
      <c r="B18" s="687"/>
      <c r="C18" s="687"/>
      <c r="D18" s="687"/>
      <c r="E18" s="687"/>
      <c r="F18" s="687"/>
      <c r="G18" s="687"/>
      <c r="H18" s="686"/>
      <c r="I18" s="685" t="e">
        <f>I6+I8+I11+I15+#REF!+#REF!</f>
        <v>#REF!</v>
      </c>
      <c r="J18" s="685" t="e">
        <f>J6+J8+J11+J15+#REF!+#REF!</f>
        <v>#REF!</v>
      </c>
      <c r="K18" s="684">
        <f>SUM(K6:K17)</f>
        <v>72846897.5</v>
      </c>
      <c r="L18" s="683">
        <f>SUM(L6:L17)</f>
        <v>75366456.609999999</v>
      </c>
    </row>
    <row r="19" spans="1:12" ht="10.5" customHeight="1" x14ac:dyDescent="0.25">
      <c r="A19" s="624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</row>
    <row r="20" spans="1:12" ht="12.75" hidden="1" customHeight="1" x14ac:dyDescent="0.25">
      <c r="A20" s="624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</row>
    <row r="21" spans="1:12" ht="2.25" customHeight="1" x14ac:dyDescent="0.25">
      <c r="A21" s="624"/>
      <c r="B21" s="624"/>
      <c r="C21" s="624"/>
      <c r="D21" s="624"/>
      <c r="E21" s="624"/>
      <c r="F21" s="624"/>
      <c r="G21" s="624"/>
      <c r="H21" s="624"/>
      <c r="I21" s="624"/>
      <c r="J21" s="624"/>
      <c r="K21" s="624"/>
      <c r="L21" s="624"/>
    </row>
    <row r="22" spans="1:12" ht="12.75" hidden="1" customHeight="1" x14ac:dyDescent="0.25">
      <c r="A22" s="624"/>
      <c r="B22" s="624"/>
      <c r="C22" s="682"/>
      <c r="D22" s="682"/>
      <c r="E22" s="682"/>
      <c r="F22" s="682"/>
      <c r="G22" s="682"/>
      <c r="H22" s="682"/>
      <c r="I22" s="682"/>
      <c r="J22" s="682"/>
      <c r="K22" s="682"/>
      <c r="L22" s="682"/>
    </row>
    <row r="23" spans="1:12" ht="5.25" customHeight="1" x14ac:dyDescent="0.25">
      <c r="A23" s="624"/>
      <c r="B23" s="624"/>
      <c r="C23" s="682"/>
      <c r="D23" s="682"/>
      <c r="E23" s="682"/>
      <c r="F23" s="682"/>
      <c r="G23" s="682"/>
      <c r="H23" s="682"/>
      <c r="I23" s="682"/>
      <c r="J23" s="682"/>
      <c r="K23" s="682"/>
      <c r="L23" s="682"/>
    </row>
    <row r="24" spans="1:12" ht="15" x14ac:dyDescent="0.25">
      <c r="A24" s="624"/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</row>
    <row r="25" spans="1:12" ht="14.25" customHeight="1" x14ac:dyDescent="0.2">
      <c r="A25" s="623" t="s">
        <v>985</v>
      </c>
      <c r="B25" s="622" t="s">
        <v>964</v>
      </c>
      <c r="C25" s="621"/>
      <c r="D25" s="621"/>
      <c r="E25" s="621"/>
      <c r="F25" s="621"/>
      <c r="G25" s="621"/>
      <c r="H25" s="620"/>
      <c r="I25" s="612" t="s">
        <v>978</v>
      </c>
      <c r="J25" s="619" t="s">
        <v>962</v>
      </c>
      <c r="K25" s="618" t="s">
        <v>961</v>
      </c>
      <c r="L25" s="617" t="s">
        <v>984</v>
      </c>
    </row>
    <row r="26" spans="1:12" ht="15" customHeight="1" thickBot="1" x14ac:dyDescent="0.25">
      <c r="A26" s="616" t="s">
        <v>983</v>
      </c>
      <c r="B26" s="681"/>
      <c r="C26" s="680"/>
      <c r="D26" s="680"/>
      <c r="E26" s="680"/>
      <c r="F26" s="680"/>
      <c r="G26" s="680"/>
      <c r="H26" s="679"/>
      <c r="I26" s="612">
        <v>2015</v>
      </c>
      <c r="J26" s="611">
        <v>2015</v>
      </c>
      <c r="K26" s="678"/>
      <c r="L26" s="609"/>
    </row>
    <row r="27" spans="1:12" ht="12.75" customHeight="1" thickTop="1" x14ac:dyDescent="0.2">
      <c r="A27" s="677" t="s">
        <v>959</v>
      </c>
      <c r="B27" s="676" t="s">
        <v>990</v>
      </c>
      <c r="C27" s="675"/>
      <c r="D27" s="675"/>
      <c r="E27" s="675"/>
      <c r="F27" s="675"/>
      <c r="G27" s="675"/>
      <c r="H27" s="674"/>
      <c r="I27" s="673" t="e">
        <f>investicije!I7+investicije!I14</f>
        <v>#REF!</v>
      </c>
      <c r="J27" s="673" t="e">
        <f>investicije!J7+investicije!J14</f>
        <v>#REF!</v>
      </c>
      <c r="K27" s="672">
        <v>42112565</v>
      </c>
      <c r="L27" s="671">
        <v>46471512</v>
      </c>
    </row>
    <row r="28" spans="1:12" ht="16.5" customHeight="1" x14ac:dyDescent="0.2">
      <c r="A28" s="557"/>
      <c r="B28" s="659"/>
      <c r="C28" s="658"/>
      <c r="D28" s="658"/>
      <c r="E28" s="658"/>
      <c r="F28" s="658"/>
      <c r="G28" s="658"/>
      <c r="H28" s="657"/>
      <c r="I28" s="670"/>
      <c r="J28" s="670"/>
      <c r="K28" s="669"/>
      <c r="L28" s="668"/>
    </row>
    <row r="29" spans="1:12" ht="12.75" customHeight="1" x14ac:dyDescent="0.2">
      <c r="A29" s="557" t="s">
        <v>954</v>
      </c>
      <c r="B29" s="648" t="s">
        <v>989</v>
      </c>
      <c r="C29" s="647"/>
      <c r="D29" s="647"/>
      <c r="E29" s="647"/>
      <c r="F29" s="647"/>
      <c r="G29" s="647"/>
      <c r="H29" s="646"/>
      <c r="I29" s="667" t="e">
        <f>investicije!I16+investicije!I22+investicije!#REF!+investicije!#REF!+investicije!#REF!+investicije!#REF!+investicije!#REF!</f>
        <v>#REF!</v>
      </c>
      <c r="J29" s="667" t="e">
        <f>investicije!J16+investicije!J22+investicije!#REF!+investicije!#REF!+investicije!#REF!+investicije!#REF!+investicije!#REF!</f>
        <v>#REF!</v>
      </c>
      <c r="K29" s="666">
        <v>14128000</v>
      </c>
      <c r="L29" s="665">
        <v>13098000</v>
      </c>
    </row>
    <row r="30" spans="1:12" ht="12.75" customHeight="1" x14ac:dyDescent="0.2">
      <c r="A30" s="557"/>
      <c r="B30" s="664"/>
      <c r="C30" s="663"/>
      <c r="D30" s="663"/>
      <c r="E30" s="663"/>
      <c r="F30" s="663"/>
      <c r="G30" s="663"/>
      <c r="H30" s="662"/>
      <c r="I30" s="661"/>
      <c r="J30" s="661"/>
      <c r="K30" s="660"/>
      <c r="L30" s="654"/>
    </row>
    <row r="31" spans="1:12" ht="2.25" customHeight="1" x14ac:dyDescent="0.2">
      <c r="A31" s="557"/>
      <c r="B31" s="659"/>
      <c r="C31" s="658"/>
      <c r="D31" s="658"/>
      <c r="E31" s="658"/>
      <c r="F31" s="658"/>
      <c r="G31" s="658"/>
      <c r="H31" s="657"/>
      <c r="I31" s="656"/>
      <c r="J31" s="656"/>
      <c r="K31" s="655"/>
      <c r="L31" s="654"/>
    </row>
    <row r="32" spans="1:12" ht="24.6" customHeight="1" x14ac:dyDescent="0.2">
      <c r="A32" s="653" t="s">
        <v>952</v>
      </c>
      <c r="B32" s="648" t="s">
        <v>988</v>
      </c>
      <c r="C32" s="647"/>
      <c r="D32" s="647"/>
      <c r="E32" s="647"/>
      <c r="F32" s="647"/>
      <c r="G32" s="647"/>
      <c r="H32" s="646"/>
      <c r="I32" s="652" t="e">
        <f>investicije!I27+investicije!I31+investicije!#REF!</f>
        <v>#REF!</v>
      </c>
      <c r="J32" s="652" t="e">
        <f>investicije!J27+investicije!J31</f>
        <v>#REF!</v>
      </c>
      <c r="K32" s="651">
        <v>8466370</v>
      </c>
      <c r="L32" s="650">
        <v>8550330.2799999993</v>
      </c>
    </row>
    <row r="33" spans="1:18" ht="27" customHeight="1" x14ac:dyDescent="0.2">
      <c r="A33" s="649" t="s">
        <v>946</v>
      </c>
      <c r="B33" s="648" t="s">
        <v>987</v>
      </c>
      <c r="C33" s="647"/>
      <c r="D33" s="647"/>
      <c r="E33" s="647"/>
      <c r="F33" s="647"/>
      <c r="G33" s="647"/>
      <c r="H33" s="646"/>
      <c r="I33" s="645"/>
      <c r="J33" s="645"/>
      <c r="K33" s="644">
        <v>582000</v>
      </c>
      <c r="L33" s="643">
        <v>582000</v>
      </c>
    </row>
    <row r="34" spans="1:18" ht="30.75" customHeight="1" thickBot="1" x14ac:dyDescent="0.25">
      <c r="A34" s="642" t="s">
        <v>940</v>
      </c>
      <c r="B34" s="641" t="s">
        <v>986</v>
      </c>
      <c r="C34" s="640"/>
      <c r="D34" s="640"/>
      <c r="E34" s="640"/>
      <c r="F34" s="640"/>
      <c r="G34" s="640"/>
      <c r="H34" s="639"/>
      <c r="I34" s="638"/>
      <c r="J34" s="638"/>
      <c r="K34" s="637">
        <v>606312.5</v>
      </c>
      <c r="L34" s="636">
        <v>823964.33</v>
      </c>
      <c r="R34" s="429" t="s">
        <v>1</v>
      </c>
    </row>
    <row r="35" spans="1:18" ht="15" hidden="1" customHeight="1" x14ac:dyDescent="0.2">
      <c r="A35" s="635"/>
      <c r="B35" s="634"/>
      <c r="C35" s="634"/>
      <c r="D35" s="634"/>
      <c r="E35" s="634"/>
      <c r="F35" s="634"/>
      <c r="G35" s="634"/>
      <c r="H35" s="634"/>
      <c r="I35" s="633"/>
      <c r="J35" s="632"/>
      <c r="K35" s="631"/>
      <c r="L35" s="630"/>
    </row>
    <row r="36" spans="1:18" ht="23.25" customHeight="1" thickTop="1" x14ac:dyDescent="0.2">
      <c r="A36" s="629" t="s">
        <v>926</v>
      </c>
      <c r="B36" s="629"/>
      <c r="C36" s="629"/>
      <c r="D36" s="629"/>
      <c r="E36" s="629"/>
      <c r="F36" s="629"/>
      <c r="G36" s="629"/>
      <c r="H36" s="629"/>
      <c r="I36" s="628" t="e">
        <f>I27+I29+I32+#REF!+#REF!+I35</f>
        <v>#REF!</v>
      </c>
      <c r="J36" s="628" t="e">
        <f>J27+J29+J32+#REF!+#REF!+J35</f>
        <v>#REF!</v>
      </c>
      <c r="K36" s="627">
        <f>SUM(K27:K34)</f>
        <v>65895247.5</v>
      </c>
      <c r="L36" s="626">
        <f>SUM(L27:L34)</f>
        <v>69525806.609999999</v>
      </c>
    </row>
    <row r="37" spans="1:18" ht="18" customHeight="1" x14ac:dyDescent="0.25">
      <c r="A37" s="624"/>
      <c r="B37" s="624"/>
      <c r="C37" s="624"/>
      <c r="D37" s="624"/>
      <c r="E37" s="624"/>
      <c r="F37" s="624"/>
      <c r="G37" s="624"/>
      <c r="H37" s="624"/>
      <c r="I37" s="624"/>
      <c r="J37" s="624"/>
      <c r="K37" s="625"/>
      <c r="L37" s="624"/>
    </row>
    <row r="38" spans="1:18" ht="15" x14ac:dyDescent="0.25">
      <c r="A38" s="434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</row>
    <row r="39" spans="1:18" ht="14.25" customHeight="1" x14ac:dyDescent="0.2">
      <c r="A39" s="623" t="s">
        <v>985</v>
      </c>
      <c r="B39" s="622" t="s">
        <v>964</v>
      </c>
      <c r="C39" s="621"/>
      <c r="D39" s="621"/>
      <c r="E39" s="621"/>
      <c r="F39" s="621"/>
      <c r="G39" s="621"/>
      <c r="H39" s="620"/>
      <c r="I39" s="612" t="s">
        <v>978</v>
      </c>
      <c r="J39" s="619" t="s">
        <v>962</v>
      </c>
      <c r="K39" s="618" t="s">
        <v>961</v>
      </c>
      <c r="L39" s="617" t="s">
        <v>984</v>
      </c>
    </row>
    <row r="40" spans="1:18" ht="15" customHeight="1" thickBot="1" x14ac:dyDescent="0.25">
      <c r="A40" s="616" t="s">
        <v>983</v>
      </c>
      <c r="B40" s="615"/>
      <c r="C40" s="614"/>
      <c r="D40" s="614"/>
      <c r="E40" s="614"/>
      <c r="F40" s="614"/>
      <c r="G40" s="614"/>
      <c r="H40" s="613"/>
      <c r="I40" s="612">
        <v>2015</v>
      </c>
      <c r="J40" s="611">
        <v>2015</v>
      </c>
      <c r="K40" s="610"/>
      <c r="L40" s="609"/>
    </row>
    <row r="41" spans="1:18" ht="23.25" customHeight="1" thickTop="1" x14ac:dyDescent="0.2">
      <c r="A41" s="608" t="s">
        <v>959</v>
      </c>
      <c r="B41" s="607" t="s">
        <v>159</v>
      </c>
      <c r="C41" s="607"/>
      <c r="D41" s="607"/>
      <c r="E41" s="607"/>
      <c r="F41" s="607"/>
      <c r="G41" s="607"/>
      <c r="H41" s="607"/>
      <c r="I41" s="606" t="e">
        <f>'kapitalne pomoći'!#REF!</f>
        <v>#REF!</v>
      </c>
      <c r="J41" s="605" t="e">
        <f>'kapitalne pomoći'!#REF!</f>
        <v>#REF!</v>
      </c>
      <c r="K41" s="604">
        <v>2944000</v>
      </c>
      <c r="L41" s="603">
        <v>2733000</v>
      </c>
    </row>
    <row r="42" spans="1:18" ht="9" customHeight="1" x14ac:dyDescent="0.2">
      <c r="A42" s="587" t="s">
        <v>954</v>
      </c>
      <c r="B42" s="592" t="s">
        <v>982</v>
      </c>
      <c r="C42" s="592"/>
      <c r="D42" s="592"/>
      <c r="E42" s="592"/>
      <c r="F42" s="592"/>
      <c r="G42" s="592"/>
      <c r="H42" s="592"/>
      <c r="I42" s="585" t="e">
        <f>'kapitalne pomoći'!$J$5</f>
        <v>#REF!</v>
      </c>
      <c r="J42" s="584" t="e">
        <f>'kapitalne pomoći'!K5</f>
        <v>#REF!</v>
      </c>
      <c r="K42" s="583">
        <v>1165000</v>
      </c>
      <c r="L42" s="582">
        <v>765000</v>
      </c>
    </row>
    <row r="43" spans="1:18" ht="10.5" customHeight="1" x14ac:dyDescent="0.2">
      <c r="A43" s="587"/>
      <c r="B43" s="592"/>
      <c r="C43" s="592"/>
      <c r="D43" s="592"/>
      <c r="E43" s="592"/>
      <c r="F43" s="592"/>
      <c r="G43" s="592"/>
      <c r="H43" s="592"/>
      <c r="I43" s="585"/>
      <c r="J43" s="584"/>
      <c r="K43" s="583"/>
      <c r="L43" s="582"/>
    </row>
    <row r="44" spans="1:18" ht="6.75" customHeight="1" x14ac:dyDescent="0.2">
      <c r="A44" s="587"/>
      <c r="B44" s="592"/>
      <c r="C44" s="592"/>
      <c r="D44" s="592"/>
      <c r="E44" s="592"/>
      <c r="F44" s="592"/>
      <c r="G44" s="592"/>
      <c r="H44" s="592"/>
      <c r="I44" s="585"/>
      <c r="J44" s="584"/>
      <c r="K44" s="583"/>
      <c r="L44" s="582"/>
    </row>
    <row r="45" spans="1:18" ht="27.6" customHeight="1" x14ac:dyDescent="0.2">
      <c r="A45" s="593" t="s">
        <v>952</v>
      </c>
      <c r="B45" s="602" t="s">
        <v>194</v>
      </c>
      <c r="C45" s="601"/>
      <c r="D45" s="601"/>
      <c r="E45" s="601"/>
      <c r="F45" s="601"/>
      <c r="G45" s="601"/>
      <c r="H45" s="600"/>
      <c r="I45" s="591"/>
      <c r="J45" s="598"/>
      <c r="K45" s="599">
        <v>1155650</v>
      </c>
      <c r="L45" s="588">
        <v>705650</v>
      </c>
    </row>
    <row r="46" spans="1:18" ht="25.9" customHeight="1" x14ac:dyDescent="0.2">
      <c r="A46" s="593" t="s">
        <v>946</v>
      </c>
      <c r="B46" s="602" t="s">
        <v>271</v>
      </c>
      <c r="C46" s="601"/>
      <c r="D46" s="601"/>
      <c r="E46" s="601"/>
      <c r="F46" s="601"/>
      <c r="G46" s="601"/>
      <c r="H46" s="600"/>
      <c r="I46" s="591"/>
      <c r="J46" s="598"/>
      <c r="K46" s="599">
        <v>10000</v>
      </c>
      <c r="L46" s="588">
        <v>10000</v>
      </c>
    </row>
    <row r="47" spans="1:18" ht="27.75" customHeight="1" x14ac:dyDescent="0.2">
      <c r="A47" s="587" t="s">
        <v>940</v>
      </c>
      <c r="B47" s="592" t="s">
        <v>981</v>
      </c>
      <c r="C47" s="592"/>
      <c r="D47" s="592"/>
      <c r="E47" s="592"/>
      <c r="F47" s="592"/>
      <c r="G47" s="592"/>
      <c r="H47" s="592"/>
      <c r="I47" s="591" t="e">
        <f>'kapitalne pomoći'!$J$8</f>
        <v>#REF!</v>
      </c>
      <c r="J47" s="598" t="e">
        <f>'kapitalne pomoći'!$J$8</f>
        <v>#REF!</v>
      </c>
      <c r="K47" s="583">
        <v>1510000</v>
      </c>
      <c r="L47" s="582">
        <v>1460000</v>
      </c>
    </row>
    <row r="48" spans="1:18" ht="10.5" hidden="1" customHeight="1" x14ac:dyDescent="0.2">
      <c r="A48" s="587"/>
      <c r="B48" s="592"/>
      <c r="C48" s="592"/>
      <c r="D48" s="592"/>
      <c r="E48" s="592"/>
      <c r="F48" s="592"/>
      <c r="G48" s="592"/>
      <c r="H48" s="592"/>
      <c r="I48" s="591"/>
      <c r="J48" s="596"/>
      <c r="K48" s="597"/>
      <c r="L48" s="582"/>
    </row>
    <row r="49" spans="1:12" ht="11.25" hidden="1" customHeight="1" x14ac:dyDescent="0.2">
      <c r="A49" s="587"/>
      <c r="B49" s="592"/>
      <c r="C49" s="592"/>
      <c r="D49" s="592"/>
      <c r="E49" s="592"/>
      <c r="F49" s="592"/>
      <c r="G49" s="592"/>
      <c r="H49" s="592"/>
      <c r="I49" s="591"/>
      <c r="J49" s="596"/>
      <c r="K49" s="597"/>
      <c r="L49" s="582"/>
    </row>
    <row r="50" spans="1:12" ht="12.75" hidden="1" customHeight="1" x14ac:dyDescent="0.2">
      <c r="A50" s="587"/>
      <c r="B50" s="592"/>
      <c r="C50" s="592"/>
      <c r="D50" s="592"/>
      <c r="E50" s="592"/>
      <c r="F50" s="592"/>
      <c r="G50" s="592"/>
      <c r="H50" s="592"/>
      <c r="I50" s="591" t="e">
        <f>'kapitalne pomoći'!#REF!</f>
        <v>#REF!</v>
      </c>
      <c r="J50" s="596"/>
      <c r="K50" s="595"/>
      <c r="L50" s="582"/>
    </row>
    <row r="51" spans="1:12" ht="12.75" hidden="1" customHeight="1" x14ac:dyDescent="0.2">
      <c r="A51" s="593"/>
      <c r="B51" s="592"/>
      <c r="C51" s="592"/>
      <c r="D51" s="592"/>
      <c r="E51" s="592"/>
      <c r="F51" s="592"/>
      <c r="G51" s="592"/>
      <c r="H51" s="592"/>
      <c r="I51" s="591"/>
      <c r="J51" s="590"/>
      <c r="K51" s="594"/>
      <c r="L51" s="588"/>
    </row>
    <row r="52" spans="1:12" ht="11.25" hidden="1" customHeight="1" x14ac:dyDescent="0.2">
      <c r="A52" s="593"/>
      <c r="B52" s="592"/>
      <c r="C52" s="592"/>
      <c r="D52" s="592"/>
      <c r="E52" s="592"/>
      <c r="F52" s="592"/>
      <c r="G52" s="592"/>
      <c r="H52" s="592"/>
      <c r="I52" s="591"/>
      <c r="J52" s="590"/>
      <c r="K52" s="589"/>
      <c r="L52" s="588"/>
    </row>
    <row r="53" spans="1:12" ht="12.75" customHeight="1" x14ac:dyDescent="0.2">
      <c r="A53" s="587" t="s">
        <v>935</v>
      </c>
      <c r="B53" s="586" t="s">
        <v>980</v>
      </c>
      <c r="C53" s="586"/>
      <c r="D53" s="586"/>
      <c r="E53" s="586"/>
      <c r="F53" s="586"/>
      <c r="G53" s="586"/>
      <c r="H53" s="586"/>
      <c r="I53" s="585">
        <f>'kapitalne pomoći'!$J$14</f>
        <v>367000</v>
      </c>
      <c r="J53" s="584">
        <f>'kapitalne pomoći'!K14</f>
        <v>364000</v>
      </c>
      <c r="K53" s="583">
        <v>167000</v>
      </c>
      <c r="L53" s="582">
        <v>167000</v>
      </c>
    </row>
    <row r="54" spans="1:12" ht="12.75" customHeight="1" thickBot="1" x14ac:dyDescent="0.25">
      <c r="A54" s="581"/>
      <c r="B54" s="580"/>
      <c r="C54" s="580"/>
      <c r="D54" s="580"/>
      <c r="E54" s="580"/>
      <c r="F54" s="580"/>
      <c r="G54" s="580"/>
      <c r="H54" s="580"/>
      <c r="I54" s="579"/>
      <c r="J54" s="578"/>
      <c r="K54" s="577"/>
      <c r="L54" s="576"/>
    </row>
    <row r="55" spans="1:12" ht="24" customHeight="1" thickTop="1" x14ac:dyDescent="0.2">
      <c r="A55" s="575" t="s">
        <v>970</v>
      </c>
      <c r="B55" s="575"/>
      <c r="C55" s="575"/>
      <c r="D55" s="575"/>
      <c r="E55" s="575"/>
      <c r="F55" s="575"/>
      <c r="G55" s="575"/>
      <c r="H55" s="575"/>
      <c r="I55" s="574" t="e">
        <f>#REF!+I41+I42+I47+I50+#REF!+I53+#REF!</f>
        <v>#REF!</v>
      </c>
      <c r="J55" s="573" t="e">
        <f>#REF!+J41+J42+J47+J50+#REF!+J53+#REF!</f>
        <v>#REF!</v>
      </c>
      <c r="K55" s="572">
        <f>SUM(K41:K54)</f>
        <v>6951650</v>
      </c>
      <c r="L55" s="571">
        <f>SUM(L41:L54)</f>
        <v>5840650</v>
      </c>
    </row>
    <row r="56" spans="1:12" ht="12.75" customHeight="1" x14ac:dyDescent="0.2"/>
  </sheetData>
  <sheetProtection selectLockedCells="1" selectUnlockedCells="1"/>
  <mergeCells count="77">
    <mergeCell ref="K4:K5"/>
    <mergeCell ref="K25:K26"/>
    <mergeCell ref="L25:L26"/>
    <mergeCell ref="K39:K40"/>
    <mergeCell ref="L39:L40"/>
    <mergeCell ref="K15:K16"/>
    <mergeCell ref="K27:K28"/>
    <mergeCell ref="L4:L5"/>
    <mergeCell ref="L29:L31"/>
    <mergeCell ref="L8:L10"/>
    <mergeCell ref="B4:H5"/>
    <mergeCell ref="B25:H26"/>
    <mergeCell ref="B39:H40"/>
    <mergeCell ref="J27:J28"/>
    <mergeCell ref="I15:I16"/>
    <mergeCell ref="B17:H17"/>
    <mergeCell ref="B33:H33"/>
    <mergeCell ref="J15:J16"/>
    <mergeCell ref="J11:J12"/>
    <mergeCell ref="B6:H7"/>
    <mergeCell ref="A55:H55"/>
    <mergeCell ref="A53:A54"/>
    <mergeCell ref="B52:H52"/>
    <mergeCell ref="I53:I54"/>
    <mergeCell ref="K42:K44"/>
    <mergeCell ref="J42:J44"/>
    <mergeCell ref="B45:H45"/>
    <mergeCell ref="B46:H46"/>
    <mergeCell ref="B47:H50"/>
    <mergeCell ref="J53:J54"/>
    <mergeCell ref="L53:L54"/>
    <mergeCell ref="A42:A44"/>
    <mergeCell ref="A29:A31"/>
    <mergeCell ref="A47:A50"/>
    <mergeCell ref="B53:H54"/>
    <mergeCell ref="K53:K54"/>
    <mergeCell ref="K47:K49"/>
    <mergeCell ref="B51:H51"/>
    <mergeCell ref="K29:K31"/>
    <mergeCell ref="J29:J31"/>
    <mergeCell ref="L47:L50"/>
    <mergeCell ref="I27:I28"/>
    <mergeCell ref="I11:I12"/>
    <mergeCell ref="L6:L7"/>
    <mergeCell ref="L42:L44"/>
    <mergeCell ref="L11:L14"/>
    <mergeCell ref="C22:L23"/>
    <mergeCell ref="K13:K14"/>
    <mergeCell ref="L27:L28"/>
    <mergeCell ref="J8:J10"/>
    <mergeCell ref="C2:L2"/>
    <mergeCell ref="A11:A14"/>
    <mergeCell ref="J6:J7"/>
    <mergeCell ref="A6:A7"/>
    <mergeCell ref="A8:A10"/>
    <mergeCell ref="B15:H16"/>
    <mergeCell ref="K6:K7"/>
    <mergeCell ref="K11:K12"/>
    <mergeCell ref="K8:K10"/>
    <mergeCell ref="L15:L16"/>
    <mergeCell ref="B8:H10"/>
    <mergeCell ref="A27:A28"/>
    <mergeCell ref="B35:H35"/>
    <mergeCell ref="I29:I31"/>
    <mergeCell ref="B32:H32"/>
    <mergeCell ref="I6:I7"/>
    <mergeCell ref="I8:I10"/>
    <mergeCell ref="A18:H18"/>
    <mergeCell ref="B11:H14"/>
    <mergeCell ref="A15:A16"/>
    <mergeCell ref="I42:I44"/>
    <mergeCell ref="B41:H41"/>
    <mergeCell ref="B42:H44"/>
    <mergeCell ref="B27:H28"/>
    <mergeCell ref="B29:H31"/>
    <mergeCell ref="A36:H36"/>
    <mergeCell ref="B34:H34"/>
  </mergeCells>
  <pageMargins left="0.15748031496062992" right="0.15748031496062992" top="0.19685039370078741" bottom="0.19685039370078741" header="0.11811023622047245" footer="0.11811023622047245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view="pageBreakPreview" zoomScale="80" zoomScaleNormal="100" zoomScaleSheetLayoutView="80" workbookViewId="0">
      <selection activeCell="E5" sqref="E5:H5"/>
    </sheetView>
  </sheetViews>
  <sheetFormatPr defaultRowHeight="15" x14ac:dyDescent="0.25"/>
  <cols>
    <col min="1" max="1" width="9.7109375" style="20" customWidth="1"/>
    <col min="2" max="2" width="38.85546875" style="20" customWidth="1"/>
    <col min="3" max="3" width="35.5703125" style="20" customWidth="1"/>
    <col min="4" max="4" width="17.28515625" style="20" customWidth="1"/>
    <col min="5" max="5" width="15.5703125" style="20" customWidth="1"/>
    <col min="6" max="6" width="15.140625" style="20" hidden="1" customWidth="1"/>
    <col min="7" max="7" width="12.42578125" style="20" hidden="1" customWidth="1"/>
    <col min="8" max="8" width="18" style="20" hidden="1" customWidth="1"/>
    <col min="9" max="9" width="8.28515625" style="105" customWidth="1"/>
    <col min="10" max="16384" width="9.140625" style="20"/>
  </cols>
  <sheetData>
    <row r="1" spans="1:9" s="31" customFormat="1" ht="15.75" customHeight="1" x14ac:dyDescent="0.25">
      <c r="A1" s="162" t="s">
        <v>477</v>
      </c>
      <c r="B1" s="162"/>
      <c r="C1" s="162"/>
      <c r="D1" s="84"/>
      <c r="E1" s="85"/>
      <c r="F1" s="86"/>
      <c r="G1" s="86"/>
      <c r="H1" s="86"/>
      <c r="I1" s="104"/>
    </row>
    <row r="2" spans="1:9" s="31" customFormat="1" ht="15.75" customHeight="1" x14ac:dyDescent="0.25">
      <c r="A2" s="162" t="s">
        <v>2</v>
      </c>
      <c r="B2" s="162"/>
      <c r="C2" s="162"/>
      <c r="D2" s="84"/>
      <c r="E2" s="85"/>
      <c r="F2" s="86"/>
      <c r="G2" s="86"/>
      <c r="H2" s="86"/>
      <c r="I2" s="104"/>
    </row>
    <row r="3" spans="1:9" s="31" customFormat="1" ht="15.75" customHeight="1" x14ac:dyDescent="0.25">
      <c r="A3" s="32"/>
      <c r="B3" s="32"/>
      <c r="C3" s="32"/>
      <c r="D3" s="84"/>
      <c r="E3" s="85"/>
      <c r="F3" s="86"/>
      <c r="G3" s="86"/>
      <c r="H3" s="86"/>
      <c r="I3" s="104"/>
    </row>
    <row r="4" spans="1:9" s="31" customFormat="1" ht="15.75" customHeight="1" x14ac:dyDescent="0.25">
      <c r="A4" s="173" t="s">
        <v>485</v>
      </c>
      <c r="B4" s="173"/>
      <c r="C4" s="173"/>
      <c r="D4" s="173"/>
      <c r="E4" s="173"/>
      <c r="F4" s="173"/>
      <c r="G4" s="173"/>
      <c r="H4" s="173"/>
      <c r="I4" s="173"/>
    </row>
    <row r="5" spans="1:9" x14ac:dyDescent="0.25">
      <c r="A5" s="23" t="s">
        <v>0</v>
      </c>
      <c r="B5" s="172" t="s">
        <v>0</v>
      </c>
      <c r="C5" s="164"/>
      <c r="D5" s="106" t="s">
        <v>479</v>
      </c>
      <c r="E5" s="168" t="s">
        <v>604</v>
      </c>
      <c r="F5" s="164"/>
      <c r="G5" s="164"/>
      <c r="H5" s="164"/>
      <c r="I5" s="107" t="s">
        <v>480</v>
      </c>
    </row>
    <row r="6" spans="1:9" x14ac:dyDescent="0.25">
      <c r="A6" s="169" t="s">
        <v>379</v>
      </c>
      <c r="B6" s="164"/>
      <c r="C6" s="164"/>
      <c r="D6" s="164"/>
      <c r="E6" s="169" t="s">
        <v>0</v>
      </c>
      <c r="F6" s="164"/>
      <c r="G6" s="164"/>
      <c r="H6" s="164"/>
      <c r="I6" s="145"/>
    </row>
    <row r="7" spans="1:9" x14ac:dyDescent="0.25">
      <c r="A7" s="25" t="s">
        <v>380</v>
      </c>
      <c r="B7" s="170" t="s">
        <v>381</v>
      </c>
      <c r="C7" s="164"/>
      <c r="D7" s="26">
        <v>916317651.95000005</v>
      </c>
      <c r="E7" s="171">
        <v>926901871.39999998</v>
      </c>
      <c r="F7" s="164"/>
      <c r="G7" s="164"/>
      <c r="H7" s="164"/>
      <c r="I7" s="146">
        <f>SUM(E7/D7)*100</f>
        <v>101.15508191154845</v>
      </c>
    </row>
    <row r="8" spans="1:9" ht="15" customHeight="1" x14ac:dyDescent="0.25">
      <c r="A8" s="24" t="s">
        <v>382</v>
      </c>
      <c r="B8" s="166" t="s">
        <v>383</v>
      </c>
      <c r="C8" s="164"/>
      <c r="D8" s="27">
        <v>75400000</v>
      </c>
      <c r="E8" s="167">
        <v>65250000</v>
      </c>
      <c r="F8" s="164"/>
      <c r="G8" s="164"/>
      <c r="H8" s="164"/>
      <c r="I8" s="105">
        <f t="shared" ref="I8:I70" si="0">SUM(E8/D8)*100</f>
        <v>86.538461538461547</v>
      </c>
    </row>
    <row r="9" spans="1:9" ht="15" customHeight="1" x14ac:dyDescent="0.25">
      <c r="A9" s="22" t="s">
        <v>384</v>
      </c>
      <c r="B9" s="163" t="s">
        <v>385</v>
      </c>
      <c r="C9" s="164"/>
      <c r="D9" s="28">
        <v>68000000</v>
      </c>
      <c r="E9" s="165">
        <v>58200000</v>
      </c>
      <c r="F9" s="164"/>
      <c r="G9" s="164"/>
      <c r="H9" s="164"/>
      <c r="I9" s="105">
        <f t="shared" si="0"/>
        <v>85.588235294117638</v>
      </c>
    </row>
    <row r="10" spans="1:9" x14ac:dyDescent="0.25">
      <c r="A10" s="22" t="s">
        <v>386</v>
      </c>
      <c r="B10" s="163" t="s">
        <v>387</v>
      </c>
      <c r="C10" s="164"/>
      <c r="D10" s="28">
        <v>200000</v>
      </c>
      <c r="E10" s="165">
        <v>200000</v>
      </c>
      <c r="F10" s="164"/>
      <c r="G10" s="164"/>
      <c r="H10" s="164"/>
      <c r="I10" s="105">
        <f t="shared" si="0"/>
        <v>100</v>
      </c>
    </row>
    <row r="11" spans="1:9" ht="15" customHeight="1" x14ac:dyDescent="0.25">
      <c r="A11" s="22" t="s">
        <v>388</v>
      </c>
      <c r="B11" s="163" t="s">
        <v>389</v>
      </c>
      <c r="C11" s="164"/>
      <c r="D11" s="28">
        <v>7200000</v>
      </c>
      <c r="E11" s="165">
        <v>6850000</v>
      </c>
      <c r="F11" s="164"/>
      <c r="G11" s="164"/>
      <c r="H11" s="164"/>
      <c r="I11" s="105">
        <f t="shared" si="0"/>
        <v>95.138888888888886</v>
      </c>
    </row>
    <row r="12" spans="1:9" x14ac:dyDescent="0.25">
      <c r="A12" s="24" t="s">
        <v>390</v>
      </c>
      <c r="B12" s="166" t="s">
        <v>391</v>
      </c>
      <c r="C12" s="164"/>
      <c r="D12" s="27">
        <v>414225278.00999999</v>
      </c>
      <c r="E12" s="167">
        <v>441821326.52999997</v>
      </c>
      <c r="F12" s="164"/>
      <c r="G12" s="164"/>
      <c r="H12" s="164"/>
      <c r="I12" s="105">
        <f t="shared" si="0"/>
        <v>106.66208702968962</v>
      </c>
    </row>
    <row r="13" spans="1:9" ht="15" customHeight="1" x14ac:dyDescent="0.25">
      <c r="A13" s="22" t="s">
        <v>392</v>
      </c>
      <c r="B13" s="163" t="s">
        <v>393</v>
      </c>
      <c r="C13" s="164"/>
      <c r="D13" s="28">
        <v>11209711.01</v>
      </c>
      <c r="E13" s="165">
        <v>6588523.0099999998</v>
      </c>
      <c r="F13" s="164"/>
      <c r="G13" s="164"/>
      <c r="H13" s="164"/>
      <c r="I13" s="105">
        <f t="shared" si="0"/>
        <v>58.775137058595774</v>
      </c>
    </row>
    <row r="14" spans="1:9" ht="15" customHeight="1" x14ac:dyDescent="0.25">
      <c r="A14" s="22" t="s">
        <v>394</v>
      </c>
      <c r="B14" s="163" t="s">
        <v>395</v>
      </c>
      <c r="C14" s="164"/>
      <c r="D14" s="28">
        <v>48645790</v>
      </c>
      <c r="E14" s="165">
        <v>55520432</v>
      </c>
      <c r="F14" s="164"/>
      <c r="G14" s="164"/>
      <c r="H14" s="164"/>
      <c r="I14" s="105">
        <f t="shared" si="0"/>
        <v>114.13203896986769</v>
      </c>
    </row>
    <row r="15" spans="1:9" x14ac:dyDescent="0.25">
      <c r="A15" s="22" t="s">
        <v>396</v>
      </c>
      <c r="B15" s="163" t="s">
        <v>397</v>
      </c>
      <c r="C15" s="164"/>
      <c r="D15" s="28">
        <v>10523380</v>
      </c>
      <c r="E15" s="165">
        <v>11215510</v>
      </c>
      <c r="F15" s="164"/>
      <c r="G15" s="164"/>
      <c r="H15" s="164"/>
      <c r="I15" s="105">
        <f t="shared" si="0"/>
        <v>106.57706934464022</v>
      </c>
    </row>
    <row r="16" spans="1:9" x14ac:dyDescent="0.25">
      <c r="A16" s="22" t="s">
        <v>398</v>
      </c>
      <c r="B16" s="163" t="s">
        <v>399</v>
      </c>
      <c r="C16" s="164"/>
      <c r="D16" s="28">
        <v>50744193</v>
      </c>
      <c r="E16" s="165">
        <v>50742556</v>
      </c>
      <c r="F16" s="164"/>
      <c r="G16" s="164"/>
      <c r="H16" s="164"/>
      <c r="I16" s="105">
        <f t="shared" si="0"/>
        <v>99.996774015107505</v>
      </c>
    </row>
    <row r="17" spans="1:9" x14ac:dyDescent="0.25">
      <c r="A17" s="22" t="s">
        <v>400</v>
      </c>
      <c r="B17" s="163" t="s">
        <v>401</v>
      </c>
      <c r="C17" s="164"/>
      <c r="D17" s="28">
        <v>259241803</v>
      </c>
      <c r="E17" s="165">
        <v>260545664.87</v>
      </c>
      <c r="F17" s="164"/>
      <c r="G17" s="164"/>
      <c r="H17" s="164"/>
      <c r="I17" s="105">
        <f t="shared" si="0"/>
        <v>100.50295201426292</v>
      </c>
    </row>
    <row r="18" spans="1:9" ht="15" customHeight="1" x14ac:dyDescent="0.25">
      <c r="A18" s="22" t="s">
        <v>402</v>
      </c>
      <c r="B18" s="163" t="s">
        <v>313</v>
      </c>
      <c r="C18" s="164"/>
      <c r="D18" s="28">
        <v>33860401</v>
      </c>
      <c r="E18" s="165">
        <v>57189039.649999999</v>
      </c>
      <c r="F18" s="164"/>
      <c r="G18" s="164"/>
      <c r="H18" s="164"/>
      <c r="I18" s="105">
        <f t="shared" si="0"/>
        <v>168.89652207603802</v>
      </c>
    </row>
    <row r="19" spans="1:9" ht="15" customHeight="1" x14ac:dyDescent="0.25">
      <c r="A19" s="22" t="s">
        <v>403</v>
      </c>
      <c r="B19" s="163" t="s">
        <v>124</v>
      </c>
      <c r="C19" s="164"/>
      <c r="D19" s="28">
        <v>0</v>
      </c>
      <c r="E19" s="165">
        <v>19601</v>
      </c>
      <c r="F19" s="164"/>
      <c r="G19" s="164"/>
      <c r="H19" s="164"/>
    </row>
    <row r="20" spans="1:9" x14ac:dyDescent="0.25">
      <c r="A20" s="24" t="s">
        <v>404</v>
      </c>
      <c r="B20" s="166" t="s">
        <v>405</v>
      </c>
      <c r="C20" s="164"/>
      <c r="D20" s="27">
        <v>4545129</v>
      </c>
      <c r="E20" s="167">
        <v>4350457.17</v>
      </c>
      <c r="F20" s="164"/>
      <c r="G20" s="164"/>
      <c r="H20" s="164"/>
      <c r="I20" s="105">
        <f t="shared" si="0"/>
        <v>95.716912985308014</v>
      </c>
    </row>
    <row r="21" spans="1:9" x14ac:dyDescent="0.25">
      <c r="A21" s="22" t="s">
        <v>406</v>
      </c>
      <c r="B21" s="163" t="s">
        <v>407</v>
      </c>
      <c r="C21" s="164"/>
      <c r="D21" s="28">
        <v>2689989</v>
      </c>
      <c r="E21" s="165">
        <v>2691937.17</v>
      </c>
      <c r="F21" s="164"/>
      <c r="G21" s="164"/>
      <c r="H21" s="164"/>
      <c r="I21" s="105">
        <f t="shared" si="0"/>
        <v>100.07242297273334</v>
      </c>
    </row>
    <row r="22" spans="1:9" ht="15" customHeight="1" x14ac:dyDescent="0.25">
      <c r="A22" s="22" t="s">
        <v>408</v>
      </c>
      <c r="B22" s="163" t="s">
        <v>409</v>
      </c>
      <c r="C22" s="164"/>
      <c r="D22" s="28">
        <v>1828140</v>
      </c>
      <c r="E22" s="165">
        <v>1631520</v>
      </c>
      <c r="F22" s="164"/>
      <c r="G22" s="164"/>
      <c r="H22" s="164"/>
      <c r="I22" s="105">
        <f t="shared" si="0"/>
        <v>89.24480619646198</v>
      </c>
    </row>
    <row r="23" spans="1:9" x14ac:dyDescent="0.25">
      <c r="A23" s="22" t="s">
        <v>410</v>
      </c>
      <c r="B23" s="163" t="s">
        <v>411</v>
      </c>
      <c r="C23" s="164"/>
      <c r="D23" s="28">
        <v>10000</v>
      </c>
      <c r="E23" s="165">
        <v>10000</v>
      </c>
      <c r="F23" s="164"/>
      <c r="G23" s="164"/>
      <c r="H23" s="164"/>
      <c r="I23" s="105">
        <f t="shared" si="0"/>
        <v>100</v>
      </c>
    </row>
    <row r="24" spans="1:9" x14ac:dyDescent="0.25">
      <c r="A24" s="22" t="s">
        <v>412</v>
      </c>
      <c r="B24" s="163" t="s">
        <v>413</v>
      </c>
      <c r="C24" s="164"/>
      <c r="D24" s="28">
        <v>17000</v>
      </c>
      <c r="E24" s="165">
        <v>17000</v>
      </c>
      <c r="F24" s="164"/>
      <c r="G24" s="164"/>
      <c r="H24" s="164"/>
      <c r="I24" s="105">
        <f t="shared" si="0"/>
        <v>100</v>
      </c>
    </row>
    <row r="25" spans="1:9" x14ac:dyDescent="0.25">
      <c r="A25" s="24" t="s">
        <v>414</v>
      </c>
      <c r="B25" s="166" t="s">
        <v>415</v>
      </c>
      <c r="C25" s="164"/>
      <c r="D25" s="27">
        <v>62295171.939999998</v>
      </c>
      <c r="E25" s="167">
        <v>57395741.640000001</v>
      </c>
      <c r="F25" s="164"/>
      <c r="G25" s="164"/>
      <c r="H25" s="164"/>
      <c r="I25" s="105">
        <f t="shared" si="0"/>
        <v>92.135136403959336</v>
      </c>
    </row>
    <row r="26" spans="1:9" ht="15" customHeight="1" x14ac:dyDescent="0.25">
      <c r="A26" s="22" t="s">
        <v>416</v>
      </c>
      <c r="B26" s="163" t="s">
        <v>417</v>
      </c>
      <c r="C26" s="164"/>
      <c r="D26" s="28">
        <v>1700000</v>
      </c>
      <c r="E26" s="165">
        <v>1350000</v>
      </c>
      <c r="F26" s="164"/>
      <c r="G26" s="164"/>
      <c r="H26" s="164"/>
      <c r="I26" s="105">
        <f t="shared" si="0"/>
        <v>79.411764705882348</v>
      </c>
    </row>
    <row r="27" spans="1:9" ht="15" customHeight="1" x14ac:dyDescent="0.25">
      <c r="A27" s="22" t="s">
        <v>418</v>
      </c>
      <c r="B27" s="163" t="s">
        <v>419</v>
      </c>
      <c r="C27" s="164"/>
      <c r="D27" s="28">
        <v>60595171.939999998</v>
      </c>
      <c r="E27" s="165">
        <v>56045741.640000001</v>
      </c>
      <c r="F27" s="164"/>
      <c r="G27" s="164"/>
      <c r="H27" s="164"/>
      <c r="I27" s="105">
        <f t="shared" si="0"/>
        <v>92.492091111640477</v>
      </c>
    </row>
    <row r="28" spans="1:9" x14ac:dyDescent="0.25">
      <c r="A28" s="24" t="s">
        <v>420</v>
      </c>
      <c r="B28" s="166" t="s">
        <v>421</v>
      </c>
      <c r="C28" s="164"/>
      <c r="D28" s="27">
        <v>54414551</v>
      </c>
      <c r="E28" s="167">
        <v>52785325.060000002</v>
      </c>
      <c r="F28" s="164"/>
      <c r="G28" s="164"/>
      <c r="H28" s="164"/>
      <c r="I28" s="105">
        <f t="shared" si="0"/>
        <v>97.005900241646771</v>
      </c>
    </row>
    <row r="29" spans="1:9" ht="15" customHeight="1" x14ac:dyDescent="0.25">
      <c r="A29" s="22" t="s">
        <v>422</v>
      </c>
      <c r="B29" s="163" t="s">
        <v>423</v>
      </c>
      <c r="C29" s="164"/>
      <c r="D29" s="28">
        <v>50675181</v>
      </c>
      <c r="E29" s="165">
        <v>48280089.189999998</v>
      </c>
      <c r="F29" s="164"/>
      <c r="G29" s="164"/>
      <c r="H29" s="164"/>
      <c r="I29" s="105">
        <f t="shared" si="0"/>
        <v>95.273639358091287</v>
      </c>
    </row>
    <row r="30" spans="1:9" ht="15" customHeight="1" x14ac:dyDescent="0.25">
      <c r="A30" s="22" t="s">
        <v>424</v>
      </c>
      <c r="B30" s="163" t="s">
        <v>425</v>
      </c>
      <c r="C30" s="164"/>
      <c r="D30" s="28">
        <v>3739370</v>
      </c>
      <c r="E30" s="165">
        <v>4505235.87</v>
      </c>
      <c r="F30" s="164"/>
      <c r="G30" s="164"/>
      <c r="H30" s="164"/>
      <c r="I30" s="105">
        <f t="shared" si="0"/>
        <v>120.48114709162239</v>
      </c>
    </row>
    <row r="31" spans="1:9" x14ac:dyDescent="0.25">
      <c r="A31" s="24" t="s">
        <v>426</v>
      </c>
      <c r="B31" s="166" t="s">
        <v>427</v>
      </c>
      <c r="C31" s="164"/>
      <c r="D31" s="27">
        <v>305247300</v>
      </c>
      <c r="E31" s="167">
        <v>305108571</v>
      </c>
      <c r="F31" s="164"/>
      <c r="G31" s="164"/>
      <c r="H31" s="164"/>
      <c r="I31" s="105">
        <f t="shared" si="0"/>
        <v>99.954551932154672</v>
      </c>
    </row>
    <row r="32" spans="1:9" x14ac:dyDescent="0.25">
      <c r="A32" s="22" t="s">
        <v>428</v>
      </c>
      <c r="B32" s="163" t="s">
        <v>429</v>
      </c>
      <c r="C32" s="164"/>
      <c r="D32" s="28">
        <v>305247300</v>
      </c>
      <c r="E32" s="165">
        <v>305108571</v>
      </c>
      <c r="F32" s="164"/>
      <c r="G32" s="164"/>
      <c r="H32" s="164"/>
      <c r="I32" s="105">
        <f t="shared" si="0"/>
        <v>99.954551932154672</v>
      </c>
    </row>
    <row r="33" spans="1:9" x14ac:dyDescent="0.25">
      <c r="A33" s="24" t="s">
        <v>430</v>
      </c>
      <c r="B33" s="166" t="s">
        <v>431</v>
      </c>
      <c r="C33" s="164"/>
      <c r="D33" s="27">
        <v>190222</v>
      </c>
      <c r="E33" s="167">
        <v>190450</v>
      </c>
      <c r="F33" s="164"/>
      <c r="G33" s="164"/>
      <c r="H33" s="164"/>
      <c r="I33" s="105">
        <f t="shared" si="0"/>
        <v>100.11985995310741</v>
      </c>
    </row>
    <row r="34" spans="1:9" x14ac:dyDescent="0.25">
      <c r="A34" s="22" t="s">
        <v>432</v>
      </c>
      <c r="B34" s="163" t="s">
        <v>433</v>
      </c>
      <c r="C34" s="164"/>
      <c r="D34" s="28">
        <v>190222</v>
      </c>
      <c r="E34" s="165">
        <v>190450</v>
      </c>
      <c r="F34" s="164"/>
      <c r="G34" s="164"/>
      <c r="H34" s="164"/>
      <c r="I34" s="105">
        <f t="shared" si="0"/>
        <v>100.11985995310741</v>
      </c>
    </row>
    <row r="35" spans="1:9" x14ac:dyDescent="0.25">
      <c r="A35" s="25" t="s">
        <v>434</v>
      </c>
      <c r="B35" s="170" t="s">
        <v>435</v>
      </c>
      <c r="C35" s="164"/>
      <c r="D35" s="26">
        <v>221222</v>
      </c>
      <c r="E35" s="171">
        <v>228222</v>
      </c>
      <c r="F35" s="164"/>
      <c r="G35" s="164"/>
      <c r="H35" s="164"/>
      <c r="I35" s="146">
        <f t="shared" si="0"/>
        <v>103.16424225438701</v>
      </c>
    </row>
    <row r="36" spans="1:9" x14ac:dyDescent="0.25">
      <c r="A36" s="24" t="s">
        <v>436</v>
      </c>
      <c r="B36" s="166" t="s">
        <v>437</v>
      </c>
      <c r="C36" s="164"/>
      <c r="D36" s="27">
        <v>0</v>
      </c>
      <c r="E36" s="167">
        <v>40000</v>
      </c>
      <c r="F36" s="164"/>
      <c r="G36" s="164"/>
      <c r="H36" s="164"/>
    </row>
    <row r="37" spans="1:9" ht="15" customHeight="1" x14ac:dyDescent="0.25">
      <c r="A37" s="22" t="s">
        <v>438</v>
      </c>
      <c r="B37" s="163" t="s">
        <v>439</v>
      </c>
      <c r="C37" s="164"/>
      <c r="D37" s="28">
        <v>0</v>
      </c>
      <c r="E37" s="165">
        <v>40000</v>
      </c>
      <c r="F37" s="164"/>
      <c r="G37" s="164"/>
      <c r="H37" s="164"/>
    </row>
    <row r="38" spans="1:9" ht="15" customHeight="1" x14ac:dyDescent="0.25">
      <c r="A38" s="24" t="s">
        <v>440</v>
      </c>
      <c r="B38" s="166" t="s">
        <v>441</v>
      </c>
      <c r="C38" s="164"/>
      <c r="D38" s="27">
        <v>221222</v>
      </c>
      <c r="E38" s="167">
        <v>188222</v>
      </c>
      <c r="F38" s="164"/>
      <c r="G38" s="164"/>
      <c r="H38" s="164"/>
      <c r="I38" s="105">
        <f t="shared" si="0"/>
        <v>85.082857943604168</v>
      </c>
    </row>
    <row r="39" spans="1:9" ht="15" customHeight="1" x14ac:dyDescent="0.25">
      <c r="A39" s="22" t="s">
        <v>442</v>
      </c>
      <c r="B39" s="163" t="s">
        <v>443</v>
      </c>
      <c r="C39" s="164"/>
      <c r="D39" s="28">
        <v>176222</v>
      </c>
      <c r="E39" s="165">
        <v>168222</v>
      </c>
      <c r="F39" s="164"/>
      <c r="G39" s="164"/>
      <c r="H39" s="164"/>
      <c r="I39" s="105">
        <f t="shared" si="0"/>
        <v>95.460271702738581</v>
      </c>
    </row>
    <row r="40" spans="1:9" ht="15" customHeight="1" x14ac:dyDescent="0.25">
      <c r="A40" s="22" t="s">
        <v>444</v>
      </c>
      <c r="B40" s="163" t="s">
        <v>445</v>
      </c>
      <c r="C40" s="164"/>
      <c r="D40" s="28">
        <v>45000</v>
      </c>
      <c r="E40" s="165">
        <v>20000</v>
      </c>
      <c r="F40" s="164"/>
      <c r="G40" s="164"/>
      <c r="H40" s="164"/>
      <c r="I40" s="105">
        <f t="shared" si="0"/>
        <v>44.444444444444443</v>
      </c>
    </row>
    <row r="41" spans="1:9" x14ac:dyDescent="0.25">
      <c r="A41" s="25" t="s">
        <v>17</v>
      </c>
      <c r="B41" s="170" t="s">
        <v>18</v>
      </c>
      <c r="C41" s="164"/>
      <c r="D41" s="26">
        <v>835587241.44000006</v>
      </c>
      <c r="E41" s="171">
        <v>827801926.57000005</v>
      </c>
      <c r="F41" s="164"/>
      <c r="G41" s="164"/>
      <c r="H41" s="164"/>
      <c r="I41" s="146">
        <f t="shared" si="0"/>
        <v>99.068282223100582</v>
      </c>
    </row>
    <row r="42" spans="1:9" x14ac:dyDescent="0.25">
      <c r="A42" s="24" t="s">
        <v>80</v>
      </c>
      <c r="B42" s="166" t="s">
        <v>81</v>
      </c>
      <c r="C42" s="164"/>
      <c r="D42" s="27">
        <v>559869223.19000006</v>
      </c>
      <c r="E42" s="167">
        <v>560281860.00999999</v>
      </c>
      <c r="F42" s="164"/>
      <c r="G42" s="164"/>
      <c r="H42" s="164"/>
      <c r="I42" s="105">
        <f t="shared" si="0"/>
        <v>100.07370235814157</v>
      </c>
    </row>
    <row r="43" spans="1:9" x14ac:dyDescent="0.25">
      <c r="A43" s="22" t="s">
        <v>102</v>
      </c>
      <c r="B43" s="163" t="s">
        <v>103</v>
      </c>
      <c r="C43" s="164"/>
      <c r="D43" s="28">
        <v>455294949.61000001</v>
      </c>
      <c r="E43" s="165">
        <v>459095550.13</v>
      </c>
      <c r="F43" s="164"/>
      <c r="G43" s="164"/>
      <c r="H43" s="164"/>
      <c r="I43" s="105">
        <f t="shared" si="0"/>
        <v>100.83475569479863</v>
      </c>
    </row>
    <row r="44" spans="1:9" ht="15" customHeight="1" x14ac:dyDescent="0.25">
      <c r="A44" s="22" t="s">
        <v>82</v>
      </c>
      <c r="B44" s="163" t="s">
        <v>83</v>
      </c>
      <c r="C44" s="164"/>
      <c r="D44" s="28">
        <v>25487004.420000002</v>
      </c>
      <c r="E44" s="165">
        <v>23788778.899999999</v>
      </c>
      <c r="F44" s="164"/>
      <c r="G44" s="164"/>
      <c r="H44" s="164"/>
      <c r="I44" s="105">
        <f t="shared" si="0"/>
        <v>93.336896357002303</v>
      </c>
    </row>
    <row r="45" spans="1:9" ht="15" customHeight="1" x14ac:dyDescent="0.25">
      <c r="A45" s="22" t="s">
        <v>104</v>
      </c>
      <c r="B45" s="163" t="s">
        <v>105</v>
      </c>
      <c r="C45" s="164"/>
      <c r="D45" s="28">
        <v>79087269.159999996</v>
      </c>
      <c r="E45" s="165">
        <v>77397530.980000004</v>
      </c>
      <c r="F45" s="164"/>
      <c r="G45" s="164"/>
      <c r="H45" s="164"/>
      <c r="I45" s="105">
        <f t="shared" si="0"/>
        <v>97.863451099087115</v>
      </c>
    </row>
    <row r="46" spans="1:9" x14ac:dyDescent="0.25">
      <c r="A46" s="24" t="s">
        <v>19</v>
      </c>
      <c r="B46" s="166" t="s">
        <v>20</v>
      </c>
      <c r="C46" s="164"/>
      <c r="D46" s="27">
        <v>213882868.25</v>
      </c>
      <c r="E46" s="167">
        <v>208210264.34</v>
      </c>
      <c r="F46" s="164"/>
      <c r="G46" s="164"/>
      <c r="H46" s="164"/>
      <c r="I46" s="105">
        <f t="shared" si="0"/>
        <v>97.347798841294065</v>
      </c>
    </row>
    <row r="47" spans="1:9" ht="15" customHeight="1" x14ac:dyDescent="0.25">
      <c r="A47" s="22" t="s">
        <v>21</v>
      </c>
      <c r="B47" s="163" t="s">
        <v>22</v>
      </c>
      <c r="C47" s="164"/>
      <c r="D47" s="28">
        <v>27408451.899999999</v>
      </c>
      <c r="E47" s="165">
        <v>27329077.789999999</v>
      </c>
      <c r="F47" s="164"/>
      <c r="G47" s="164"/>
      <c r="H47" s="164"/>
      <c r="I47" s="105">
        <f t="shared" si="0"/>
        <v>99.71040279732108</v>
      </c>
    </row>
    <row r="48" spans="1:9" ht="15" customHeight="1" x14ac:dyDescent="0.25">
      <c r="A48" s="22" t="s">
        <v>106</v>
      </c>
      <c r="B48" s="163" t="s">
        <v>107</v>
      </c>
      <c r="C48" s="164"/>
      <c r="D48" s="28">
        <v>96629124.799999997</v>
      </c>
      <c r="E48" s="165">
        <v>91190626.930000007</v>
      </c>
      <c r="F48" s="164"/>
      <c r="G48" s="164"/>
      <c r="H48" s="164"/>
      <c r="I48" s="105">
        <f t="shared" si="0"/>
        <v>94.37178192262796</v>
      </c>
    </row>
    <row r="49" spans="1:14" x14ac:dyDescent="0.25">
      <c r="A49" s="22" t="s">
        <v>27</v>
      </c>
      <c r="B49" s="163" t="s">
        <v>28</v>
      </c>
      <c r="C49" s="164"/>
      <c r="D49" s="28">
        <v>69030786.25</v>
      </c>
      <c r="E49" s="165">
        <v>70560513.480000004</v>
      </c>
      <c r="F49" s="164"/>
      <c r="G49" s="164"/>
      <c r="H49" s="164"/>
      <c r="I49" s="105">
        <f t="shared" si="0"/>
        <v>102.21600725285089</v>
      </c>
    </row>
    <row r="50" spans="1:14" ht="15" customHeight="1" x14ac:dyDescent="0.25">
      <c r="A50" s="22" t="s">
        <v>41</v>
      </c>
      <c r="B50" s="163" t="s">
        <v>42</v>
      </c>
      <c r="C50" s="164"/>
      <c r="D50" s="28">
        <v>626190</v>
      </c>
      <c r="E50" s="165">
        <v>772864.87</v>
      </c>
      <c r="F50" s="164"/>
      <c r="G50" s="164"/>
      <c r="H50" s="164"/>
      <c r="I50" s="105">
        <f t="shared" si="0"/>
        <v>123.42338108241908</v>
      </c>
    </row>
    <row r="51" spans="1:14" ht="15" customHeight="1" x14ac:dyDescent="0.25">
      <c r="A51" s="22" t="s">
        <v>23</v>
      </c>
      <c r="B51" s="163" t="s">
        <v>24</v>
      </c>
      <c r="C51" s="164"/>
      <c r="D51" s="28">
        <v>20188315.300000001</v>
      </c>
      <c r="E51" s="165">
        <v>18357181.27</v>
      </c>
      <c r="F51" s="164"/>
      <c r="G51" s="164"/>
      <c r="H51" s="164"/>
      <c r="I51" s="105">
        <f t="shared" si="0"/>
        <v>90.929733349270606</v>
      </c>
    </row>
    <row r="52" spans="1:14" x14ac:dyDescent="0.25">
      <c r="A52" s="24" t="s">
        <v>64</v>
      </c>
      <c r="B52" s="166" t="s">
        <v>65</v>
      </c>
      <c r="C52" s="164"/>
      <c r="D52" s="27">
        <v>1829230</v>
      </c>
      <c r="E52" s="167">
        <v>1931600.98</v>
      </c>
      <c r="F52" s="164"/>
      <c r="G52" s="164"/>
      <c r="H52" s="164"/>
      <c r="I52" s="105">
        <f t="shared" si="0"/>
        <v>105.59639739125205</v>
      </c>
    </row>
    <row r="53" spans="1:14" ht="15" customHeight="1" x14ac:dyDescent="0.25">
      <c r="A53" s="22" t="s">
        <v>108</v>
      </c>
      <c r="B53" s="163" t="s">
        <v>109</v>
      </c>
      <c r="C53" s="164"/>
      <c r="D53" s="28">
        <v>924200</v>
      </c>
      <c r="E53" s="165">
        <v>1037231</v>
      </c>
      <c r="F53" s="164"/>
      <c r="G53" s="164"/>
      <c r="H53" s="164"/>
      <c r="I53" s="105">
        <f t="shared" si="0"/>
        <v>112.23014499026185</v>
      </c>
    </row>
    <row r="54" spans="1:14" ht="15" customHeight="1" x14ac:dyDescent="0.25">
      <c r="A54" s="22" t="s">
        <v>66</v>
      </c>
      <c r="B54" s="163" t="s">
        <v>67</v>
      </c>
      <c r="C54" s="164"/>
      <c r="D54" s="28">
        <v>905030</v>
      </c>
      <c r="E54" s="165">
        <v>894369.98</v>
      </c>
      <c r="F54" s="164"/>
      <c r="G54" s="164"/>
      <c r="H54" s="164"/>
      <c r="I54" s="105">
        <f t="shared" si="0"/>
        <v>98.822136282775148</v>
      </c>
    </row>
    <row r="55" spans="1:14" ht="15" customHeight="1" x14ac:dyDescent="0.25">
      <c r="A55" s="24" t="s">
        <v>57</v>
      </c>
      <c r="B55" s="166" t="s">
        <v>58</v>
      </c>
      <c r="C55" s="164"/>
      <c r="D55" s="27">
        <v>6819450</v>
      </c>
      <c r="E55" s="167">
        <v>8601950</v>
      </c>
      <c r="F55" s="164"/>
      <c r="G55" s="164"/>
      <c r="H55" s="164"/>
      <c r="I55" s="105">
        <f t="shared" si="0"/>
        <v>126.13847157761991</v>
      </c>
      <c r="N55" s="33" t="s">
        <v>1</v>
      </c>
    </row>
    <row r="56" spans="1:14" ht="15" customHeight="1" x14ac:dyDescent="0.25">
      <c r="A56" s="22" t="s">
        <v>59</v>
      </c>
      <c r="B56" s="163" t="s">
        <v>60</v>
      </c>
      <c r="C56" s="164"/>
      <c r="D56" s="28">
        <v>757450</v>
      </c>
      <c r="E56" s="165">
        <v>872450</v>
      </c>
      <c r="F56" s="164"/>
      <c r="G56" s="164"/>
      <c r="H56" s="164"/>
      <c r="I56" s="105">
        <f t="shared" si="0"/>
        <v>115.18252029836952</v>
      </c>
    </row>
    <row r="57" spans="1:14" ht="15" customHeight="1" x14ac:dyDescent="0.25">
      <c r="A57" s="22" t="s">
        <v>68</v>
      </c>
      <c r="B57" s="163" t="s">
        <v>69</v>
      </c>
      <c r="C57" s="164"/>
      <c r="D57" s="28">
        <v>5642000</v>
      </c>
      <c r="E57" s="165">
        <v>7309500</v>
      </c>
      <c r="F57" s="164"/>
      <c r="G57" s="164"/>
      <c r="H57" s="164"/>
      <c r="I57" s="105">
        <f t="shared" si="0"/>
        <v>129.55512229705778</v>
      </c>
    </row>
    <row r="58" spans="1:14" x14ac:dyDescent="0.25">
      <c r="A58" s="22" t="s">
        <v>76</v>
      </c>
      <c r="B58" s="163" t="s">
        <v>77</v>
      </c>
      <c r="C58" s="164"/>
      <c r="D58" s="28">
        <v>420000</v>
      </c>
      <c r="E58" s="165">
        <v>420000</v>
      </c>
      <c r="F58" s="164"/>
      <c r="G58" s="164"/>
      <c r="H58" s="164"/>
      <c r="I58" s="105">
        <f t="shared" si="0"/>
        <v>100</v>
      </c>
    </row>
    <row r="59" spans="1:14" ht="15" customHeight="1" x14ac:dyDescent="0.25">
      <c r="A59" s="24" t="s">
        <v>117</v>
      </c>
      <c r="B59" s="166" t="s">
        <v>118</v>
      </c>
      <c r="C59" s="164"/>
      <c r="D59" s="27">
        <v>11587000</v>
      </c>
      <c r="E59" s="167">
        <v>12798568.67</v>
      </c>
      <c r="F59" s="164"/>
      <c r="G59" s="164"/>
      <c r="H59" s="164"/>
      <c r="I59" s="105">
        <f t="shared" si="0"/>
        <v>110.4562757400535</v>
      </c>
    </row>
    <row r="60" spans="1:14" ht="15" customHeight="1" x14ac:dyDescent="0.25">
      <c r="A60" s="22" t="s">
        <v>119</v>
      </c>
      <c r="B60" s="163" t="s">
        <v>120</v>
      </c>
      <c r="C60" s="164"/>
      <c r="D60" s="28">
        <v>0</v>
      </c>
      <c r="E60" s="165">
        <v>1071170.8400000001</v>
      </c>
      <c r="F60" s="164"/>
      <c r="G60" s="164"/>
      <c r="H60" s="164"/>
    </row>
    <row r="61" spans="1:14" ht="15" customHeight="1" x14ac:dyDescent="0.25">
      <c r="A61" s="22" t="s">
        <v>142</v>
      </c>
      <c r="B61" s="163" t="s">
        <v>143</v>
      </c>
      <c r="C61" s="164"/>
      <c r="D61" s="28">
        <v>9140500</v>
      </c>
      <c r="E61" s="165">
        <v>7846500</v>
      </c>
      <c r="F61" s="164"/>
      <c r="G61" s="164"/>
      <c r="H61" s="164"/>
      <c r="I61" s="105">
        <f t="shared" si="0"/>
        <v>85.843225206498559</v>
      </c>
    </row>
    <row r="62" spans="1:14" x14ac:dyDescent="0.25">
      <c r="A62" s="22" t="s">
        <v>179</v>
      </c>
      <c r="B62" s="163" t="s">
        <v>180</v>
      </c>
      <c r="C62" s="164"/>
      <c r="D62" s="28">
        <v>2446500</v>
      </c>
      <c r="E62" s="165">
        <v>2446500</v>
      </c>
      <c r="F62" s="164"/>
      <c r="G62" s="164"/>
      <c r="H62" s="164"/>
      <c r="I62" s="105">
        <f t="shared" si="0"/>
        <v>100</v>
      </c>
    </row>
    <row r="63" spans="1:14" ht="15" customHeight="1" x14ac:dyDescent="0.25">
      <c r="A63" s="22" t="s">
        <v>312</v>
      </c>
      <c r="B63" s="163" t="s">
        <v>313</v>
      </c>
      <c r="C63" s="164"/>
      <c r="D63" s="28">
        <v>0</v>
      </c>
      <c r="E63" s="165">
        <v>1266144.98</v>
      </c>
      <c r="F63" s="164"/>
      <c r="G63" s="164"/>
      <c r="H63" s="164"/>
    </row>
    <row r="64" spans="1:14" ht="15" customHeight="1" x14ac:dyDescent="0.25">
      <c r="A64" s="22" t="s">
        <v>123</v>
      </c>
      <c r="B64" s="163" t="s">
        <v>124</v>
      </c>
      <c r="C64" s="164"/>
      <c r="D64" s="28">
        <v>0</v>
      </c>
      <c r="E64" s="165">
        <v>168252.85</v>
      </c>
      <c r="F64" s="164"/>
      <c r="G64" s="164"/>
      <c r="H64" s="164"/>
    </row>
    <row r="65" spans="1:9" ht="15" customHeight="1" x14ac:dyDescent="0.25">
      <c r="A65" s="24" t="s">
        <v>145</v>
      </c>
      <c r="B65" s="166" t="s">
        <v>146</v>
      </c>
      <c r="C65" s="164"/>
      <c r="D65" s="27">
        <v>25224220</v>
      </c>
      <c r="E65" s="167">
        <v>20714757</v>
      </c>
      <c r="F65" s="164"/>
      <c r="G65" s="164"/>
      <c r="H65" s="164"/>
      <c r="I65" s="105">
        <f t="shared" si="0"/>
        <v>82.122487831140063</v>
      </c>
    </row>
    <row r="66" spans="1:9" ht="15" customHeight="1" x14ac:dyDescent="0.25">
      <c r="A66" s="22" t="s">
        <v>147</v>
      </c>
      <c r="B66" s="163" t="s">
        <v>148</v>
      </c>
      <c r="C66" s="164"/>
      <c r="D66" s="28">
        <v>25224220</v>
      </c>
      <c r="E66" s="165">
        <v>20714757</v>
      </c>
      <c r="F66" s="164"/>
      <c r="G66" s="164"/>
      <c r="H66" s="164"/>
      <c r="I66" s="105">
        <f t="shared" si="0"/>
        <v>82.122487831140063</v>
      </c>
    </row>
    <row r="67" spans="1:9" x14ac:dyDescent="0.25">
      <c r="A67" s="24" t="s">
        <v>29</v>
      </c>
      <c r="B67" s="166" t="s">
        <v>30</v>
      </c>
      <c r="C67" s="164"/>
      <c r="D67" s="27">
        <v>16375250</v>
      </c>
      <c r="E67" s="167">
        <v>15262925.57</v>
      </c>
      <c r="F67" s="164"/>
      <c r="G67" s="164"/>
      <c r="H67" s="164"/>
      <c r="I67" s="105">
        <f t="shared" si="0"/>
        <v>93.20728275904186</v>
      </c>
    </row>
    <row r="68" spans="1:9" ht="15" customHeight="1" x14ac:dyDescent="0.25">
      <c r="A68" s="22" t="s">
        <v>31</v>
      </c>
      <c r="B68" s="163" t="s">
        <v>32</v>
      </c>
      <c r="C68" s="164"/>
      <c r="D68" s="28">
        <v>13968000</v>
      </c>
      <c r="E68" s="165">
        <v>12956675.57</v>
      </c>
      <c r="F68" s="164"/>
      <c r="G68" s="164"/>
      <c r="H68" s="164"/>
      <c r="I68" s="105">
        <f t="shared" si="0"/>
        <v>92.759704825314998</v>
      </c>
    </row>
    <row r="69" spans="1:9" ht="15" customHeight="1" x14ac:dyDescent="0.25">
      <c r="A69" s="22" t="s">
        <v>277</v>
      </c>
      <c r="B69" s="163" t="s">
        <v>278</v>
      </c>
      <c r="C69" s="164"/>
      <c r="D69" s="28">
        <v>997000</v>
      </c>
      <c r="E69" s="165">
        <v>897000</v>
      </c>
      <c r="F69" s="164"/>
      <c r="G69" s="164"/>
      <c r="H69" s="164"/>
      <c r="I69" s="105">
        <f t="shared" si="0"/>
        <v>89.969909729187563</v>
      </c>
    </row>
    <row r="70" spans="1:9" x14ac:dyDescent="0.25">
      <c r="A70" s="22" t="s">
        <v>174</v>
      </c>
      <c r="B70" s="163" t="s">
        <v>175</v>
      </c>
      <c r="C70" s="164"/>
      <c r="D70" s="28">
        <v>118600</v>
      </c>
      <c r="E70" s="165">
        <v>128600</v>
      </c>
      <c r="F70" s="164"/>
      <c r="G70" s="164"/>
      <c r="H70" s="164"/>
      <c r="I70" s="105">
        <f t="shared" si="0"/>
        <v>108.43170320404722</v>
      </c>
    </row>
    <row r="71" spans="1:9" ht="15" customHeight="1" x14ac:dyDescent="0.25">
      <c r="A71" s="22" t="s">
        <v>188</v>
      </c>
      <c r="B71" s="163" t="s">
        <v>189</v>
      </c>
      <c r="C71" s="164"/>
      <c r="D71" s="28">
        <v>402000</v>
      </c>
      <c r="E71" s="165">
        <v>602000</v>
      </c>
      <c r="F71" s="164"/>
      <c r="G71" s="164"/>
      <c r="H71" s="164"/>
      <c r="I71" s="105">
        <f t="shared" ref="I71:I85" si="1">SUM(E71/D71)*100</f>
        <v>149.75124378109453</v>
      </c>
    </row>
    <row r="72" spans="1:9" ht="15" customHeight="1" x14ac:dyDescent="0.25">
      <c r="A72" s="22" t="s">
        <v>166</v>
      </c>
      <c r="B72" s="163" t="s">
        <v>167</v>
      </c>
      <c r="C72" s="164"/>
      <c r="D72" s="28">
        <v>889650</v>
      </c>
      <c r="E72" s="165">
        <v>678650</v>
      </c>
      <c r="F72" s="164"/>
      <c r="G72" s="164"/>
      <c r="H72" s="164"/>
      <c r="I72" s="105">
        <f t="shared" si="1"/>
        <v>76.28280784578206</v>
      </c>
    </row>
    <row r="73" spans="1:9" ht="15" customHeight="1" x14ac:dyDescent="0.25">
      <c r="A73" s="25" t="s">
        <v>84</v>
      </c>
      <c r="B73" s="170" t="s">
        <v>85</v>
      </c>
      <c r="C73" s="164"/>
      <c r="D73" s="26">
        <v>100570350.51000001</v>
      </c>
      <c r="E73" s="171">
        <v>118017412.38</v>
      </c>
      <c r="F73" s="164"/>
      <c r="G73" s="164"/>
      <c r="H73" s="164"/>
      <c r="I73" s="146">
        <f t="shared" si="1"/>
        <v>117.34811679737078</v>
      </c>
    </row>
    <row r="74" spans="1:9" ht="15" customHeight="1" x14ac:dyDescent="0.25">
      <c r="A74" s="24" t="s">
        <v>307</v>
      </c>
      <c r="B74" s="166" t="s">
        <v>308</v>
      </c>
      <c r="C74" s="164"/>
      <c r="D74" s="27">
        <v>1795000</v>
      </c>
      <c r="E74" s="167">
        <v>887669</v>
      </c>
      <c r="F74" s="164"/>
      <c r="G74" s="164"/>
      <c r="H74" s="164"/>
      <c r="I74" s="105">
        <f t="shared" si="1"/>
        <v>49.45231197771588</v>
      </c>
    </row>
    <row r="75" spans="1:9" ht="15" customHeight="1" x14ac:dyDescent="0.25">
      <c r="A75" s="22" t="s">
        <v>309</v>
      </c>
      <c r="B75" s="163" t="s">
        <v>310</v>
      </c>
      <c r="C75" s="164"/>
      <c r="D75" s="28">
        <v>1795000</v>
      </c>
      <c r="E75" s="165">
        <v>887669</v>
      </c>
      <c r="F75" s="164"/>
      <c r="G75" s="164"/>
      <c r="H75" s="164"/>
      <c r="I75" s="105">
        <f t="shared" si="1"/>
        <v>49.45231197771588</v>
      </c>
    </row>
    <row r="76" spans="1:9" ht="15" customHeight="1" x14ac:dyDescent="0.25">
      <c r="A76" s="24" t="s">
        <v>86</v>
      </c>
      <c r="B76" s="166" t="s">
        <v>87</v>
      </c>
      <c r="C76" s="164"/>
      <c r="D76" s="27">
        <v>58281082.509999998</v>
      </c>
      <c r="E76" s="167">
        <v>72237239.299999997</v>
      </c>
      <c r="F76" s="164"/>
      <c r="G76" s="164"/>
      <c r="H76" s="164"/>
      <c r="I76" s="105">
        <f t="shared" si="1"/>
        <v>123.94628958308276</v>
      </c>
    </row>
    <row r="77" spans="1:9" x14ac:dyDescent="0.25">
      <c r="A77" s="22" t="s">
        <v>88</v>
      </c>
      <c r="B77" s="163" t="s">
        <v>89</v>
      </c>
      <c r="C77" s="164"/>
      <c r="D77" s="28">
        <v>35733943.509999998</v>
      </c>
      <c r="E77" s="165">
        <v>39084173.869999997</v>
      </c>
      <c r="F77" s="164"/>
      <c r="G77" s="164"/>
      <c r="H77" s="164"/>
      <c r="I77" s="105">
        <f t="shared" si="1"/>
        <v>109.37548456990886</v>
      </c>
    </row>
    <row r="78" spans="1:9" ht="15" customHeight="1" x14ac:dyDescent="0.25">
      <c r="A78" s="22" t="s">
        <v>90</v>
      </c>
      <c r="B78" s="163" t="s">
        <v>91</v>
      </c>
      <c r="C78" s="164"/>
      <c r="D78" s="28">
        <v>17135154</v>
      </c>
      <c r="E78" s="165">
        <v>26760560.719999999</v>
      </c>
      <c r="F78" s="164"/>
      <c r="G78" s="164"/>
      <c r="H78" s="164"/>
      <c r="I78" s="105">
        <f t="shared" si="1"/>
        <v>156.1734474052582</v>
      </c>
    </row>
    <row r="79" spans="1:9" x14ac:dyDescent="0.25">
      <c r="A79" s="22" t="s">
        <v>238</v>
      </c>
      <c r="B79" s="163" t="s">
        <v>239</v>
      </c>
      <c r="C79" s="164"/>
      <c r="D79" s="28">
        <v>2603500</v>
      </c>
      <c r="E79" s="165">
        <v>2703500</v>
      </c>
      <c r="F79" s="164"/>
      <c r="G79" s="164"/>
      <c r="H79" s="164"/>
      <c r="I79" s="105">
        <f t="shared" si="1"/>
        <v>103.84098329172269</v>
      </c>
    </row>
    <row r="80" spans="1:9" ht="15" customHeight="1" x14ac:dyDescent="0.25">
      <c r="A80" s="22" t="s">
        <v>294</v>
      </c>
      <c r="B80" s="163" t="s">
        <v>295</v>
      </c>
      <c r="C80" s="164"/>
      <c r="D80" s="28">
        <v>1772043</v>
      </c>
      <c r="E80" s="165">
        <v>2531812.71</v>
      </c>
      <c r="F80" s="164"/>
      <c r="G80" s="164"/>
      <c r="H80" s="164"/>
      <c r="I80" s="105">
        <f t="shared" si="1"/>
        <v>142.87535404050578</v>
      </c>
    </row>
    <row r="81" spans="1:9" ht="15" customHeight="1" x14ac:dyDescent="0.25">
      <c r="A81" s="22" t="s">
        <v>209</v>
      </c>
      <c r="B81" s="163" t="s">
        <v>210</v>
      </c>
      <c r="C81" s="164"/>
      <c r="D81" s="28">
        <v>1036442</v>
      </c>
      <c r="E81" s="165">
        <v>1157192</v>
      </c>
      <c r="F81" s="164"/>
      <c r="G81" s="164"/>
      <c r="H81" s="164"/>
      <c r="I81" s="105">
        <f t="shared" si="1"/>
        <v>111.65043485308392</v>
      </c>
    </row>
    <row r="82" spans="1:9" ht="15" customHeight="1" x14ac:dyDescent="0.25">
      <c r="A82" s="24" t="s">
        <v>92</v>
      </c>
      <c r="B82" s="166" t="s">
        <v>93</v>
      </c>
      <c r="C82" s="164"/>
      <c r="D82" s="27">
        <v>40494268</v>
      </c>
      <c r="E82" s="167">
        <v>44892504.079999998</v>
      </c>
      <c r="F82" s="164"/>
      <c r="G82" s="164"/>
      <c r="H82" s="164"/>
      <c r="I82" s="105">
        <f t="shared" si="1"/>
        <v>110.8613793932514</v>
      </c>
    </row>
    <row r="83" spans="1:9" x14ac:dyDescent="0.25">
      <c r="A83" s="22" t="s">
        <v>94</v>
      </c>
      <c r="B83" s="163" t="s">
        <v>95</v>
      </c>
      <c r="C83" s="164"/>
      <c r="D83" s="28">
        <v>39891068</v>
      </c>
      <c r="E83" s="165">
        <v>40468425.079999998</v>
      </c>
      <c r="F83" s="164"/>
      <c r="G83" s="164"/>
      <c r="H83" s="164"/>
      <c r="I83" s="105">
        <f t="shared" si="1"/>
        <v>101.44733422529575</v>
      </c>
    </row>
    <row r="84" spans="1:9" x14ac:dyDescent="0.25">
      <c r="A84" s="22" t="s">
        <v>240</v>
      </c>
      <c r="B84" s="163" t="s">
        <v>241</v>
      </c>
      <c r="C84" s="164"/>
      <c r="D84" s="28">
        <v>80000</v>
      </c>
      <c r="E84" s="165">
        <v>80000</v>
      </c>
      <c r="F84" s="164"/>
      <c r="G84" s="164"/>
      <c r="H84" s="164"/>
      <c r="I84" s="105">
        <f t="shared" si="1"/>
        <v>100</v>
      </c>
    </row>
    <row r="85" spans="1:9" ht="15" customHeight="1" x14ac:dyDescent="0.25">
      <c r="A85" s="22" t="s">
        <v>222</v>
      </c>
      <c r="B85" s="163" t="s">
        <v>223</v>
      </c>
      <c r="C85" s="164"/>
      <c r="D85" s="28">
        <v>523200</v>
      </c>
      <c r="E85" s="165">
        <v>4344079</v>
      </c>
      <c r="F85" s="164"/>
      <c r="G85" s="164"/>
      <c r="H85" s="164"/>
      <c r="I85" s="105">
        <f t="shared" si="1"/>
        <v>830.29032874617747</v>
      </c>
    </row>
    <row r="86" spans="1:9" x14ac:dyDescent="0.25">
      <c r="A86" s="21" t="s">
        <v>0</v>
      </c>
      <c r="B86" s="174" t="s">
        <v>0</v>
      </c>
      <c r="C86" s="164"/>
      <c r="D86" s="21" t="s">
        <v>0</v>
      </c>
      <c r="E86" s="174" t="s">
        <v>0</v>
      </c>
      <c r="F86" s="164"/>
      <c r="G86" s="164"/>
      <c r="H86" s="164"/>
    </row>
    <row r="87" spans="1:9" ht="0" hidden="1" customHeight="1" x14ac:dyDescent="0.25"/>
  </sheetData>
  <mergeCells count="167">
    <mergeCell ref="B80:C80"/>
    <mergeCell ref="E80:H80"/>
    <mergeCell ref="B81:C81"/>
    <mergeCell ref="E81:H81"/>
    <mergeCell ref="B78:C78"/>
    <mergeCell ref="E78:H78"/>
    <mergeCell ref="B79:C79"/>
    <mergeCell ref="E79:H79"/>
    <mergeCell ref="B76:C76"/>
    <mergeCell ref="E76:H76"/>
    <mergeCell ref="B77:C77"/>
    <mergeCell ref="E77:H77"/>
    <mergeCell ref="B85:C85"/>
    <mergeCell ref="E85:H85"/>
    <mergeCell ref="B86:C86"/>
    <mergeCell ref="E86:H86"/>
    <mergeCell ref="B84:C84"/>
    <mergeCell ref="E84:H84"/>
    <mergeCell ref="B82:C82"/>
    <mergeCell ref="E82:H82"/>
    <mergeCell ref="B83:C83"/>
    <mergeCell ref="E83:H83"/>
    <mergeCell ref="B75:C75"/>
    <mergeCell ref="E75:H75"/>
    <mergeCell ref="B73:C73"/>
    <mergeCell ref="E73:H73"/>
    <mergeCell ref="B74:C74"/>
    <mergeCell ref="E74:H74"/>
    <mergeCell ref="B71:C71"/>
    <mergeCell ref="E71:H71"/>
    <mergeCell ref="B72:C72"/>
    <mergeCell ref="E72:H72"/>
    <mergeCell ref="B69:C69"/>
    <mergeCell ref="E69:H69"/>
    <mergeCell ref="B70:C70"/>
    <mergeCell ref="E70:H70"/>
    <mergeCell ref="B67:C67"/>
    <mergeCell ref="E67:H67"/>
    <mergeCell ref="B68:C68"/>
    <mergeCell ref="E68:H68"/>
    <mergeCell ref="B65:C65"/>
    <mergeCell ref="E65:H65"/>
    <mergeCell ref="B66:C66"/>
    <mergeCell ref="E66:H66"/>
    <mergeCell ref="B63:C63"/>
    <mergeCell ref="E63:H63"/>
    <mergeCell ref="B64:C64"/>
    <mergeCell ref="E64:H64"/>
    <mergeCell ref="B61:C61"/>
    <mergeCell ref="E61:H61"/>
    <mergeCell ref="B62:C62"/>
    <mergeCell ref="E62:H62"/>
    <mergeCell ref="B59:C59"/>
    <mergeCell ref="E59:H59"/>
    <mergeCell ref="B60:C60"/>
    <mergeCell ref="E60:H60"/>
    <mergeCell ref="B57:C57"/>
    <mergeCell ref="E57:H57"/>
    <mergeCell ref="B58:C58"/>
    <mergeCell ref="E58:H58"/>
    <mergeCell ref="B55:C55"/>
    <mergeCell ref="E55:H55"/>
    <mergeCell ref="B56:C56"/>
    <mergeCell ref="E56:H56"/>
    <mergeCell ref="B53:C53"/>
    <mergeCell ref="E53:H53"/>
    <mergeCell ref="B54:C54"/>
    <mergeCell ref="E54:H54"/>
    <mergeCell ref="B51:C51"/>
    <mergeCell ref="E51:H51"/>
    <mergeCell ref="B52:C52"/>
    <mergeCell ref="E52:H52"/>
    <mergeCell ref="B49:C49"/>
    <mergeCell ref="E49:H49"/>
    <mergeCell ref="B50:C50"/>
    <mergeCell ref="E50:H50"/>
    <mergeCell ref="B47:C47"/>
    <mergeCell ref="E47:H47"/>
    <mergeCell ref="B48:C48"/>
    <mergeCell ref="E48:H48"/>
    <mergeCell ref="B45:C45"/>
    <mergeCell ref="E45:H45"/>
    <mergeCell ref="B46:C46"/>
    <mergeCell ref="E46:H46"/>
    <mergeCell ref="B43:C43"/>
    <mergeCell ref="E43:H43"/>
    <mergeCell ref="B44:C44"/>
    <mergeCell ref="E44:H44"/>
    <mergeCell ref="B41:C41"/>
    <mergeCell ref="E41:H41"/>
    <mergeCell ref="B42:C42"/>
    <mergeCell ref="E42:H42"/>
    <mergeCell ref="B40:C40"/>
    <mergeCell ref="E40:H40"/>
    <mergeCell ref="B38:C38"/>
    <mergeCell ref="E38:H38"/>
    <mergeCell ref="B39:C39"/>
    <mergeCell ref="E39:H39"/>
    <mergeCell ref="B36:C36"/>
    <mergeCell ref="E36:H36"/>
    <mergeCell ref="B37:C37"/>
    <mergeCell ref="E37:H37"/>
    <mergeCell ref="B34:C34"/>
    <mergeCell ref="E34:H34"/>
    <mergeCell ref="B35:C35"/>
    <mergeCell ref="E35:H35"/>
    <mergeCell ref="B32:C32"/>
    <mergeCell ref="E32:H32"/>
    <mergeCell ref="B33:C33"/>
    <mergeCell ref="E33:H33"/>
    <mergeCell ref="B30:C30"/>
    <mergeCell ref="E30:H30"/>
    <mergeCell ref="B31:C31"/>
    <mergeCell ref="E31:H31"/>
    <mergeCell ref="E27:H27"/>
    <mergeCell ref="B28:C28"/>
    <mergeCell ref="E28:H28"/>
    <mergeCell ref="B29:C29"/>
    <mergeCell ref="E29:H29"/>
    <mergeCell ref="E24:H24"/>
    <mergeCell ref="B25:C25"/>
    <mergeCell ref="E25:H25"/>
    <mergeCell ref="B26:C26"/>
    <mergeCell ref="E26:H26"/>
    <mergeCell ref="B27:C27"/>
    <mergeCell ref="B24:C24"/>
    <mergeCell ref="E21:H21"/>
    <mergeCell ref="B22:C22"/>
    <mergeCell ref="E22:H22"/>
    <mergeCell ref="B23:C23"/>
    <mergeCell ref="E23:H23"/>
    <mergeCell ref="E18:H18"/>
    <mergeCell ref="B19:C19"/>
    <mergeCell ref="E19:H19"/>
    <mergeCell ref="B20:C20"/>
    <mergeCell ref="E20:H20"/>
    <mergeCell ref="B21:C21"/>
    <mergeCell ref="B18:C18"/>
    <mergeCell ref="E15:H15"/>
    <mergeCell ref="B16:C16"/>
    <mergeCell ref="E16:H16"/>
    <mergeCell ref="B17:C17"/>
    <mergeCell ref="E17:H17"/>
    <mergeCell ref="E12:H12"/>
    <mergeCell ref="B13:C13"/>
    <mergeCell ref="E13:H13"/>
    <mergeCell ref="B14:C14"/>
    <mergeCell ref="E14:H14"/>
    <mergeCell ref="B15:C15"/>
    <mergeCell ref="B12:C12"/>
    <mergeCell ref="A1:C1"/>
    <mergeCell ref="B10:C10"/>
    <mergeCell ref="E10:H10"/>
    <mergeCell ref="B11:C11"/>
    <mergeCell ref="E11:H11"/>
    <mergeCell ref="B8:C8"/>
    <mergeCell ref="E8:H8"/>
    <mergeCell ref="B9:C9"/>
    <mergeCell ref="E9:H9"/>
    <mergeCell ref="E5:H5"/>
    <mergeCell ref="A6:D6"/>
    <mergeCell ref="E6:H6"/>
    <mergeCell ref="B7:C7"/>
    <mergeCell ref="E7:H7"/>
    <mergeCell ref="B5:C5"/>
    <mergeCell ref="A2:C2"/>
    <mergeCell ref="A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60" zoomScaleNormal="100" workbookViewId="0">
      <selection activeCell="E5" sqref="E5:F5"/>
    </sheetView>
  </sheetViews>
  <sheetFormatPr defaultRowHeight="15" x14ac:dyDescent="0.25"/>
  <cols>
    <col min="2" max="2" width="78.85546875" customWidth="1"/>
    <col min="4" max="4" width="22.140625" customWidth="1"/>
    <col min="5" max="5" width="9.140625" customWidth="1"/>
    <col min="6" max="6" width="8.42578125" customWidth="1"/>
    <col min="7" max="8" width="9.140625" hidden="1" customWidth="1"/>
    <col min="9" max="9" width="7" customWidth="1"/>
  </cols>
  <sheetData>
    <row r="1" spans="1:9" x14ac:dyDescent="0.25">
      <c r="A1" s="156" t="s">
        <v>477</v>
      </c>
      <c r="B1" s="157"/>
    </row>
    <row r="2" spans="1:9" x14ac:dyDescent="0.25">
      <c r="A2" s="156" t="s">
        <v>486</v>
      </c>
      <c r="B2" s="157"/>
    </row>
    <row r="4" spans="1:9" x14ac:dyDescent="0.25">
      <c r="A4" s="159" t="s">
        <v>487</v>
      </c>
      <c r="B4" s="159"/>
      <c r="C4" s="159"/>
      <c r="D4" s="159"/>
      <c r="E4" s="159"/>
      <c r="F4" s="159"/>
      <c r="G4" s="159"/>
      <c r="H4" s="159"/>
      <c r="I4" s="159"/>
    </row>
    <row r="5" spans="1:9" x14ac:dyDescent="0.25">
      <c r="D5" s="35" t="s">
        <v>479</v>
      </c>
      <c r="E5" s="177" t="s">
        <v>604</v>
      </c>
      <c r="F5" s="161"/>
      <c r="I5" s="109" t="s">
        <v>480</v>
      </c>
    </row>
    <row r="6" spans="1:9" s="20" customFormat="1" x14ac:dyDescent="0.25">
      <c r="A6" s="169" t="s">
        <v>446</v>
      </c>
      <c r="B6" s="164"/>
      <c r="C6" s="164"/>
      <c r="D6" s="164"/>
      <c r="E6" s="169" t="s">
        <v>0</v>
      </c>
      <c r="F6" s="164"/>
      <c r="G6" s="164"/>
      <c r="H6" s="164"/>
      <c r="I6" s="149"/>
    </row>
    <row r="7" spans="1:9" s="20" customFormat="1" ht="15" customHeight="1" x14ac:dyDescent="0.25">
      <c r="A7" s="25" t="s">
        <v>447</v>
      </c>
      <c r="B7" s="170" t="s">
        <v>448</v>
      </c>
      <c r="C7" s="164"/>
      <c r="D7" s="26">
        <v>37639218</v>
      </c>
      <c r="E7" s="171">
        <v>24716589.73</v>
      </c>
      <c r="F7" s="164"/>
      <c r="G7" s="164"/>
      <c r="H7" s="164"/>
      <c r="I7" s="147">
        <f>SUM(E7/D7)*100</f>
        <v>65.667118084121725</v>
      </c>
    </row>
    <row r="8" spans="1:9" s="20" customFormat="1" x14ac:dyDescent="0.25">
      <c r="A8" s="24" t="s">
        <v>449</v>
      </c>
      <c r="B8" s="166" t="s">
        <v>450</v>
      </c>
      <c r="C8" s="164"/>
      <c r="D8" s="27">
        <v>1725000</v>
      </c>
      <c r="E8" s="175">
        <v>1725000</v>
      </c>
      <c r="F8" s="176"/>
      <c r="G8" s="176"/>
      <c r="H8" s="176"/>
      <c r="I8" s="108">
        <f t="shared" ref="I8:I30" si="0">SUM(E8/D8)*100</f>
        <v>100</v>
      </c>
    </row>
    <row r="9" spans="1:9" s="20" customFormat="1" x14ac:dyDescent="0.25">
      <c r="A9" s="22" t="s">
        <v>451</v>
      </c>
      <c r="B9" s="163" t="s">
        <v>452</v>
      </c>
      <c r="C9" s="164"/>
      <c r="D9" s="28">
        <v>10000</v>
      </c>
      <c r="E9" s="165">
        <v>10000</v>
      </c>
      <c r="F9" s="164"/>
      <c r="G9" s="164"/>
      <c r="H9" s="164"/>
      <c r="I9" s="108">
        <f t="shared" si="0"/>
        <v>100</v>
      </c>
    </row>
    <row r="10" spans="1:9" s="20" customFormat="1" x14ac:dyDescent="0.25">
      <c r="A10" s="22" t="s">
        <v>453</v>
      </c>
      <c r="B10" s="163" t="s">
        <v>454</v>
      </c>
      <c r="C10" s="164"/>
      <c r="D10" s="28">
        <v>0</v>
      </c>
      <c r="E10" s="165">
        <v>0</v>
      </c>
      <c r="F10" s="164"/>
      <c r="G10" s="164"/>
      <c r="H10" s="164"/>
      <c r="I10" s="108"/>
    </row>
    <row r="11" spans="1:9" s="20" customFormat="1" x14ac:dyDescent="0.25">
      <c r="A11" s="22" t="s">
        <v>455</v>
      </c>
      <c r="B11" s="163" t="s">
        <v>456</v>
      </c>
      <c r="C11" s="164"/>
      <c r="D11" s="28">
        <v>1700000</v>
      </c>
      <c r="E11" s="165">
        <v>1700000</v>
      </c>
      <c r="F11" s="164"/>
      <c r="G11" s="164"/>
      <c r="H11" s="164"/>
      <c r="I11" s="108">
        <f t="shared" si="0"/>
        <v>100</v>
      </c>
    </row>
    <row r="12" spans="1:9" s="20" customFormat="1" x14ac:dyDescent="0.25">
      <c r="A12" s="22" t="s">
        <v>457</v>
      </c>
      <c r="B12" s="163" t="s">
        <v>458</v>
      </c>
      <c r="C12" s="164"/>
      <c r="D12" s="28">
        <v>15000</v>
      </c>
      <c r="E12" s="165">
        <v>15000</v>
      </c>
      <c r="F12" s="164"/>
      <c r="G12" s="164"/>
      <c r="H12" s="164"/>
      <c r="I12" s="108">
        <f t="shared" si="0"/>
        <v>100</v>
      </c>
    </row>
    <row r="13" spans="1:9" s="20" customFormat="1" ht="15" customHeight="1" x14ac:dyDescent="0.25">
      <c r="A13" s="24" t="s">
        <v>459</v>
      </c>
      <c r="B13" s="166" t="s">
        <v>460</v>
      </c>
      <c r="C13" s="164"/>
      <c r="D13" s="27">
        <v>35914218</v>
      </c>
      <c r="E13" s="167">
        <v>22991589.73</v>
      </c>
      <c r="F13" s="164"/>
      <c r="G13" s="164"/>
      <c r="H13" s="164"/>
      <c r="I13" s="108">
        <f t="shared" si="0"/>
        <v>64.018071422298547</v>
      </c>
    </row>
    <row r="14" spans="1:9" s="20" customFormat="1" ht="15" customHeight="1" x14ac:dyDescent="0.25">
      <c r="A14" s="22" t="s">
        <v>461</v>
      </c>
      <c r="B14" s="163" t="s">
        <v>462</v>
      </c>
      <c r="C14" s="164"/>
      <c r="D14" s="28">
        <v>35914218</v>
      </c>
      <c r="E14" s="165">
        <v>18731589.73</v>
      </c>
      <c r="F14" s="164"/>
      <c r="G14" s="164"/>
      <c r="H14" s="164"/>
      <c r="I14" s="108">
        <f t="shared" si="0"/>
        <v>52.156473878952347</v>
      </c>
    </row>
    <row r="15" spans="1:9" s="20" customFormat="1" ht="15" customHeight="1" x14ac:dyDescent="0.25">
      <c r="A15" s="22" t="s">
        <v>463</v>
      </c>
      <c r="B15" s="163" t="s">
        <v>464</v>
      </c>
      <c r="C15" s="164"/>
      <c r="D15" s="28">
        <v>0</v>
      </c>
      <c r="E15" s="165">
        <v>4260000</v>
      </c>
      <c r="F15" s="164"/>
      <c r="G15" s="164"/>
      <c r="H15" s="164"/>
      <c r="I15" s="108"/>
    </row>
    <row r="16" spans="1:9" s="20" customFormat="1" x14ac:dyDescent="0.25">
      <c r="A16" s="25" t="s">
        <v>127</v>
      </c>
      <c r="B16" s="170" t="s">
        <v>128</v>
      </c>
      <c r="C16" s="164"/>
      <c r="D16" s="26">
        <v>33574421</v>
      </c>
      <c r="E16" s="171">
        <v>32038921</v>
      </c>
      <c r="F16" s="164"/>
      <c r="G16" s="164"/>
      <c r="H16" s="164"/>
      <c r="I16" s="147">
        <f t="shared" si="0"/>
        <v>95.426577870099379</v>
      </c>
    </row>
    <row r="17" spans="1:9" s="20" customFormat="1" x14ac:dyDescent="0.25">
      <c r="A17" s="24" t="s">
        <v>254</v>
      </c>
      <c r="B17" s="166" t="s">
        <v>255</v>
      </c>
      <c r="C17" s="164"/>
      <c r="D17" s="27">
        <v>100000</v>
      </c>
      <c r="E17" s="167">
        <v>100000</v>
      </c>
      <c r="F17" s="164"/>
      <c r="G17" s="164"/>
      <c r="H17" s="164"/>
      <c r="I17" s="108">
        <f t="shared" si="0"/>
        <v>100</v>
      </c>
    </row>
    <row r="18" spans="1:9" s="20" customFormat="1" x14ac:dyDescent="0.25">
      <c r="A18" s="22" t="s">
        <v>465</v>
      </c>
      <c r="B18" s="163" t="s">
        <v>466</v>
      </c>
      <c r="C18" s="164"/>
      <c r="D18" s="28">
        <v>0</v>
      </c>
      <c r="E18" s="165">
        <v>0</v>
      </c>
      <c r="F18" s="164"/>
      <c r="G18" s="164"/>
      <c r="H18" s="164"/>
      <c r="I18" s="108"/>
    </row>
    <row r="19" spans="1:9" s="20" customFormat="1" x14ac:dyDescent="0.25">
      <c r="A19" s="22" t="s">
        <v>256</v>
      </c>
      <c r="B19" s="163" t="s">
        <v>257</v>
      </c>
      <c r="C19" s="164"/>
      <c r="D19" s="28">
        <v>100000</v>
      </c>
      <c r="E19" s="165">
        <v>100000</v>
      </c>
      <c r="F19" s="164"/>
      <c r="G19" s="164"/>
      <c r="H19" s="164"/>
      <c r="I19" s="108">
        <f t="shared" si="0"/>
        <v>100</v>
      </c>
    </row>
    <row r="20" spans="1:9" s="20" customFormat="1" x14ac:dyDescent="0.25">
      <c r="A20" s="24" t="s">
        <v>129</v>
      </c>
      <c r="B20" s="166" t="s">
        <v>130</v>
      </c>
      <c r="C20" s="164"/>
      <c r="D20" s="27">
        <v>33474421</v>
      </c>
      <c r="E20" s="167">
        <v>31938921</v>
      </c>
      <c r="F20" s="164"/>
      <c r="G20" s="164"/>
      <c r="H20" s="164"/>
      <c r="I20" s="108">
        <f t="shared" si="0"/>
        <v>95.41291543175609</v>
      </c>
    </row>
    <row r="21" spans="1:9" s="20" customFormat="1" x14ac:dyDescent="0.25">
      <c r="A21" s="22" t="s">
        <v>242</v>
      </c>
      <c r="B21" s="163" t="s">
        <v>243</v>
      </c>
      <c r="C21" s="164"/>
      <c r="D21" s="28">
        <v>8118726</v>
      </c>
      <c r="E21" s="165">
        <v>8118726</v>
      </c>
      <c r="F21" s="164"/>
      <c r="G21" s="164"/>
      <c r="H21" s="164"/>
      <c r="I21" s="108">
        <f t="shared" si="0"/>
        <v>100</v>
      </c>
    </row>
    <row r="22" spans="1:9" s="20" customFormat="1" x14ac:dyDescent="0.25">
      <c r="A22" s="22" t="s">
        <v>260</v>
      </c>
      <c r="B22" s="163" t="s">
        <v>261</v>
      </c>
      <c r="C22" s="164"/>
      <c r="D22" s="28">
        <v>6560851</v>
      </c>
      <c r="E22" s="165">
        <v>6560851</v>
      </c>
      <c r="F22" s="164"/>
      <c r="G22" s="164"/>
      <c r="H22" s="164"/>
      <c r="I22" s="108">
        <f t="shared" si="0"/>
        <v>100</v>
      </c>
    </row>
    <row r="23" spans="1:9" s="20" customFormat="1" ht="15" customHeight="1" x14ac:dyDescent="0.25">
      <c r="A23" s="22" t="s">
        <v>131</v>
      </c>
      <c r="B23" s="163" t="s">
        <v>132</v>
      </c>
      <c r="C23" s="164"/>
      <c r="D23" s="28">
        <v>18719844</v>
      </c>
      <c r="E23" s="165">
        <v>17184344</v>
      </c>
      <c r="F23" s="164"/>
      <c r="G23" s="164"/>
      <c r="H23" s="164"/>
      <c r="I23" s="108">
        <f t="shared" si="0"/>
        <v>91.797474380662564</v>
      </c>
    </row>
    <row r="24" spans="1:9" s="20" customFormat="1" x14ac:dyDescent="0.25">
      <c r="A24" s="22" t="s">
        <v>258</v>
      </c>
      <c r="B24" s="163" t="s">
        <v>259</v>
      </c>
      <c r="C24" s="164"/>
      <c r="D24" s="28">
        <v>25000</v>
      </c>
      <c r="E24" s="165">
        <v>25000</v>
      </c>
      <c r="F24" s="164"/>
      <c r="G24" s="164"/>
      <c r="H24" s="164"/>
      <c r="I24" s="108">
        <f t="shared" si="0"/>
        <v>100</v>
      </c>
    </row>
    <row r="25" spans="1:9" s="20" customFormat="1" x14ac:dyDescent="0.25">
      <c r="A25" s="22" t="s">
        <v>150</v>
      </c>
      <c r="B25" s="163" t="s">
        <v>151</v>
      </c>
      <c r="C25" s="164"/>
      <c r="D25" s="28">
        <v>50000</v>
      </c>
      <c r="E25" s="165">
        <v>50000</v>
      </c>
      <c r="F25" s="164"/>
      <c r="G25" s="164"/>
      <c r="H25" s="164"/>
      <c r="I25" s="108">
        <f t="shared" si="0"/>
        <v>100</v>
      </c>
    </row>
    <row r="26" spans="1:9" s="20" customFormat="1" x14ac:dyDescent="0.25">
      <c r="A26" s="21" t="s">
        <v>0</v>
      </c>
      <c r="B26" s="174" t="s">
        <v>0</v>
      </c>
      <c r="C26" s="164"/>
      <c r="D26" s="21" t="s">
        <v>0</v>
      </c>
      <c r="E26" s="174" t="s">
        <v>0</v>
      </c>
      <c r="F26" s="164"/>
      <c r="G26" s="164"/>
      <c r="H26" s="164"/>
      <c r="I26" s="108"/>
    </row>
    <row r="27" spans="1:9" s="20" customFormat="1" x14ac:dyDescent="0.25">
      <c r="A27" s="169" t="s">
        <v>467</v>
      </c>
      <c r="B27" s="164"/>
      <c r="C27" s="164"/>
      <c r="D27" s="164"/>
      <c r="E27" s="169" t="s">
        <v>0</v>
      </c>
      <c r="F27" s="164"/>
      <c r="G27" s="164"/>
      <c r="H27" s="164"/>
      <c r="I27" s="148"/>
    </row>
    <row r="28" spans="1:9" s="20" customFormat="1" ht="15" customHeight="1" x14ac:dyDescent="0.25">
      <c r="A28" s="25" t="s">
        <v>468</v>
      </c>
      <c r="B28" s="170" t="s">
        <v>469</v>
      </c>
      <c r="C28" s="164"/>
      <c r="D28" s="26">
        <v>15553921</v>
      </c>
      <c r="E28" s="171">
        <v>26011576.82</v>
      </c>
      <c r="F28" s="164"/>
      <c r="G28" s="164"/>
      <c r="H28" s="164"/>
      <c r="I28" s="147">
        <f t="shared" si="0"/>
        <v>167.23485235652157</v>
      </c>
    </row>
    <row r="29" spans="1:9" s="20" customFormat="1" ht="15" customHeight="1" x14ac:dyDescent="0.25">
      <c r="A29" s="24" t="s">
        <v>470</v>
      </c>
      <c r="B29" s="166" t="s">
        <v>471</v>
      </c>
      <c r="C29" s="164"/>
      <c r="D29" s="27">
        <v>15553921</v>
      </c>
      <c r="E29" s="167">
        <v>26011576.82</v>
      </c>
      <c r="F29" s="164"/>
      <c r="G29" s="164"/>
      <c r="H29" s="164"/>
      <c r="I29" s="108">
        <f t="shared" si="0"/>
        <v>167.23485235652157</v>
      </c>
    </row>
    <row r="30" spans="1:9" s="20" customFormat="1" ht="15" customHeight="1" x14ac:dyDescent="0.25">
      <c r="A30" s="22" t="s">
        <v>472</v>
      </c>
      <c r="B30" s="163" t="s">
        <v>473</v>
      </c>
      <c r="C30" s="164"/>
      <c r="D30" s="28">
        <v>15553921</v>
      </c>
      <c r="E30" s="165">
        <v>26011576.82</v>
      </c>
      <c r="F30" s="164"/>
      <c r="G30" s="164"/>
      <c r="H30" s="164"/>
      <c r="I30" s="108">
        <f t="shared" si="0"/>
        <v>167.23485235652157</v>
      </c>
    </row>
    <row r="31" spans="1:9" s="20" customFormat="1" x14ac:dyDescent="0.25">
      <c r="A31" s="21" t="s">
        <v>0</v>
      </c>
      <c r="B31" s="174" t="s">
        <v>0</v>
      </c>
      <c r="C31" s="164"/>
      <c r="D31" s="21" t="s">
        <v>0</v>
      </c>
      <c r="E31" s="174" t="s">
        <v>0</v>
      </c>
      <c r="F31" s="164"/>
      <c r="G31" s="164"/>
      <c r="H31" s="164"/>
    </row>
  </sheetData>
  <mergeCells count="56">
    <mergeCell ref="B30:C30"/>
    <mergeCell ref="E30:H30"/>
    <mergeCell ref="B31:C31"/>
    <mergeCell ref="E31:H31"/>
    <mergeCell ref="A1:B1"/>
    <mergeCell ref="A2:B2"/>
    <mergeCell ref="A4:I4"/>
    <mergeCell ref="E5:F5"/>
    <mergeCell ref="A27:D27"/>
    <mergeCell ref="E27:H27"/>
    <mergeCell ref="B28:C28"/>
    <mergeCell ref="E28:H28"/>
    <mergeCell ref="B29:C29"/>
    <mergeCell ref="E29:H29"/>
    <mergeCell ref="B24:C24"/>
    <mergeCell ref="E24:H24"/>
    <mergeCell ref="B25:C25"/>
    <mergeCell ref="E25:H25"/>
    <mergeCell ref="B26:C26"/>
    <mergeCell ref="E26:H26"/>
    <mergeCell ref="B21:C21"/>
    <mergeCell ref="E21:H21"/>
    <mergeCell ref="B22:C22"/>
    <mergeCell ref="E22:H22"/>
    <mergeCell ref="B23:C23"/>
    <mergeCell ref="E23:H23"/>
    <mergeCell ref="B18:C18"/>
    <mergeCell ref="E18:H18"/>
    <mergeCell ref="B19:C19"/>
    <mergeCell ref="E19:H19"/>
    <mergeCell ref="B20:C20"/>
    <mergeCell ref="E20:H20"/>
    <mergeCell ref="B15:C15"/>
    <mergeCell ref="E15:H15"/>
    <mergeCell ref="B16:C16"/>
    <mergeCell ref="E16:H16"/>
    <mergeCell ref="B17:C17"/>
    <mergeCell ref="E17:H17"/>
    <mergeCell ref="B12:C12"/>
    <mergeCell ref="E12:H12"/>
    <mergeCell ref="B13:C13"/>
    <mergeCell ref="E13:H13"/>
    <mergeCell ref="B14:C14"/>
    <mergeCell ref="E14:H14"/>
    <mergeCell ref="B9:C9"/>
    <mergeCell ref="E9:H9"/>
    <mergeCell ref="B10:C10"/>
    <mergeCell ref="E10:H10"/>
    <mergeCell ref="B11:C11"/>
    <mergeCell ref="E11:H11"/>
    <mergeCell ref="A6:D6"/>
    <mergeCell ref="E6:H6"/>
    <mergeCell ref="B7:C7"/>
    <mergeCell ref="E7:H7"/>
    <mergeCell ref="B8:C8"/>
    <mergeCell ref="E8:H8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BreakPreview" topLeftCell="A31" zoomScale="84" zoomScaleNormal="100" zoomScaleSheetLayoutView="84" workbookViewId="0">
      <selection activeCell="F32" sqref="F32"/>
    </sheetView>
  </sheetViews>
  <sheetFormatPr defaultRowHeight="15" x14ac:dyDescent="0.25"/>
  <cols>
    <col min="1" max="1" width="10" style="87" customWidth="1"/>
    <col min="2" max="2" width="30.28515625" style="87" customWidth="1"/>
    <col min="3" max="3" width="20.42578125" style="87" customWidth="1"/>
    <col min="4" max="4" width="24.28515625" style="87" customWidth="1"/>
    <col min="5" max="5" width="8.5703125" style="98" customWidth="1"/>
    <col min="6" max="254" width="9.140625" style="87"/>
    <col min="255" max="255" width="10" style="87" customWidth="1"/>
    <col min="256" max="256" width="30.28515625" style="87" customWidth="1"/>
    <col min="257" max="257" width="14.85546875" style="87" customWidth="1"/>
    <col min="258" max="258" width="19" style="87" customWidth="1"/>
    <col min="259" max="259" width="12.85546875" style="87" customWidth="1"/>
    <col min="260" max="260" width="14.85546875" style="87" customWidth="1"/>
    <col min="261" max="510" width="9.140625" style="87"/>
    <col min="511" max="511" width="10" style="87" customWidth="1"/>
    <col min="512" max="512" width="30.28515625" style="87" customWidth="1"/>
    <col min="513" max="513" width="14.85546875" style="87" customWidth="1"/>
    <col min="514" max="514" width="19" style="87" customWidth="1"/>
    <col min="515" max="515" width="12.85546875" style="87" customWidth="1"/>
    <col min="516" max="516" width="14.85546875" style="87" customWidth="1"/>
    <col min="517" max="766" width="9.140625" style="87"/>
    <col min="767" max="767" width="10" style="87" customWidth="1"/>
    <col min="768" max="768" width="30.28515625" style="87" customWidth="1"/>
    <col min="769" max="769" width="14.85546875" style="87" customWidth="1"/>
    <col min="770" max="770" width="19" style="87" customWidth="1"/>
    <col min="771" max="771" width="12.85546875" style="87" customWidth="1"/>
    <col min="772" max="772" width="14.85546875" style="87" customWidth="1"/>
    <col min="773" max="1022" width="9.140625" style="87"/>
    <col min="1023" max="1023" width="10" style="87" customWidth="1"/>
    <col min="1024" max="1024" width="30.28515625" style="87" customWidth="1"/>
    <col min="1025" max="1025" width="14.85546875" style="87" customWidth="1"/>
    <col min="1026" max="1026" width="19" style="87" customWidth="1"/>
    <col min="1027" max="1027" width="12.85546875" style="87" customWidth="1"/>
    <col min="1028" max="1028" width="14.85546875" style="87" customWidth="1"/>
    <col min="1029" max="1278" width="9.140625" style="87"/>
    <col min="1279" max="1279" width="10" style="87" customWidth="1"/>
    <col min="1280" max="1280" width="30.28515625" style="87" customWidth="1"/>
    <col min="1281" max="1281" width="14.85546875" style="87" customWidth="1"/>
    <col min="1282" max="1282" width="19" style="87" customWidth="1"/>
    <col min="1283" max="1283" width="12.85546875" style="87" customWidth="1"/>
    <col min="1284" max="1284" width="14.85546875" style="87" customWidth="1"/>
    <col min="1285" max="1534" width="9.140625" style="87"/>
    <col min="1535" max="1535" width="10" style="87" customWidth="1"/>
    <col min="1536" max="1536" width="30.28515625" style="87" customWidth="1"/>
    <col min="1537" max="1537" width="14.85546875" style="87" customWidth="1"/>
    <col min="1538" max="1538" width="19" style="87" customWidth="1"/>
    <col min="1539" max="1539" width="12.85546875" style="87" customWidth="1"/>
    <col min="1540" max="1540" width="14.85546875" style="87" customWidth="1"/>
    <col min="1541" max="1790" width="9.140625" style="87"/>
    <col min="1791" max="1791" width="10" style="87" customWidth="1"/>
    <col min="1792" max="1792" width="30.28515625" style="87" customWidth="1"/>
    <col min="1793" max="1793" width="14.85546875" style="87" customWidth="1"/>
    <col min="1794" max="1794" width="19" style="87" customWidth="1"/>
    <col min="1795" max="1795" width="12.85546875" style="87" customWidth="1"/>
    <col min="1796" max="1796" width="14.85546875" style="87" customWidth="1"/>
    <col min="1797" max="2046" width="9.140625" style="87"/>
    <col min="2047" max="2047" width="10" style="87" customWidth="1"/>
    <col min="2048" max="2048" width="30.28515625" style="87" customWidth="1"/>
    <col min="2049" max="2049" width="14.85546875" style="87" customWidth="1"/>
    <col min="2050" max="2050" width="19" style="87" customWidth="1"/>
    <col min="2051" max="2051" width="12.85546875" style="87" customWidth="1"/>
    <col min="2052" max="2052" width="14.85546875" style="87" customWidth="1"/>
    <col min="2053" max="2302" width="9.140625" style="87"/>
    <col min="2303" max="2303" width="10" style="87" customWidth="1"/>
    <col min="2304" max="2304" width="30.28515625" style="87" customWidth="1"/>
    <col min="2305" max="2305" width="14.85546875" style="87" customWidth="1"/>
    <col min="2306" max="2306" width="19" style="87" customWidth="1"/>
    <col min="2307" max="2307" width="12.85546875" style="87" customWidth="1"/>
    <col min="2308" max="2308" width="14.85546875" style="87" customWidth="1"/>
    <col min="2309" max="2558" width="9.140625" style="87"/>
    <col min="2559" max="2559" width="10" style="87" customWidth="1"/>
    <col min="2560" max="2560" width="30.28515625" style="87" customWidth="1"/>
    <col min="2561" max="2561" width="14.85546875" style="87" customWidth="1"/>
    <col min="2562" max="2562" width="19" style="87" customWidth="1"/>
    <col min="2563" max="2563" width="12.85546875" style="87" customWidth="1"/>
    <col min="2564" max="2564" width="14.85546875" style="87" customWidth="1"/>
    <col min="2565" max="2814" width="9.140625" style="87"/>
    <col min="2815" max="2815" width="10" style="87" customWidth="1"/>
    <col min="2816" max="2816" width="30.28515625" style="87" customWidth="1"/>
    <col min="2817" max="2817" width="14.85546875" style="87" customWidth="1"/>
    <col min="2818" max="2818" width="19" style="87" customWidth="1"/>
    <col min="2819" max="2819" width="12.85546875" style="87" customWidth="1"/>
    <col min="2820" max="2820" width="14.85546875" style="87" customWidth="1"/>
    <col min="2821" max="3070" width="9.140625" style="87"/>
    <col min="3071" max="3071" width="10" style="87" customWidth="1"/>
    <col min="3072" max="3072" width="30.28515625" style="87" customWidth="1"/>
    <col min="3073" max="3073" width="14.85546875" style="87" customWidth="1"/>
    <col min="3074" max="3074" width="19" style="87" customWidth="1"/>
    <col min="3075" max="3075" width="12.85546875" style="87" customWidth="1"/>
    <col min="3076" max="3076" width="14.85546875" style="87" customWidth="1"/>
    <col min="3077" max="3326" width="9.140625" style="87"/>
    <col min="3327" max="3327" width="10" style="87" customWidth="1"/>
    <col min="3328" max="3328" width="30.28515625" style="87" customWidth="1"/>
    <col min="3329" max="3329" width="14.85546875" style="87" customWidth="1"/>
    <col min="3330" max="3330" width="19" style="87" customWidth="1"/>
    <col min="3331" max="3331" width="12.85546875" style="87" customWidth="1"/>
    <col min="3332" max="3332" width="14.85546875" style="87" customWidth="1"/>
    <col min="3333" max="3582" width="9.140625" style="87"/>
    <col min="3583" max="3583" width="10" style="87" customWidth="1"/>
    <col min="3584" max="3584" width="30.28515625" style="87" customWidth="1"/>
    <col min="3585" max="3585" width="14.85546875" style="87" customWidth="1"/>
    <col min="3586" max="3586" width="19" style="87" customWidth="1"/>
    <col min="3587" max="3587" width="12.85546875" style="87" customWidth="1"/>
    <col min="3588" max="3588" width="14.85546875" style="87" customWidth="1"/>
    <col min="3589" max="3838" width="9.140625" style="87"/>
    <col min="3839" max="3839" width="10" style="87" customWidth="1"/>
    <col min="3840" max="3840" width="30.28515625" style="87" customWidth="1"/>
    <col min="3841" max="3841" width="14.85546875" style="87" customWidth="1"/>
    <col min="3842" max="3842" width="19" style="87" customWidth="1"/>
    <col min="3843" max="3843" width="12.85546875" style="87" customWidth="1"/>
    <col min="3844" max="3844" width="14.85546875" style="87" customWidth="1"/>
    <col min="3845" max="4094" width="9.140625" style="87"/>
    <col min="4095" max="4095" width="10" style="87" customWidth="1"/>
    <col min="4096" max="4096" width="30.28515625" style="87" customWidth="1"/>
    <col min="4097" max="4097" width="14.85546875" style="87" customWidth="1"/>
    <col min="4098" max="4098" width="19" style="87" customWidth="1"/>
    <col min="4099" max="4099" width="12.85546875" style="87" customWidth="1"/>
    <col min="4100" max="4100" width="14.85546875" style="87" customWidth="1"/>
    <col min="4101" max="4350" width="9.140625" style="87"/>
    <col min="4351" max="4351" width="10" style="87" customWidth="1"/>
    <col min="4352" max="4352" width="30.28515625" style="87" customWidth="1"/>
    <col min="4353" max="4353" width="14.85546875" style="87" customWidth="1"/>
    <col min="4354" max="4354" width="19" style="87" customWidth="1"/>
    <col min="4355" max="4355" width="12.85546875" style="87" customWidth="1"/>
    <col min="4356" max="4356" width="14.85546875" style="87" customWidth="1"/>
    <col min="4357" max="4606" width="9.140625" style="87"/>
    <col min="4607" max="4607" width="10" style="87" customWidth="1"/>
    <col min="4608" max="4608" width="30.28515625" style="87" customWidth="1"/>
    <col min="4609" max="4609" width="14.85546875" style="87" customWidth="1"/>
    <col min="4610" max="4610" width="19" style="87" customWidth="1"/>
    <col min="4611" max="4611" width="12.85546875" style="87" customWidth="1"/>
    <col min="4612" max="4612" width="14.85546875" style="87" customWidth="1"/>
    <col min="4613" max="4862" width="9.140625" style="87"/>
    <col min="4863" max="4863" width="10" style="87" customWidth="1"/>
    <col min="4864" max="4864" width="30.28515625" style="87" customWidth="1"/>
    <col min="4865" max="4865" width="14.85546875" style="87" customWidth="1"/>
    <col min="4866" max="4866" width="19" style="87" customWidth="1"/>
    <col min="4867" max="4867" width="12.85546875" style="87" customWidth="1"/>
    <col min="4868" max="4868" width="14.85546875" style="87" customWidth="1"/>
    <col min="4869" max="5118" width="9.140625" style="87"/>
    <col min="5119" max="5119" width="10" style="87" customWidth="1"/>
    <col min="5120" max="5120" width="30.28515625" style="87" customWidth="1"/>
    <col min="5121" max="5121" width="14.85546875" style="87" customWidth="1"/>
    <col min="5122" max="5122" width="19" style="87" customWidth="1"/>
    <col min="5123" max="5123" width="12.85546875" style="87" customWidth="1"/>
    <col min="5124" max="5124" width="14.85546875" style="87" customWidth="1"/>
    <col min="5125" max="5374" width="9.140625" style="87"/>
    <col min="5375" max="5375" width="10" style="87" customWidth="1"/>
    <col min="5376" max="5376" width="30.28515625" style="87" customWidth="1"/>
    <col min="5377" max="5377" width="14.85546875" style="87" customWidth="1"/>
    <col min="5378" max="5378" width="19" style="87" customWidth="1"/>
    <col min="5379" max="5379" width="12.85546875" style="87" customWidth="1"/>
    <col min="5380" max="5380" width="14.85546875" style="87" customWidth="1"/>
    <col min="5381" max="5630" width="9.140625" style="87"/>
    <col min="5631" max="5631" width="10" style="87" customWidth="1"/>
    <col min="5632" max="5632" width="30.28515625" style="87" customWidth="1"/>
    <col min="5633" max="5633" width="14.85546875" style="87" customWidth="1"/>
    <col min="5634" max="5634" width="19" style="87" customWidth="1"/>
    <col min="5635" max="5635" width="12.85546875" style="87" customWidth="1"/>
    <col min="5636" max="5636" width="14.85546875" style="87" customWidth="1"/>
    <col min="5637" max="5886" width="9.140625" style="87"/>
    <col min="5887" max="5887" width="10" style="87" customWidth="1"/>
    <col min="5888" max="5888" width="30.28515625" style="87" customWidth="1"/>
    <col min="5889" max="5889" width="14.85546875" style="87" customWidth="1"/>
    <col min="5890" max="5890" width="19" style="87" customWidth="1"/>
    <col min="5891" max="5891" width="12.85546875" style="87" customWidth="1"/>
    <col min="5892" max="5892" width="14.85546875" style="87" customWidth="1"/>
    <col min="5893" max="6142" width="9.140625" style="87"/>
    <col min="6143" max="6143" width="10" style="87" customWidth="1"/>
    <col min="6144" max="6144" width="30.28515625" style="87" customWidth="1"/>
    <col min="6145" max="6145" width="14.85546875" style="87" customWidth="1"/>
    <col min="6146" max="6146" width="19" style="87" customWidth="1"/>
    <col min="6147" max="6147" width="12.85546875" style="87" customWidth="1"/>
    <col min="6148" max="6148" width="14.85546875" style="87" customWidth="1"/>
    <col min="6149" max="6398" width="9.140625" style="87"/>
    <col min="6399" max="6399" width="10" style="87" customWidth="1"/>
    <col min="6400" max="6400" width="30.28515625" style="87" customWidth="1"/>
    <col min="6401" max="6401" width="14.85546875" style="87" customWidth="1"/>
    <col min="6402" max="6402" width="19" style="87" customWidth="1"/>
    <col min="6403" max="6403" width="12.85546875" style="87" customWidth="1"/>
    <col min="6404" max="6404" width="14.85546875" style="87" customWidth="1"/>
    <col min="6405" max="6654" width="9.140625" style="87"/>
    <col min="6655" max="6655" width="10" style="87" customWidth="1"/>
    <col min="6656" max="6656" width="30.28515625" style="87" customWidth="1"/>
    <col min="6657" max="6657" width="14.85546875" style="87" customWidth="1"/>
    <col min="6658" max="6658" width="19" style="87" customWidth="1"/>
    <col min="6659" max="6659" width="12.85546875" style="87" customWidth="1"/>
    <col min="6660" max="6660" width="14.85546875" style="87" customWidth="1"/>
    <col min="6661" max="6910" width="9.140625" style="87"/>
    <col min="6911" max="6911" width="10" style="87" customWidth="1"/>
    <col min="6912" max="6912" width="30.28515625" style="87" customWidth="1"/>
    <col min="6913" max="6913" width="14.85546875" style="87" customWidth="1"/>
    <col min="6914" max="6914" width="19" style="87" customWidth="1"/>
    <col min="6915" max="6915" width="12.85546875" style="87" customWidth="1"/>
    <col min="6916" max="6916" width="14.85546875" style="87" customWidth="1"/>
    <col min="6917" max="7166" width="9.140625" style="87"/>
    <col min="7167" max="7167" width="10" style="87" customWidth="1"/>
    <col min="7168" max="7168" width="30.28515625" style="87" customWidth="1"/>
    <col min="7169" max="7169" width="14.85546875" style="87" customWidth="1"/>
    <col min="7170" max="7170" width="19" style="87" customWidth="1"/>
    <col min="7171" max="7171" width="12.85546875" style="87" customWidth="1"/>
    <col min="7172" max="7172" width="14.85546875" style="87" customWidth="1"/>
    <col min="7173" max="7422" width="9.140625" style="87"/>
    <col min="7423" max="7423" width="10" style="87" customWidth="1"/>
    <col min="7424" max="7424" width="30.28515625" style="87" customWidth="1"/>
    <col min="7425" max="7425" width="14.85546875" style="87" customWidth="1"/>
    <col min="7426" max="7426" width="19" style="87" customWidth="1"/>
    <col min="7427" max="7427" width="12.85546875" style="87" customWidth="1"/>
    <col min="7428" max="7428" width="14.85546875" style="87" customWidth="1"/>
    <col min="7429" max="7678" width="9.140625" style="87"/>
    <col min="7679" max="7679" width="10" style="87" customWidth="1"/>
    <col min="7680" max="7680" width="30.28515625" style="87" customWidth="1"/>
    <col min="7681" max="7681" width="14.85546875" style="87" customWidth="1"/>
    <col min="7682" max="7682" width="19" style="87" customWidth="1"/>
    <col min="7683" max="7683" width="12.85546875" style="87" customWidth="1"/>
    <col min="7684" max="7684" width="14.85546875" style="87" customWidth="1"/>
    <col min="7685" max="7934" width="9.140625" style="87"/>
    <col min="7935" max="7935" width="10" style="87" customWidth="1"/>
    <col min="7936" max="7936" width="30.28515625" style="87" customWidth="1"/>
    <col min="7937" max="7937" width="14.85546875" style="87" customWidth="1"/>
    <col min="7938" max="7938" width="19" style="87" customWidth="1"/>
    <col min="7939" max="7939" width="12.85546875" style="87" customWidth="1"/>
    <col min="7940" max="7940" width="14.85546875" style="87" customWidth="1"/>
    <col min="7941" max="8190" width="9.140625" style="87"/>
    <col min="8191" max="8191" width="10" style="87" customWidth="1"/>
    <col min="8192" max="8192" width="30.28515625" style="87" customWidth="1"/>
    <col min="8193" max="8193" width="14.85546875" style="87" customWidth="1"/>
    <col min="8194" max="8194" width="19" style="87" customWidth="1"/>
    <col min="8195" max="8195" width="12.85546875" style="87" customWidth="1"/>
    <col min="8196" max="8196" width="14.85546875" style="87" customWidth="1"/>
    <col min="8197" max="8446" width="9.140625" style="87"/>
    <col min="8447" max="8447" width="10" style="87" customWidth="1"/>
    <col min="8448" max="8448" width="30.28515625" style="87" customWidth="1"/>
    <col min="8449" max="8449" width="14.85546875" style="87" customWidth="1"/>
    <col min="8450" max="8450" width="19" style="87" customWidth="1"/>
    <col min="8451" max="8451" width="12.85546875" style="87" customWidth="1"/>
    <col min="8452" max="8452" width="14.85546875" style="87" customWidth="1"/>
    <col min="8453" max="8702" width="9.140625" style="87"/>
    <col min="8703" max="8703" width="10" style="87" customWidth="1"/>
    <col min="8704" max="8704" width="30.28515625" style="87" customWidth="1"/>
    <col min="8705" max="8705" width="14.85546875" style="87" customWidth="1"/>
    <col min="8706" max="8706" width="19" style="87" customWidth="1"/>
    <col min="8707" max="8707" width="12.85546875" style="87" customWidth="1"/>
    <col min="8708" max="8708" width="14.85546875" style="87" customWidth="1"/>
    <col min="8709" max="8958" width="9.140625" style="87"/>
    <col min="8959" max="8959" width="10" style="87" customWidth="1"/>
    <col min="8960" max="8960" width="30.28515625" style="87" customWidth="1"/>
    <col min="8961" max="8961" width="14.85546875" style="87" customWidth="1"/>
    <col min="8962" max="8962" width="19" style="87" customWidth="1"/>
    <col min="8963" max="8963" width="12.85546875" style="87" customWidth="1"/>
    <col min="8964" max="8964" width="14.85546875" style="87" customWidth="1"/>
    <col min="8965" max="9214" width="9.140625" style="87"/>
    <col min="9215" max="9215" width="10" style="87" customWidth="1"/>
    <col min="9216" max="9216" width="30.28515625" style="87" customWidth="1"/>
    <col min="9217" max="9217" width="14.85546875" style="87" customWidth="1"/>
    <col min="9218" max="9218" width="19" style="87" customWidth="1"/>
    <col min="9219" max="9219" width="12.85546875" style="87" customWidth="1"/>
    <col min="9220" max="9220" width="14.85546875" style="87" customWidth="1"/>
    <col min="9221" max="9470" width="9.140625" style="87"/>
    <col min="9471" max="9471" width="10" style="87" customWidth="1"/>
    <col min="9472" max="9472" width="30.28515625" style="87" customWidth="1"/>
    <col min="9473" max="9473" width="14.85546875" style="87" customWidth="1"/>
    <col min="9474" max="9474" width="19" style="87" customWidth="1"/>
    <col min="9475" max="9475" width="12.85546875" style="87" customWidth="1"/>
    <col min="9476" max="9476" width="14.85546875" style="87" customWidth="1"/>
    <col min="9477" max="9726" width="9.140625" style="87"/>
    <col min="9727" max="9727" width="10" style="87" customWidth="1"/>
    <col min="9728" max="9728" width="30.28515625" style="87" customWidth="1"/>
    <col min="9729" max="9729" width="14.85546875" style="87" customWidth="1"/>
    <col min="9730" max="9730" width="19" style="87" customWidth="1"/>
    <col min="9731" max="9731" width="12.85546875" style="87" customWidth="1"/>
    <col min="9732" max="9732" width="14.85546875" style="87" customWidth="1"/>
    <col min="9733" max="9982" width="9.140625" style="87"/>
    <col min="9983" max="9983" width="10" style="87" customWidth="1"/>
    <col min="9984" max="9984" width="30.28515625" style="87" customWidth="1"/>
    <col min="9985" max="9985" width="14.85546875" style="87" customWidth="1"/>
    <col min="9986" max="9986" width="19" style="87" customWidth="1"/>
    <col min="9987" max="9987" width="12.85546875" style="87" customWidth="1"/>
    <col min="9988" max="9988" width="14.85546875" style="87" customWidth="1"/>
    <col min="9989" max="10238" width="9.140625" style="87"/>
    <col min="10239" max="10239" width="10" style="87" customWidth="1"/>
    <col min="10240" max="10240" width="30.28515625" style="87" customWidth="1"/>
    <col min="10241" max="10241" width="14.85546875" style="87" customWidth="1"/>
    <col min="10242" max="10242" width="19" style="87" customWidth="1"/>
    <col min="10243" max="10243" width="12.85546875" style="87" customWidth="1"/>
    <col min="10244" max="10244" width="14.85546875" style="87" customWidth="1"/>
    <col min="10245" max="10494" width="9.140625" style="87"/>
    <col min="10495" max="10495" width="10" style="87" customWidth="1"/>
    <col min="10496" max="10496" width="30.28515625" style="87" customWidth="1"/>
    <col min="10497" max="10497" width="14.85546875" style="87" customWidth="1"/>
    <col min="10498" max="10498" width="19" style="87" customWidth="1"/>
    <col min="10499" max="10499" width="12.85546875" style="87" customWidth="1"/>
    <col min="10500" max="10500" width="14.85546875" style="87" customWidth="1"/>
    <col min="10501" max="10750" width="9.140625" style="87"/>
    <col min="10751" max="10751" width="10" style="87" customWidth="1"/>
    <col min="10752" max="10752" width="30.28515625" style="87" customWidth="1"/>
    <col min="10753" max="10753" width="14.85546875" style="87" customWidth="1"/>
    <col min="10754" max="10754" width="19" style="87" customWidth="1"/>
    <col min="10755" max="10755" width="12.85546875" style="87" customWidth="1"/>
    <col min="10756" max="10756" width="14.85546875" style="87" customWidth="1"/>
    <col min="10757" max="11006" width="9.140625" style="87"/>
    <col min="11007" max="11007" width="10" style="87" customWidth="1"/>
    <col min="11008" max="11008" width="30.28515625" style="87" customWidth="1"/>
    <col min="11009" max="11009" width="14.85546875" style="87" customWidth="1"/>
    <col min="11010" max="11010" width="19" style="87" customWidth="1"/>
    <col min="11011" max="11011" width="12.85546875" style="87" customWidth="1"/>
    <col min="11012" max="11012" width="14.85546875" style="87" customWidth="1"/>
    <col min="11013" max="11262" width="9.140625" style="87"/>
    <col min="11263" max="11263" width="10" style="87" customWidth="1"/>
    <col min="11264" max="11264" width="30.28515625" style="87" customWidth="1"/>
    <col min="11265" max="11265" width="14.85546875" style="87" customWidth="1"/>
    <col min="11266" max="11266" width="19" style="87" customWidth="1"/>
    <col min="11267" max="11267" width="12.85546875" style="87" customWidth="1"/>
    <col min="11268" max="11268" width="14.85546875" style="87" customWidth="1"/>
    <col min="11269" max="11518" width="9.140625" style="87"/>
    <col min="11519" max="11519" width="10" style="87" customWidth="1"/>
    <col min="11520" max="11520" width="30.28515625" style="87" customWidth="1"/>
    <col min="11521" max="11521" width="14.85546875" style="87" customWidth="1"/>
    <col min="11522" max="11522" width="19" style="87" customWidth="1"/>
    <col min="11523" max="11523" width="12.85546875" style="87" customWidth="1"/>
    <col min="11524" max="11524" width="14.85546875" style="87" customWidth="1"/>
    <col min="11525" max="11774" width="9.140625" style="87"/>
    <col min="11775" max="11775" width="10" style="87" customWidth="1"/>
    <col min="11776" max="11776" width="30.28515625" style="87" customWidth="1"/>
    <col min="11777" max="11777" width="14.85546875" style="87" customWidth="1"/>
    <col min="11778" max="11778" width="19" style="87" customWidth="1"/>
    <col min="11779" max="11779" width="12.85546875" style="87" customWidth="1"/>
    <col min="11780" max="11780" width="14.85546875" style="87" customWidth="1"/>
    <col min="11781" max="12030" width="9.140625" style="87"/>
    <col min="12031" max="12031" width="10" style="87" customWidth="1"/>
    <col min="12032" max="12032" width="30.28515625" style="87" customWidth="1"/>
    <col min="12033" max="12033" width="14.85546875" style="87" customWidth="1"/>
    <col min="12034" max="12034" width="19" style="87" customWidth="1"/>
    <col min="12035" max="12035" width="12.85546875" style="87" customWidth="1"/>
    <col min="12036" max="12036" width="14.85546875" style="87" customWidth="1"/>
    <col min="12037" max="12286" width="9.140625" style="87"/>
    <col min="12287" max="12287" width="10" style="87" customWidth="1"/>
    <col min="12288" max="12288" width="30.28515625" style="87" customWidth="1"/>
    <col min="12289" max="12289" width="14.85546875" style="87" customWidth="1"/>
    <col min="12290" max="12290" width="19" style="87" customWidth="1"/>
    <col min="12291" max="12291" width="12.85546875" style="87" customWidth="1"/>
    <col min="12292" max="12292" width="14.85546875" style="87" customWidth="1"/>
    <col min="12293" max="12542" width="9.140625" style="87"/>
    <col min="12543" max="12543" width="10" style="87" customWidth="1"/>
    <col min="12544" max="12544" width="30.28515625" style="87" customWidth="1"/>
    <col min="12545" max="12545" width="14.85546875" style="87" customWidth="1"/>
    <col min="12546" max="12546" width="19" style="87" customWidth="1"/>
    <col min="12547" max="12547" width="12.85546875" style="87" customWidth="1"/>
    <col min="12548" max="12548" width="14.85546875" style="87" customWidth="1"/>
    <col min="12549" max="12798" width="9.140625" style="87"/>
    <col min="12799" max="12799" width="10" style="87" customWidth="1"/>
    <col min="12800" max="12800" width="30.28515625" style="87" customWidth="1"/>
    <col min="12801" max="12801" width="14.85546875" style="87" customWidth="1"/>
    <col min="12802" max="12802" width="19" style="87" customWidth="1"/>
    <col min="12803" max="12803" width="12.85546875" style="87" customWidth="1"/>
    <col min="12804" max="12804" width="14.85546875" style="87" customWidth="1"/>
    <col min="12805" max="13054" width="9.140625" style="87"/>
    <col min="13055" max="13055" width="10" style="87" customWidth="1"/>
    <col min="13056" max="13056" width="30.28515625" style="87" customWidth="1"/>
    <col min="13057" max="13057" width="14.85546875" style="87" customWidth="1"/>
    <col min="13058" max="13058" width="19" style="87" customWidth="1"/>
    <col min="13059" max="13059" width="12.85546875" style="87" customWidth="1"/>
    <col min="13060" max="13060" width="14.85546875" style="87" customWidth="1"/>
    <col min="13061" max="13310" width="9.140625" style="87"/>
    <col min="13311" max="13311" width="10" style="87" customWidth="1"/>
    <col min="13312" max="13312" width="30.28515625" style="87" customWidth="1"/>
    <col min="13313" max="13313" width="14.85546875" style="87" customWidth="1"/>
    <col min="13314" max="13314" width="19" style="87" customWidth="1"/>
    <col min="13315" max="13315" width="12.85546875" style="87" customWidth="1"/>
    <col min="13316" max="13316" width="14.85546875" style="87" customWidth="1"/>
    <col min="13317" max="13566" width="9.140625" style="87"/>
    <col min="13567" max="13567" width="10" style="87" customWidth="1"/>
    <col min="13568" max="13568" width="30.28515625" style="87" customWidth="1"/>
    <col min="13569" max="13569" width="14.85546875" style="87" customWidth="1"/>
    <col min="13570" max="13570" width="19" style="87" customWidth="1"/>
    <col min="13571" max="13571" width="12.85546875" style="87" customWidth="1"/>
    <col min="13572" max="13572" width="14.85546875" style="87" customWidth="1"/>
    <col min="13573" max="13822" width="9.140625" style="87"/>
    <col min="13823" max="13823" width="10" style="87" customWidth="1"/>
    <col min="13824" max="13824" width="30.28515625" style="87" customWidth="1"/>
    <col min="13825" max="13825" width="14.85546875" style="87" customWidth="1"/>
    <col min="13826" max="13826" width="19" style="87" customWidth="1"/>
    <col min="13827" max="13827" width="12.85546875" style="87" customWidth="1"/>
    <col min="13828" max="13828" width="14.85546875" style="87" customWidth="1"/>
    <col min="13829" max="14078" width="9.140625" style="87"/>
    <col min="14079" max="14079" width="10" style="87" customWidth="1"/>
    <col min="14080" max="14080" width="30.28515625" style="87" customWidth="1"/>
    <col min="14081" max="14081" width="14.85546875" style="87" customWidth="1"/>
    <col min="14082" max="14082" width="19" style="87" customWidth="1"/>
    <col min="14083" max="14083" width="12.85546875" style="87" customWidth="1"/>
    <col min="14084" max="14084" width="14.85546875" style="87" customWidth="1"/>
    <col min="14085" max="14334" width="9.140625" style="87"/>
    <col min="14335" max="14335" width="10" style="87" customWidth="1"/>
    <col min="14336" max="14336" width="30.28515625" style="87" customWidth="1"/>
    <col min="14337" max="14337" width="14.85546875" style="87" customWidth="1"/>
    <col min="14338" max="14338" width="19" style="87" customWidth="1"/>
    <col min="14339" max="14339" width="12.85546875" style="87" customWidth="1"/>
    <col min="14340" max="14340" width="14.85546875" style="87" customWidth="1"/>
    <col min="14341" max="14590" width="9.140625" style="87"/>
    <col min="14591" max="14591" width="10" style="87" customWidth="1"/>
    <col min="14592" max="14592" width="30.28515625" style="87" customWidth="1"/>
    <col min="14593" max="14593" width="14.85546875" style="87" customWidth="1"/>
    <col min="14594" max="14594" width="19" style="87" customWidth="1"/>
    <col min="14595" max="14595" width="12.85546875" style="87" customWidth="1"/>
    <col min="14596" max="14596" width="14.85546875" style="87" customWidth="1"/>
    <col min="14597" max="14846" width="9.140625" style="87"/>
    <col min="14847" max="14847" width="10" style="87" customWidth="1"/>
    <col min="14848" max="14848" width="30.28515625" style="87" customWidth="1"/>
    <col min="14849" max="14849" width="14.85546875" style="87" customWidth="1"/>
    <col min="14850" max="14850" width="19" style="87" customWidth="1"/>
    <col min="14851" max="14851" width="12.85546875" style="87" customWidth="1"/>
    <col min="14852" max="14852" width="14.85546875" style="87" customWidth="1"/>
    <col min="14853" max="15102" width="9.140625" style="87"/>
    <col min="15103" max="15103" width="10" style="87" customWidth="1"/>
    <col min="15104" max="15104" width="30.28515625" style="87" customWidth="1"/>
    <col min="15105" max="15105" width="14.85546875" style="87" customWidth="1"/>
    <col min="15106" max="15106" width="19" style="87" customWidth="1"/>
    <col min="15107" max="15107" width="12.85546875" style="87" customWidth="1"/>
    <col min="15108" max="15108" width="14.85546875" style="87" customWidth="1"/>
    <col min="15109" max="15358" width="9.140625" style="87"/>
    <col min="15359" max="15359" width="10" style="87" customWidth="1"/>
    <col min="15360" max="15360" width="30.28515625" style="87" customWidth="1"/>
    <col min="15361" max="15361" width="14.85546875" style="87" customWidth="1"/>
    <col min="15362" max="15362" width="19" style="87" customWidth="1"/>
    <col min="15363" max="15363" width="12.85546875" style="87" customWidth="1"/>
    <col min="15364" max="15364" width="14.85546875" style="87" customWidth="1"/>
    <col min="15365" max="15614" width="9.140625" style="87"/>
    <col min="15615" max="15615" width="10" style="87" customWidth="1"/>
    <col min="15616" max="15616" width="30.28515625" style="87" customWidth="1"/>
    <col min="15617" max="15617" width="14.85546875" style="87" customWidth="1"/>
    <col min="15618" max="15618" width="19" style="87" customWidth="1"/>
    <col min="15619" max="15619" width="12.85546875" style="87" customWidth="1"/>
    <col min="15620" max="15620" width="14.85546875" style="87" customWidth="1"/>
    <col min="15621" max="15870" width="9.140625" style="87"/>
    <col min="15871" max="15871" width="10" style="87" customWidth="1"/>
    <col min="15872" max="15872" width="30.28515625" style="87" customWidth="1"/>
    <col min="15873" max="15873" width="14.85546875" style="87" customWidth="1"/>
    <col min="15874" max="15874" width="19" style="87" customWidth="1"/>
    <col min="15875" max="15875" width="12.85546875" style="87" customWidth="1"/>
    <col min="15876" max="15876" width="14.85546875" style="87" customWidth="1"/>
    <col min="15877" max="16126" width="9.140625" style="87"/>
    <col min="16127" max="16127" width="10" style="87" customWidth="1"/>
    <col min="16128" max="16128" width="30.28515625" style="87" customWidth="1"/>
    <col min="16129" max="16129" width="14.85546875" style="87" customWidth="1"/>
    <col min="16130" max="16130" width="19" style="87" customWidth="1"/>
    <col min="16131" max="16131" width="12.85546875" style="87" customWidth="1"/>
    <col min="16132" max="16132" width="14.85546875" style="87" customWidth="1"/>
    <col min="16133" max="16384" width="9.140625" style="87"/>
  </cols>
  <sheetData>
    <row r="1" spans="1:5" x14ac:dyDescent="0.25">
      <c r="A1" s="178" t="s">
        <v>477</v>
      </c>
      <c r="B1" s="179"/>
      <c r="C1" s="179"/>
      <c r="D1" s="179"/>
    </row>
    <row r="2" spans="1:5" x14ac:dyDescent="0.25">
      <c r="A2" s="178" t="s">
        <v>486</v>
      </c>
      <c r="B2" s="179"/>
      <c r="C2" s="179"/>
      <c r="D2" s="179"/>
    </row>
    <row r="3" spans="1:5" x14ac:dyDescent="0.25">
      <c r="A3" s="180"/>
      <c r="B3" s="180"/>
      <c r="C3" s="180"/>
      <c r="D3" s="180"/>
    </row>
    <row r="4" spans="1:5" x14ac:dyDescent="0.25">
      <c r="A4" s="181" t="s">
        <v>488</v>
      </c>
      <c r="B4" s="181"/>
      <c r="C4" s="181"/>
      <c r="D4" s="181"/>
    </row>
    <row r="5" spans="1:5" x14ac:dyDescent="0.25">
      <c r="A5" s="180"/>
      <c r="B5" s="180"/>
      <c r="C5" s="180"/>
      <c r="D5" s="180"/>
    </row>
    <row r="7" spans="1:5" x14ac:dyDescent="0.25">
      <c r="A7" s="88"/>
      <c r="B7" s="89"/>
      <c r="C7" s="95" t="s">
        <v>479</v>
      </c>
      <c r="D7" s="95" t="s">
        <v>604</v>
      </c>
      <c r="E7" s="102" t="s">
        <v>480</v>
      </c>
    </row>
    <row r="8" spans="1:5" x14ac:dyDescent="0.25">
      <c r="A8" s="89" t="s">
        <v>489</v>
      </c>
      <c r="B8" s="89"/>
      <c r="C8" s="90">
        <v>916538873.95000005</v>
      </c>
      <c r="D8" s="90">
        <v>927130093.39999998</v>
      </c>
      <c r="E8" s="103">
        <f>SUM(D8/C8)*100</f>
        <v>101.15556685603036</v>
      </c>
    </row>
    <row r="9" spans="1:5" x14ac:dyDescent="0.25">
      <c r="A9" s="91" t="s">
        <v>490</v>
      </c>
      <c r="B9" s="91"/>
      <c r="C9" s="92">
        <v>141306719.94</v>
      </c>
      <c r="D9" s="92">
        <v>130385318</v>
      </c>
      <c r="E9" s="100">
        <f>SUM(D9/C9)*100</f>
        <v>92.271137604328146</v>
      </c>
    </row>
    <row r="10" spans="1:5" x14ac:dyDescent="0.25">
      <c r="A10" s="93" t="s">
        <v>491</v>
      </c>
      <c r="B10" s="93"/>
      <c r="C10" s="94">
        <v>77062526.939999998</v>
      </c>
      <c r="D10" s="94">
        <v>66142762</v>
      </c>
      <c r="E10" s="101">
        <f t="shared" ref="E10:E53" si="0">SUM(D10/C10)*100</f>
        <v>85.829993677079912</v>
      </c>
    </row>
    <row r="11" spans="1:5" x14ac:dyDescent="0.25">
      <c r="A11" s="93" t="s">
        <v>492</v>
      </c>
      <c r="B11" s="93"/>
      <c r="C11" s="94">
        <v>64244193</v>
      </c>
      <c r="D11" s="94">
        <v>64242556</v>
      </c>
      <c r="E11" s="101">
        <f t="shared" si="0"/>
        <v>99.99745190977805</v>
      </c>
    </row>
    <row r="12" spans="1:5" x14ac:dyDescent="0.25">
      <c r="A12" s="91" t="s">
        <v>493</v>
      </c>
      <c r="B12" s="91"/>
      <c r="C12" s="92">
        <v>3824370</v>
      </c>
      <c r="D12" s="92">
        <v>4570235.87</v>
      </c>
      <c r="E12" s="100">
        <f t="shared" si="0"/>
        <v>119.50297356165854</v>
      </c>
    </row>
    <row r="13" spans="1:5" x14ac:dyDescent="0.25">
      <c r="A13" s="93" t="s">
        <v>494</v>
      </c>
      <c r="B13" s="93"/>
      <c r="C13" s="94">
        <v>3824370</v>
      </c>
      <c r="D13" s="94">
        <v>4570235.87</v>
      </c>
      <c r="E13" s="101">
        <f t="shared" si="0"/>
        <v>119.50297356165854</v>
      </c>
    </row>
    <row r="14" spans="1:5" x14ac:dyDescent="0.25">
      <c r="A14" s="91" t="s">
        <v>495</v>
      </c>
      <c r="B14" s="91"/>
      <c r="C14" s="92">
        <v>53799894</v>
      </c>
      <c r="D14" s="92">
        <v>51444778.359999999</v>
      </c>
      <c r="E14" s="100">
        <f t="shared" si="0"/>
        <v>95.62245301078103</v>
      </c>
    </row>
    <row r="15" spans="1:5" x14ac:dyDescent="0.25">
      <c r="A15" s="93" t="s">
        <v>496</v>
      </c>
      <c r="B15" s="93"/>
      <c r="C15" s="94">
        <v>53799894</v>
      </c>
      <c r="D15" s="94">
        <v>51444778.359999999</v>
      </c>
      <c r="E15" s="101">
        <f t="shared" si="0"/>
        <v>95.62245301078103</v>
      </c>
    </row>
    <row r="16" spans="1:5" x14ac:dyDescent="0.25">
      <c r="A16" s="91" t="s">
        <v>497</v>
      </c>
      <c r="B16" s="91"/>
      <c r="C16" s="92">
        <v>41316393</v>
      </c>
      <c r="D16" s="92">
        <v>36733474.640000001</v>
      </c>
      <c r="E16" s="100">
        <f t="shared" si="0"/>
        <v>88.907748166690155</v>
      </c>
    </row>
    <row r="17" spans="1:5" x14ac:dyDescent="0.25">
      <c r="A17" s="93" t="s">
        <v>498</v>
      </c>
      <c r="B17" s="93"/>
      <c r="C17" s="94">
        <v>41316393</v>
      </c>
      <c r="D17" s="94">
        <v>36733474.640000001</v>
      </c>
      <c r="E17" s="101">
        <f t="shared" si="0"/>
        <v>88.907748166690155</v>
      </c>
    </row>
    <row r="18" spans="1:5" x14ac:dyDescent="0.25">
      <c r="A18" s="91" t="s">
        <v>499</v>
      </c>
      <c r="B18" s="91"/>
      <c r="C18" s="92">
        <v>676003075.00999999</v>
      </c>
      <c r="D18" s="92">
        <v>703668864.52999997</v>
      </c>
      <c r="E18" s="100">
        <f t="shared" si="0"/>
        <v>104.09255379786413</v>
      </c>
    </row>
    <row r="19" spans="1:5" x14ac:dyDescent="0.25">
      <c r="A19" s="93" t="s">
        <v>500</v>
      </c>
      <c r="B19" s="93"/>
      <c r="C19" s="94">
        <v>293207702</v>
      </c>
      <c r="D19" s="94">
        <v>303038761.36000001</v>
      </c>
      <c r="E19" s="101">
        <f t="shared" si="0"/>
        <v>103.35293353242135</v>
      </c>
    </row>
    <row r="20" spans="1:5" x14ac:dyDescent="0.25">
      <c r="A20" s="93" t="s">
        <v>501</v>
      </c>
      <c r="B20" s="93"/>
      <c r="C20" s="94">
        <v>7819430</v>
      </c>
      <c r="D20" s="94">
        <v>3186597</v>
      </c>
      <c r="E20" s="101">
        <f t="shared" si="0"/>
        <v>40.752292686295547</v>
      </c>
    </row>
    <row r="21" spans="1:5" x14ac:dyDescent="0.25">
      <c r="A21" s="93" t="s">
        <v>502</v>
      </c>
      <c r="B21" s="93"/>
      <c r="C21" s="94">
        <v>7493991</v>
      </c>
      <c r="D21" s="94">
        <v>6637985.5099999998</v>
      </c>
      <c r="E21" s="101">
        <f t="shared" si="0"/>
        <v>88.577441712967101</v>
      </c>
    </row>
    <row r="22" spans="1:5" x14ac:dyDescent="0.25">
      <c r="A22" s="93" t="s">
        <v>503</v>
      </c>
      <c r="B22" s="93"/>
      <c r="C22" s="94">
        <v>327532260</v>
      </c>
      <c r="D22" s="94">
        <v>327480531</v>
      </c>
      <c r="E22" s="101">
        <f t="shared" si="0"/>
        <v>99.984206441222</v>
      </c>
    </row>
    <row r="23" spans="1:5" x14ac:dyDescent="0.25">
      <c r="A23" s="93" t="s">
        <v>504</v>
      </c>
      <c r="B23" s="93"/>
      <c r="C23" s="94">
        <v>37424692.009999998</v>
      </c>
      <c r="D23" s="94">
        <v>60759989.659999996</v>
      </c>
      <c r="E23" s="101">
        <f t="shared" si="0"/>
        <v>162.35267786242497</v>
      </c>
    </row>
    <row r="24" spans="1:5" x14ac:dyDescent="0.25">
      <c r="A24" s="93" t="s">
        <v>505</v>
      </c>
      <c r="B24" s="93"/>
      <c r="C24" s="94">
        <v>365000</v>
      </c>
      <c r="D24" s="94">
        <v>405000</v>
      </c>
      <c r="E24" s="101">
        <f t="shared" si="0"/>
        <v>110.95890410958904</v>
      </c>
    </row>
    <row r="25" spans="1:5" x14ac:dyDescent="0.25">
      <c r="A25" s="93" t="s">
        <v>506</v>
      </c>
      <c r="B25" s="93"/>
      <c r="C25" s="94">
        <v>2160000</v>
      </c>
      <c r="D25" s="94">
        <v>2160000</v>
      </c>
      <c r="E25" s="101">
        <f t="shared" si="0"/>
        <v>100</v>
      </c>
    </row>
    <row r="26" spans="1:5" x14ac:dyDescent="0.25">
      <c r="A26" s="91" t="s">
        <v>507</v>
      </c>
      <c r="B26" s="91"/>
      <c r="C26" s="92">
        <v>23000</v>
      </c>
      <c r="D26" s="92">
        <v>15000</v>
      </c>
      <c r="E26" s="100">
        <f t="shared" si="0"/>
        <v>65.217391304347828</v>
      </c>
    </row>
    <row r="27" spans="1:5" x14ac:dyDescent="0.25">
      <c r="A27" s="93" t="s">
        <v>508</v>
      </c>
      <c r="B27" s="93"/>
      <c r="C27" s="94">
        <v>23000</v>
      </c>
      <c r="D27" s="94">
        <v>15000</v>
      </c>
      <c r="E27" s="101">
        <f t="shared" si="0"/>
        <v>65.217391304347828</v>
      </c>
    </row>
    <row r="28" spans="1:5" x14ac:dyDescent="0.25">
      <c r="A28" s="91" t="s">
        <v>509</v>
      </c>
      <c r="B28" s="91"/>
      <c r="C28" s="92">
        <v>265422</v>
      </c>
      <c r="D28" s="92">
        <v>312422</v>
      </c>
      <c r="E28" s="100">
        <f t="shared" si="0"/>
        <v>117.70765045851512</v>
      </c>
    </row>
    <row r="29" spans="1:5" x14ac:dyDescent="0.25">
      <c r="A29" s="93" t="s">
        <v>510</v>
      </c>
      <c r="B29" s="93"/>
      <c r="C29" s="94">
        <v>265422</v>
      </c>
      <c r="D29" s="94">
        <v>312422</v>
      </c>
      <c r="E29" s="101">
        <f t="shared" si="0"/>
        <v>117.70765045851512</v>
      </c>
    </row>
    <row r="30" spans="1:5" x14ac:dyDescent="0.25">
      <c r="A30" s="89" t="s">
        <v>511</v>
      </c>
      <c r="B30" s="89"/>
      <c r="C30" s="90">
        <v>936157591.95000005</v>
      </c>
      <c r="D30" s="90">
        <v>945819338.95000005</v>
      </c>
      <c r="E30" s="99">
        <f t="shared" si="0"/>
        <v>101.03206416132082</v>
      </c>
    </row>
    <row r="31" spans="1:5" x14ac:dyDescent="0.25">
      <c r="A31" s="91" t="s">
        <v>490</v>
      </c>
      <c r="B31" s="91"/>
      <c r="C31" s="92">
        <v>153028249.94</v>
      </c>
      <c r="D31" s="92">
        <v>146422768</v>
      </c>
      <c r="E31" s="100">
        <f t="shared" si="0"/>
        <v>95.6834885437232</v>
      </c>
    </row>
    <row r="32" spans="1:5" x14ac:dyDescent="0.25">
      <c r="A32" s="93" t="s">
        <v>491</v>
      </c>
      <c r="B32" s="93"/>
      <c r="C32" s="94">
        <v>97052126.939999998</v>
      </c>
      <c r="D32" s="94">
        <v>90448282</v>
      </c>
      <c r="E32" s="101">
        <f t="shared" si="0"/>
        <v>93.195569073841469</v>
      </c>
    </row>
    <row r="33" spans="1:5" x14ac:dyDescent="0.25">
      <c r="A33" s="93" t="s">
        <v>492</v>
      </c>
      <c r="B33" s="93"/>
      <c r="C33" s="94">
        <v>55976123</v>
      </c>
      <c r="D33" s="94">
        <v>55974486</v>
      </c>
      <c r="E33" s="101">
        <f t="shared" si="0"/>
        <v>99.997075538797148</v>
      </c>
    </row>
    <row r="34" spans="1:5" x14ac:dyDescent="0.25">
      <c r="A34" s="91" t="s">
        <v>493</v>
      </c>
      <c r="B34" s="91"/>
      <c r="C34" s="92">
        <v>3824370</v>
      </c>
      <c r="D34" s="92">
        <v>4783930.53</v>
      </c>
      <c r="E34" s="100">
        <f t="shared" si="0"/>
        <v>125.09068238690296</v>
      </c>
    </row>
    <row r="35" spans="1:5" x14ac:dyDescent="0.25">
      <c r="A35" s="93" t="s">
        <v>494</v>
      </c>
      <c r="B35" s="93"/>
      <c r="C35" s="94">
        <v>3824370</v>
      </c>
      <c r="D35" s="94">
        <v>4783930.53</v>
      </c>
      <c r="E35" s="101">
        <f t="shared" si="0"/>
        <v>125.09068238690296</v>
      </c>
    </row>
    <row r="36" spans="1:5" x14ac:dyDescent="0.25">
      <c r="A36" s="91" t="s">
        <v>495</v>
      </c>
      <c r="B36" s="91"/>
      <c r="C36" s="92">
        <v>63529894</v>
      </c>
      <c r="D36" s="92">
        <v>63423618.829999998</v>
      </c>
      <c r="E36" s="100">
        <f t="shared" si="0"/>
        <v>99.832716279992525</v>
      </c>
    </row>
    <row r="37" spans="1:5" x14ac:dyDescent="0.25">
      <c r="A37" s="93" t="s">
        <v>496</v>
      </c>
      <c r="B37" s="93"/>
      <c r="C37" s="94">
        <v>63529894</v>
      </c>
      <c r="D37" s="94">
        <v>63423618.829999998</v>
      </c>
      <c r="E37" s="101">
        <f t="shared" si="0"/>
        <v>99.832716279992525</v>
      </c>
    </row>
    <row r="38" spans="1:5" x14ac:dyDescent="0.25">
      <c r="A38" s="91" t="s">
        <v>497</v>
      </c>
      <c r="B38" s="91"/>
      <c r="C38" s="92">
        <v>44136693</v>
      </c>
      <c r="D38" s="92">
        <v>39887996.299999997</v>
      </c>
      <c r="E38" s="100">
        <f t="shared" si="0"/>
        <v>90.37377653101467</v>
      </c>
    </row>
    <row r="39" spans="1:5" x14ac:dyDescent="0.25">
      <c r="A39" s="93" t="s">
        <v>498</v>
      </c>
      <c r="B39" s="93"/>
      <c r="C39" s="94">
        <v>44136693</v>
      </c>
      <c r="D39" s="94">
        <v>39887996.299999997</v>
      </c>
      <c r="E39" s="101">
        <f t="shared" si="0"/>
        <v>90.37377653101467</v>
      </c>
    </row>
    <row r="40" spans="1:5" x14ac:dyDescent="0.25">
      <c r="A40" s="91" t="s">
        <v>499</v>
      </c>
      <c r="B40" s="91"/>
      <c r="C40" s="92">
        <v>669705982.00999999</v>
      </c>
      <c r="D40" s="92">
        <v>681986507.34000003</v>
      </c>
      <c r="E40" s="100">
        <f t="shared" si="0"/>
        <v>101.83371892440654</v>
      </c>
    </row>
    <row r="41" spans="1:5" x14ac:dyDescent="0.25">
      <c r="A41" s="93" t="s">
        <v>500</v>
      </c>
      <c r="B41" s="93"/>
      <c r="C41" s="94">
        <v>287412407</v>
      </c>
      <c r="D41" s="94">
        <v>292846120.67000002</v>
      </c>
      <c r="E41" s="101">
        <f t="shared" si="0"/>
        <v>101.8905633638843</v>
      </c>
    </row>
    <row r="42" spans="1:5" x14ac:dyDescent="0.25">
      <c r="A42" s="93" t="s">
        <v>501</v>
      </c>
      <c r="B42" s="93"/>
      <c r="C42" s="94">
        <v>7020232</v>
      </c>
      <c r="D42" s="94">
        <v>2385913</v>
      </c>
      <c r="E42" s="101">
        <f t="shared" si="0"/>
        <v>33.986241480338542</v>
      </c>
    </row>
    <row r="43" spans="1:5" x14ac:dyDescent="0.25">
      <c r="A43" s="93" t="s">
        <v>502</v>
      </c>
      <c r="B43" s="93"/>
      <c r="C43" s="94">
        <v>7408991</v>
      </c>
      <c r="D43" s="94">
        <v>6474991.7000000002</v>
      </c>
      <c r="E43" s="101">
        <f t="shared" si="0"/>
        <v>87.393704486886264</v>
      </c>
    </row>
    <row r="44" spans="1:5" x14ac:dyDescent="0.25">
      <c r="A44" s="93" t="s">
        <v>503</v>
      </c>
      <c r="B44" s="93"/>
      <c r="C44" s="94">
        <v>327532260</v>
      </c>
      <c r="D44" s="94">
        <v>327300244.08999997</v>
      </c>
      <c r="E44" s="101">
        <f t="shared" si="0"/>
        <v>99.929162425099733</v>
      </c>
    </row>
    <row r="45" spans="1:5" x14ac:dyDescent="0.25">
      <c r="A45" s="93" t="s">
        <v>504</v>
      </c>
      <c r="B45" s="93"/>
      <c r="C45" s="94">
        <v>37670092.009999998</v>
      </c>
      <c r="D45" s="94">
        <v>49920562.899999999</v>
      </c>
      <c r="E45" s="101">
        <f t="shared" si="0"/>
        <v>132.52041669223416</v>
      </c>
    </row>
    <row r="46" spans="1:5" x14ac:dyDescent="0.25">
      <c r="A46" s="93" t="s">
        <v>505</v>
      </c>
      <c r="B46" s="93"/>
      <c r="C46" s="94">
        <v>502000</v>
      </c>
      <c r="D46" s="94">
        <v>898674.98</v>
      </c>
      <c r="E46" s="101">
        <f t="shared" si="0"/>
        <v>179.01892031872509</v>
      </c>
    </row>
    <row r="47" spans="1:5" x14ac:dyDescent="0.25">
      <c r="A47" s="93" t="s">
        <v>506</v>
      </c>
      <c r="B47" s="93"/>
      <c r="C47" s="94">
        <v>2160000</v>
      </c>
      <c r="D47" s="94">
        <v>2160000</v>
      </c>
      <c r="E47" s="101">
        <f t="shared" si="0"/>
        <v>100</v>
      </c>
    </row>
    <row r="48" spans="1:5" x14ac:dyDescent="0.25">
      <c r="A48" s="91" t="s">
        <v>507</v>
      </c>
      <c r="B48" s="91"/>
      <c r="C48" s="92">
        <v>8000</v>
      </c>
      <c r="D48" s="92">
        <v>0</v>
      </c>
      <c r="E48" s="100">
        <f t="shared" si="0"/>
        <v>0</v>
      </c>
    </row>
    <row r="49" spans="1:5" x14ac:dyDescent="0.25">
      <c r="A49" s="93" t="s">
        <v>508</v>
      </c>
      <c r="B49" s="93"/>
      <c r="C49" s="94">
        <v>8000</v>
      </c>
      <c r="D49" s="94">
        <v>0</v>
      </c>
      <c r="E49" s="101">
        <f t="shared" si="0"/>
        <v>0</v>
      </c>
    </row>
    <row r="50" spans="1:5" x14ac:dyDescent="0.25">
      <c r="A50" s="91" t="s">
        <v>509</v>
      </c>
      <c r="B50" s="91"/>
      <c r="C50" s="92">
        <v>324403</v>
      </c>
      <c r="D50" s="92">
        <v>600136.21</v>
      </c>
      <c r="E50" s="100">
        <f t="shared" si="0"/>
        <v>184.99712086509678</v>
      </c>
    </row>
    <row r="51" spans="1:5" x14ac:dyDescent="0.25">
      <c r="A51" s="93" t="s">
        <v>510</v>
      </c>
      <c r="B51" s="93"/>
      <c r="C51" s="94">
        <v>324403</v>
      </c>
      <c r="D51" s="94">
        <v>600136.21</v>
      </c>
      <c r="E51" s="101">
        <f t="shared" si="0"/>
        <v>184.99712086509678</v>
      </c>
    </row>
    <row r="52" spans="1:5" x14ac:dyDescent="0.25">
      <c r="A52" s="91" t="s">
        <v>512</v>
      </c>
      <c r="B52" s="91"/>
      <c r="C52" s="92">
        <v>1600000</v>
      </c>
      <c r="D52" s="92">
        <v>8714381.7400000002</v>
      </c>
      <c r="E52" s="100">
        <f t="shared" si="0"/>
        <v>544.64885875000004</v>
      </c>
    </row>
    <row r="53" spans="1:5" x14ac:dyDescent="0.25">
      <c r="A53" s="93" t="s">
        <v>513</v>
      </c>
      <c r="B53" s="93"/>
      <c r="C53" s="94">
        <v>1600000</v>
      </c>
      <c r="D53" s="94">
        <v>8714381.7400000002</v>
      </c>
      <c r="E53" s="101">
        <f t="shared" si="0"/>
        <v>544.64885875000004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60" zoomScaleNormal="100" workbookViewId="0">
      <selection activeCell="F28" sqref="F28"/>
    </sheetView>
  </sheetViews>
  <sheetFormatPr defaultRowHeight="15" x14ac:dyDescent="0.25"/>
  <cols>
    <col min="1" max="1" width="10" style="87" customWidth="1"/>
    <col min="2" max="2" width="46.5703125" style="87" customWidth="1"/>
    <col min="3" max="3" width="13.85546875" style="87" customWidth="1"/>
    <col min="4" max="4" width="15.5703125" style="87" customWidth="1"/>
    <col min="5" max="5" width="9.42578125" style="98" customWidth="1"/>
    <col min="6" max="253" width="9.140625" style="87"/>
    <col min="254" max="254" width="10" style="87" customWidth="1"/>
    <col min="255" max="255" width="30.28515625" style="87" customWidth="1"/>
    <col min="256" max="256" width="13.85546875" style="87" customWidth="1"/>
    <col min="257" max="257" width="19" style="87" customWidth="1"/>
    <col min="258" max="258" width="12.85546875" style="87" customWidth="1"/>
    <col min="259" max="259" width="13.85546875" style="87" customWidth="1"/>
    <col min="260" max="509" width="9.140625" style="87"/>
    <col min="510" max="510" width="10" style="87" customWidth="1"/>
    <col min="511" max="511" width="30.28515625" style="87" customWidth="1"/>
    <col min="512" max="512" width="13.85546875" style="87" customWidth="1"/>
    <col min="513" max="513" width="19" style="87" customWidth="1"/>
    <col min="514" max="514" width="12.85546875" style="87" customWidth="1"/>
    <col min="515" max="515" width="13.85546875" style="87" customWidth="1"/>
    <col min="516" max="765" width="9.140625" style="87"/>
    <col min="766" max="766" width="10" style="87" customWidth="1"/>
    <col min="767" max="767" width="30.28515625" style="87" customWidth="1"/>
    <col min="768" max="768" width="13.85546875" style="87" customWidth="1"/>
    <col min="769" max="769" width="19" style="87" customWidth="1"/>
    <col min="770" max="770" width="12.85546875" style="87" customWidth="1"/>
    <col min="771" max="771" width="13.85546875" style="87" customWidth="1"/>
    <col min="772" max="1021" width="9.140625" style="87"/>
    <col min="1022" max="1022" width="10" style="87" customWidth="1"/>
    <col min="1023" max="1023" width="30.28515625" style="87" customWidth="1"/>
    <col min="1024" max="1024" width="13.85546875" style="87" customWidth="1"/>
    <col min="1025" max="1025" width="19" style="87" customWidth="1"/>
    <col min="1026" max="1026" width="12.85546875" style="87" customWidth="1"/>
    <col min="1027" max="1027" width="13.85546875" style="87" customWidth="1"/>
    <col min="1028" max="1277" width="9.140625" style="87"/>
    <col min="1278" max="1278" width="10" style="87" customWidth="1"/>
    <col min="1279" max="1279" width="30.28515625" style="87" customWidth="1"/>
    <col min="1280" max="1280" width="13.85546875" style="87" customWidth="1"/>
    <col min="1281" max="1281" width="19" style="87" customWidth="1"/>
    <col min="1282" max="1282" width="12.85546875" style="87" customWidth="1"/>
    <col min="1283" max="1283" width="13.85546875" style="87" customWidth="1"/>
    <col min="1284" max="1533" width="9.140625" style="87"/>
    <col min="1534" max="1534" width="10" style="87" customWidth="1"/>
    <col min="1535" max="1535" width="30.28515625" style="87" customWidth="1"/>
    <col min="1536" max="1536" width="13.85546875" style="87" customWidth="1"/>
    <col min="1537" max="1537" width="19" style="87" customWidth="1"/>
    <col min="1538" max="1538" width="12.85546875" style="87" customWidth="1"/>
    <col min="1539" max="1539" width="13.85546875" style="87" customWidth="1"/>
    <col min="1540" max="1789" width="9.140625" style="87"/>
    <col min="1790" max="1790" width="10" style="87" customWidth="1"/>
    <col min="1791" max="1791" width="30.28515625" style="87" customWidth="1"/>
    <col min="1792" max="1792" width="13.85546875" style="87" customWidth="1"/>
    <col min="1793" max="1793" width="19" style="87" customWidth="1"/>
    <col min="1794" max="1794" width="12.85546875" style="87" customWidth="1"/>
    <col min="1795" max="1795" width="13.85546875" style="87" customWidth="1"/>
    <col min="1796" max="2045" width="9.140625" style="87"/>
    <col min="2046" max="2046" width="10" style="87" customWidth="1"/>
    <col min="2047" max="2047" width="30.28515625" style="87" customWidth="1"/>
    <col min="2048" max="2048" width="13.85546875" style="87" customWidth="1"/>
    <col min="2049" max="2049" width="19" style="87" customWidth="1"/>
    <col min="2050" max="2050" width="12.85546875" style="87" customWidth="1"/>
    <col min="2051" max="2051" width="13.85546875" style="87" customWidth="1"/>
    <col min="2052" max="2301" width="9.140625" style="87"/>
    <col min="2302" max="2302" width="10" style="87" customWidth="1"/>
    <col min="2303" max="2303" width="30.28515625" style="87" customWidth="1"/>
    <col min="2304" max="2304" width="13.85546875" style="87" customWidth="1"/>
    <col min="2305" max="2305" width="19" style="87" customWidth="1"/>
    <col min="2306" max="2306" width="12.85546875" style="87" customWidth="1"/>
    <col min="2307" max="2307" width="13.85546875" style="87" customWidth="1"/>
    <col min="2308" max="2557" width="9.140625" style="87"/>
    <col min="2558" max="2558" width="10" style="87" customWidth="1"/>
    <col min="2559" max="2559" width="30.28515625" style="87" customWidth="1"/>
    <col min="2560" max="2560" width="13.85546875" style="87" customWidth="1"/>
    <col min="2561" max="2561" width="19" style="87" customWidth="1"/>
    <col min="2562" max="2562" width="12.85546875" style="87" customWidth="1"/>
    <col min="2563" max="2563" width="13.85546875" style="87" customWidth="1"/>
    <col min="2564" max="2813" width="9.140625" style="87"/>
    <col min="2814" max="2814" width="10" style="87" customWidth="1"/>
    <col min="2815" max="2815" width="30.28515625" style="87" customWidth="1"/>
    <col min="2816" max="2816" width="13.85546875" style="87" customWidth="1"/>
    <col min="2817" max="2817" width="19" style="87" customWidth="1"/>
    <col min="2818" max="2818" width="12.85546875" style="87" customWidth="1"/>
    <col min="2819" max="2819" width="13.85546875" style="87" customWidth="1"/>
    <col min="2820" max="3069" width="9.140625" style="87"/>
    <col min="3070" max="3070" width="10" style="87" customWidth="1"/>
    <col min="3071" max="3071" width="30.28515625" style="87" customWidth="1"/>
    <col min="3072" max="3072" width="13.85546875" style="87" customWidth="1"/>
    <col min="3073" max="3073" width="19" style="87" customWidth="1"/>
    <col min="3074" max="3074" width="12.85546875" style="87" customWidth="1"/>
    <col min="3075" max="3075" width="13.85546875" style="87" customWidth="1"/>
    <col min="3076" max="3325" width="9.140625" style="87"/>
    <col min="3326" max="3326" width="10" style="87" customWidth="1"/>
    <col min="3327" max="3327" width="30.28515625" style="87" customWidth="1"/>
    <col min="3328" max="3328" width="13.85546875" style="87" customWidth="1"/>
    <col min="3329" max="3329" width="19" style="87" customWidth="1"/>
    <col min="3330" max="3330" width="12.85546875" style="87" customWidth="1"/>
    <col min="3331" max="3331" width="13.85546875" style="87" customWidth="1"/>
    <col min="3332" max="3581" width="9.140625" style="87"/>
    <col min="3582" max="3582" width="10" style="87" customWidth="1"/>
    <col min="3583" max="3583" width="30.28515625" style="87" customWidth="1"/>
    <col min="3584" max="3584" width="13.85546875" style="87" customWidth="1"/>
    <col min="3585" max="3585" width="19" style="87" customWidth="1"/>
    <col min="3586" max="3586" width="12.85546875" style="87" customWidth="1"/>
    <col min="3587" max="3587" width="13.85546875" style="87" customWidth="1"/>
    <col min="3588" max="3837" width="9.140625" style="87"/>
    <col min="3838" max="3838" width="10" style="87" customWidth="1"/>
    <col min="3839" max="3839" width="30.28515625" style="87" customWidth="1"/>
    <col min="3840" max="3840" width="13.85546875" style="87" customWidth="1"/>
    <col min="3841" max="3841" width="19" style="87" customWidth="1"/>
    <col min="3842" max="3842" width="12.85546875" style="87" customWidth="1"/>
    <col min="3843" max="3843" width="13.85546875" style="87" customWidth="1"/>
    <col min="3844" max="4093" width="9.140625" style="87"/>
    <col min="4094" max="4094" width="10" style="87" customWidth="1"/>
    <col min="4095" max="4095" width="30.28515625" style="87" customWidth="1"/>
    <col min="4096" max="4096" width="13.85546875" style="87" customWidth="1"/>
    <col min="4097" max="4097" width="19" style="87" customWidth="1"/>
    <col min="4098" max="4098" width="12.85546875" style="87" customWidth="1"/>
    <col min="4099" max="4099" width="13.85546875" style="87" customWidth="1"/>
    <col min="4100" max="4349" width="9.140625" style="87"/>
    <col min="4350" max="4350" width="10" style="87" customWidth="1"/>
    <col min="4351" max="4351" width="30.28515625" style="87" customWidth="1"/>
    <col min="4352" max="4352" width="13.85546875" style="87" customWidth="1"/>
    <col min="4353" max="4353" width="19" style="87" customWidth="1"/>
    <col min="4354" max="4354" width="12.85546875" style="87" customWidth="1"/>
    <col min="4355" max="4355" width="13.85546875" style="87" customWidth="1"/>
    <col min="4356" max="4605" width="9.140625" style="87"/>
    <col min="4606" max="4606" width="10" style="87" customWidth="1"/>
    <col min="4607" max="4607" width="30.28515625" style="87" customWidth="1"/>
    <col min="4608" max="4608" width="13.85546875" style="87" customWidth="1"/>
    <col min="4609" max="4609" width="19" style="87" customWidth="1"/>
    <col min="4610" max="4610" width="12.85546875" style="87" customWidth="1"/>
    <col min="4611" max="4611" width="13.85546875" style="87" customWidth="1"/>
    <col min="4612" max="4861" width="9.140625" style="87"/>
    <col min="4862" max="4862" width="10" style="87" customWidth="1"/>
    <col min="4863" max="4863" width="30.28515625" style="87" customWidth="1"/>
    <col min="4864" max="4864" width="13.85546875" style="87" customWidth="1"/>
    <col min="4865" max="4865" width="19" style="87" customWidth="1"/>
    <col min="4866" max="4866" width="12.85546875" style="87" customWidth="1"/>
    <col min="4867" max="4867" width="13.85546875" style="87" customWidth="1"/>
    <col min="4868" max="5117" width="9.140625" style="87"/>
    <col min="5118" max="5118" width="10" style="87" customWidth="1"/>
    <col min="5119" max="5119" width="30.28515625" style="87" customWidth="1"/>
    <col min="5120" max="5120" width="13.85546875" style="87" customWidth="1"/>
    <col min="5121" max="5121" width="19" style="87" customWidth="1"/>
    <col min="5122" max="5122" width="12.85546875" style="87" customWidth="1"/>
    <col min="5123" max="5123" width="13.85546875" style="87" customWidth="1"/>
    <col min="5124" max="5373" width="9.140625" style="87"/>
    <col min="5374" max="5374" width="10" style="87" customWidth="1"/>
    <col min="5375" max="5375" width="30.28515625" style="87" customWidth="1"/>
    <col min="5376" max="5376" width="13.85546875" style="87" customWidth="1"/>
    <col min="5377" max="5377" width="19" style="87" customWidth="1"/>
    <col min="5378" max="5378" width="12.85546875" style="87" customWidth="1"/>
    <col min="5379" max="5379" width="13.85546875" style="87" customWidth="1"/>
    <col min="5380" max="5629" width="9.140625" style="87"/>
    <col min="5630" max="5630" width="10" style="87" customWidth="1"/>
    <col min="5631" max="5631" width="30.28515625" style="87" customWidth="1"/>
    <col min="5632" max="5632" width="13.85546875" style="87" customWidth="1"/>
    <col min="5633" max="5633" width="19" style="87" customWidth="1"/>
    <col min="5634" max="5634" width="12.85546875" style="87" customWidth="1"/>
    <col min="5635" max="5635" width="13.85546875" style="87" customWidth="1"/>
    <col min="5636" max="5885" width="9.140625" style="87"/>
    <col min="5886" max="5886" width="10" style="87" customWidth="1"/>
    <col min="5887" max="5887" width="30.28515625" style="87" customWidth="1"/>
    <col min="5888" max="5888" width="13.85546875" style="87" customWidth="1"/>
    <col min="5889" max="5889" width="19" style="87" customWidth="1"/>
    <col min="5890" max="5890" width="12.85546875" style="87" customWidth="1"/>
    <col min="5891" max="5891" width="13.85546875" style="87" customWidth="1"/>
    <col min="5892" max="6141" width="9.140625" style="87"/>
    <col min="6142" max="6142" width="10" style="87" customWidth="1"/>
    <col min="6143" max="6143" width="30.28515625" style="87" customWidth="1"/>
    <col min="6144" max="6144" width="13.85546875" style="87" customWidth="1"/>
    <col min="6145" max="6145" width="19" style="87" customWidth="1"/>
    <col min="6146" max="6146" width="12.85546875" style="87" customWidth="1"/>
    <col min="6147" max="6147" width="13.85546875" style="87" customWidth="1"/>
    <col min="6148" max="6397" width="9.140625" style="87"/>
    <col min="6398" max="6398" width="10" style="87" customWidth="1"/>
    <col min="6399" max="6399" width="30.28515625" style="87" customWidth="1"/>
    <col min="6400" max="6400" width="13.85546875" style="87" customWidth="1"/>
    <col min="6401" max="6401" width="19" style="87" customWidth="1"/>
    <col min="6402" max="6402" width="12.85546875" style="87" customWidth="1"/>
    <col min="6403" max="6403" width="13.85546875" style="87" customWidth="1"/>
    <col min="6404" max="6653" width="9.140625" style="87"/>
    <col min="6654" max="6654" width="10" style="87" customWidth="1"/>
    <col min="6655" max="6655" width="30.28515625" style="87" customWidth="1"/>
    <col min="6656" max="6656" width="13.85546875" style="87" customWidth="1"/>
    <col min="6657" max="6657" width="19" style="87" customWidth="1"/>
    <col min="6658" max="6658" width="12.85546875" style="87" customWidth="1"/>
    <col min="6659" max="6659" width="13.85546875" style="87" customWidth="1"/>
    <col min="6660" max="6909" width="9.140625" style="87"/>
    <col min="6910" max="6910" width="10" style="87" customWidth="1"/>
    <col min="6911" max="6911" width="30.28515625" style="87" customWidth="1"/>
    <col min="6912" max="6912" width="13.85546875" style="87" customWidth="1"/>
    <col min="6913" max="6913" width="19" style="87" customWidth="1"/>
    <col min="6914" max="6914" width="12.85546875" style="87" customWidth="1"/>
    <col min="6915" max="6915" width="13.85546875" style="87" customWidth="1"/>
    <col min="6916" max="7165" width="9.140625" style="87"/>
    <col min="7166" max="7166" width="10" style="87" customWidth="1"/>
    <col min="7167" max="7167" width="30.28515625" style="87" customWidth="1"/>
    <col min="7168" max="7168" width="13.85546875" style="87" customWidth="1"/>
    <col min="7169" max="7169" width="19" style="87" customWidth="1"/>
    <col min="7170" max="7170" width="12.85546875" style="87" customWidth="1"/>
    <col min="7171" max="7171" width="13.85546875" style="87" customWidth="1"/>
    <col min="7172" max="7421" width="9.140625" style="87"/>
    <col min="7422" max="7422" width="10" style="87" customWidth="1"/>
    <col min="7423" max="7423" width="30.28515625" style="87" customWidth="1"/>
    <col min="7424" max="7424" width="13.85546875" style="87" customWidth="1"/>
    <col min="7425" max="7425" width="19" style="87" customWidth="1"/>
    <col min="7426" max="7426" width="12.85546875" style="87" customWidth="1"/>
    <col min="7427" max="7427" width="13.85546875" style="87" customWidth="1"/>
    <col min="7428" max="7677" width="9.140625" style="87"/>
    <col min="7678" max="7678" width="10" style="87" customWidth="1"/>
    <col min="7679" max="7679" width="30.28515625" style="87" customWidth="1"/>
    <col min="7680" max="7680" width="13.85546875" style="87" customWidth="1"/>
    <col min="7681" max="7681" width="19" style="87" customWidth="1"/>
    <col min="7682" max="7682" width="12.85546875" style="87" customWidth="1"/>
    <col min="7683" max="7683" width="13.85546875" style="87" customWidth="1"/>
    <col min="7684" max="7933" width="9.140625" style="87"/>
    <col min="7934" max="7934" width="10" style="87" customWidth="1"/>
    <col min="7935" max="7935" width="30.28515625" style="87" customWidth="1"/>
    <col min="7936" max="7936" width="13.85546875" style="87" customWidth="1"/>
    <col min="7937" max="7937" width="19" style="87" customWidth="1"/>
    <col min="7938" max="7938" width="12.85546875" style="87" customWidth="1"/>
    <col min="7939" max="7939" width="13.85546875" style="87" customWidth="1"/>
    <col min="7940" max="8189" width="9.140625" style="87"/>
    <col min="8190" max="8190" width="10" style="87" customWidth="1"/>
    <col min="8191" max="8191" width="30.28515625" style="87" customWidth="1"/>
    <col min="8192" max="8192" width="13.85546875" style="87" customWidth="1"/>
    <col min="8193" max="8193" width="19" style="87" customWidth="1"/>
    <col min="8194" max="8194" width="12.85546875" style="87" customWidth="1"/>
    <col min="8195" max="8195" width="13.85546875" style="87" customWidth="1"/>
    <col min="8196" max="8445" width="9.140625" style="87"/>
    <col min="8446" max="8446" width="10" style="87" customWidth="1"/>
    <col min="8447" max="8447" width="30.28515625" style="87" customWidth="1"/>
    <col min="8448" max="8448" width="13.85546875" style="87" customWidth="1"/>
    <col min="8449" max="8449" width="19" style="87" customWidth="1"/>
    <col min="8450" max="8450" width="12.85546875" style="87" customWidth="1"/>
    <col min="8451" max="8451" width="13.85546875" style="87" customWidth="1"/>
    <col min="8452" max="8701" width="9.140625" style="87"/>
    <col min="8702" max="8702" width="10" style="87" customWidth="1"/>
    <col min="8703" max="8703" width="30.28515625" style="87" customWidth="1"/>
    <col min="8704" max="8704" width="13.85546875" style="87" customWidth="1"/>
    <col min="8705" max="8705" width="19" style="87" customWidth="1"/>
    <col min="8706" max="8706" width="12.85546875" style="87" customWidth="1"/>
    <col min="8707" max="8707" width="13.85546875" style="87" customWidth="1"/>
    <col min="8708" max="8957" width="9.140625" style="87"/>
    <col min="8958" max="8958" width="10" style="87" customWidth="1"/>
    <col min="8959" max="8959" width="30.28515625" style="87" customWidth="1"/>
    <col min="8960" max="8960" width="13.85546875" style="87" customWidth="1"/>
    <col min="8961" max="8961" width="19" style="87" customWidth="1"/>
    <col min="8962" max="8962" width="12.85546875" style="87" customWidth="1"/>
    <col min="8963" max="8963" width="13.85546875" style="87" customWidth="1"/>
    <col min="8964" max="9213" width="9.140625" style="87"/>
    <col min="9214" max="9214" width="10" style="87" customWidth="1"/>
    <col min="9215" max="9215" width="30.28515625" style="87" customWidth="1"/>
    <col min="9216" max="9216" width="13.85546875" style="87" customWidth="1"/>
    <col min="9217" max="9217" width="19" style="87" customWidth="1"/>
    <col min="9218" max="9218" width="12.85546875" style="87" customWidth="1"/>
    <col min="9219" max="9219" width="13.85546875" style="87" customWidth="1"/>
    <col min="9220" max="9469" width="9.140625" style="87"/>
    <col min="9470" max="9470" width="10" style="87" customWidth="1"/>
    <col min="9471" max="9471" width="30.28515625" style="87" customWidth="1"/>
    <col min="9472" max="9472" width="13.85546875" style="87" customWidth="1"/>
    <col min="9473" max="9473" width="19" style="87" customWidth="1"/>
    <col min="9474" max="9474" width="12.85546875" style="87" customWidth="1"/>
    <col min="9475" max="9475" width="13.85546875" style="87" customWidth="1"/>
    <col min="9476" max="9725" width="9.140625" style="87"/>
    <col min="9726" max="9726" width="10" style="87" customWidth="1"/>
    <col min="9727" max="9727" width="30.28515625" style="87" customWidth="1"/>
    <col min="9728" max="9728" width="13.85546875" style="87" customWidth="1"/>
    <col min="9729" max="9729" width="19" style="87" customWidth="1"/>
    <col min="9730" max="9730" width="12.85546875" style="87" customWidth="1"/>
    <col min="9731" max="9731" width="13.85546875" style="87" customWidth="1"/>
    <col min="9732" max="9981" width="9.140625" style="87"/>
    <col min="9982" max="9982" width="10" style="87" customWidth="1"/>
    <col min="9983" max="9983" width="30.28515625" style="87" customWidth="1"/>
    <col min="9984" max="9984" width="13.85546875" style="87" customWidth="1"/>
    <col min="9985" max="9985" width="19" style="87" customWidth="1"/>
    <col min="9986" max="9986" width="12.85546875" style="87" customWidth="1"/>
    <col min="9987" max="9987" width="13.85546875" style="87" customWidth="1"/>
    <col min="9988" max="10237" width="9.140625" style="87"/>
    <col min="10238" max="10238" width="10" style="87" customWidth="1"/>
    <col min="10239" max="10239" width="30.28515625" style="87" customWidth="1"/>
    <col min="10240" max="10240" width="13.85546875" style="87" customWidth="1"/>
    <col min="10241" max="10241" width="19" style="87" customWidth="1"/>
    <col min="10242" max="10242" width="12.85546875" style="87" customWidth="1"/>
    <col min="10243" max="10243" width="13.85546875" style="87" customWidth="1"/>
    <col min="10244" max="10493" width="9.140625" style="87"/>
    <col min="10494" max="10494" width="10" style="87" customWidth="1"/>
    <col min="10495" max="10495" width="30.28515625" style="87" customWidth="1"/>
    <col min="10496" max="10496" width="13.85546875" style="87" customWidth="1"/>
    <col min="10497" max="10497" width="19" style="87" customWidth="1"/>
    <col min="10498" max="10498" width="12.85546875" style="87" customWidth="1"/>
    <col min="10499" max="10499" width="13.85546875" style="87" customWidth="1"/>
    <col min="10500" max="10749" width="9.140625" style="87"/>
    <col min="10750" max="10750" width="10" style="87" customWidth="1"/>
    <col min="10751" max="10751" width="30.28515625" style="87" customWidth="1"/>
    <col min="10752" max="10752" width="13.85546875" style="87" customWidth="1"/>
    <col min="10753" max="10753" width="19" style="87" customWidth="1"/>
    <col min="10754" max="10754" width="12.85546875" style="87" customWidth="1"/>
    <col min="10755" max="10755" width="13.85546875" style="87" customWidth="1"/>
    <col min="10756" max="11005" width="9.140625" style="87"/>
    <col min="11006" max="11006" width="10" style="87" customWidth="1"/>
    <col min="11007" max="11007" width="30.28515625" style="87" customWidth="1"/>
    <col min="11008" max="11008" width="13.85546875" style="87" customWidth="1"/>
    <col min="11009" max="11009" width="19" style="87" customWidth="1"/>
    <col min="11010" max="11010" width="12.85546875" style="87" customWidth="1"/>
    <col min="11011" max="11011" width="13.85546875" style="87" customWidth="1"/>
    <col min="11012" max="11261" width="9.140625" style="87"/>
    <col min="11262" max="11262" width="10" style="87" customWidth="1"/>
    <col min="11263" max="11263" width="30.28515625" style="87" customWidth="1"/>
    <col min="11264" max="11264" width="13.85546875" style="87" customWidth="1"/>
    <col min="11265" max="11265" width="19" style="87" customWidth="1"/>
    <col min="11266" max="11266" width="12.85546875" style="87" customWidth="1"/>
    <col min="11267" max="11267" width="13.85546875" style="87" customWidth="1"/>
    <col min="11268" max="11517" width="9.140625" style="87"/>
    <col min="11518" max="11518" width="10" style="87" customWidth="1"/>
    <col min="11519" max="11519" width="30.28515625" style="87" customWidth="1"/>
    <col min="11520" max="11520" width="13.85546875" style="87" customWidth="1"/>
    <col min="11521" max="11521" width="19" style="87" customWidth="1"/>
    <col min="11522" max="11522" width="12.85546875" style="87" customWidth="1"/>
    <col min="11523" max="11523" width="13.85546875" style="87" customWidth="1"/>
    <col min="11524" max="11773" width="9.140625" style="87"/>
    <col min="11774" max="11774" width="10" style="87" customWidth="1"/>
    <col min="11775" max="11775" width="30.28515625" style="87" customWidth="1"/>
    <col min="11776" max="11776" width="13.85546875" style="87" customWidth="1"/>
    <col min="11777" max="11777" width="19" style="87" customWidth="1"/>
    <col min="11778" max="11778" width="12.85546875" style="87" customWidth="1"/>
    <col min="11779" max="11779" width="13.85546875" style="87" customWidth="1"/>
    <col min="11780" max="12029" width="9.140625" style="87"/>
    <col min="12030" max="12030" width="10" style="87" customWidth="1"/>
    <col min="12031" max="12031" width="30.28515625" style="87" customWidth="1"/>
    <col min="12032" max="12032" width="13.85546875" style="87" customWidth="1"/>
    <col min="12033" max="12033" width="19" style="87" customWidth="1"/>
    <col min="12034" max="12034" width="12.85546875" style="87" customWidth="1"/>
    <col min="12035" max="12035" width="13.85546875" style="87" customWidth="1"/>
    <col min="12036" max="12285" width="9.140625" style="87"/>
    <col min="12286" max="12286" width="10" style="87" customWidth="1"/>
    <col min="12287" max="12287" width="30.28515625" style="87" customWidth="1"/>
    <col min="12288" max="12288" width="13.85546875" style="87" customWidth="1"/>
    <col min="12289" max="12289" width="19" style="87" customWidth="1"/>
    <col min="12290" max="12290" width="12.85546875" style="87" customWidth="1"/>
    <col min="12291" max="12291" width="13.85546875" style="87" customWidth="1"/>
    <col min="12292" max="12541" width="9.140625" style="87"/>
    <col min="12542" max="12542" width="10" style="87" customWidth="1"/>
    <col min="12543" max="12543" width="30.28515625" style="87" customWidth="1"/>
    <col min="12544" max="12544" width="13.85546875" style="87" customWidth="1"/>
    <col min="12545" max="12545" width="19" style="87" customWidth="1"/>
    <col min="12546" max="12546" width="12.85546875" style="87" customWidth="1"/>
    <col min="12547" max="12547" width="13.85546875" style="87" customWidth="1"/>
    <col min="12548" max="12797" width="9.140625" style="87"/>
    <col min="12798" max="12798" width="10" style="87" customWidth="1"/>
    <col min="12799" max="12799" width="30.28515625" style="87" customWidth="1"/>
    <col min="12800" max="12800" width="13.85546875" style="87" customWidth="1"/>
    <col min="12801" max="12801" width="19" style="87" customWidth="1"/>
    <col min="12802" max="12802" width="12.85546875" style="87" customWidth="1"/>
    <col min="12803" max="12803" width="13.85546875" style="87" customWidth="1"/>
    <col min="12804" max="13053" width="9.140625" style="87"/>
    <col min="13054" max="13054" width="10" style="87" customWidth="1"/>
    <col min="13055" max="13055" width="30.28515625" style="87" customWidth="1"/>
    <col min="13056" max="13056" width="13.85546875" style="87" customWidth="1"/>
    <col min="13057" max="13057" width="19" style="87" customWidth="1"/>
    <col min="13058" max="13058" width="12.85546875" style="87" customWidth="1"/>
    <col min="13059" max="13059" width="13.85546875" style="87" customWidth="1"/>
    <col min="13060" max="13309" width="9.140625" style="87"/>
    <col min="13310" max="13310" width="10" style="87" customWidth="1"/>
    <col min="13311" max="13311" width="30.28515625" style="87" customWidth="1"/>
    <col min="13312" max="13312" width="13.85546875" style="87" customWidth="1"/>
    <col min="13313" max="13313" width="19" style="87" customWidth="1"/>
    <col min="13314" max="13314" width="12.85546875" style="87" customWidth="1"/>
    <col min="13315" max="13315" width="13.85546875" style="87" customWidth="1"/>
    <col min="13316" max="13565" width="9.140625" style="87"/>
    <col min="13566" max="13566" width="10" style="87" customWidth="1"/>
    <col min="13567" max="13567" width="30.28515625" style="87" customWidth="1"/>
    <col min="13568" max="13568" width="13.85546875" style="87" customWidth="1"/>
    <col min="13569" max="13569" width="19" style="87" customWidth="1"/>
    <col min="13570" max="13570" width="12.85546875" style="87" customWidth="1"/>
    <col min="13571" max="13571" width="13.85546875" style="87" customWidth="1"/>
    <col min="13572" max="13821" width="9.140625" style="87"/>
    <col min="13822" max="13822" width="10" style="87" customWidth="1"/>
    <col min="13823" max="13823" width="30.28515625" style="87" customWidth="1"/>
    <col min="13824" max="13824" width="13.85546875" style="87" customWidth="1"/>
    <col min="13825" max="13825" width="19" style="87" customWidth="1"/>
    <col min="13826" max="13826" width="12.85546875" style="87" customWidth="1"/>
    <col min="13827" max="13827" width="13.85546875" style="87" customWidth="1"/>
    <col min="13828" max="14077" width="9.140625" style="87"/>
    <col min="14078" max="14078" width="10" style="87" customWidth="1"/>
    <col min="14079" max="14079" width="30.28515625" style="87" customWidth="1"/>
    <col min="14080" max="14080" width="13.85546875" style="87" customWidth="1"/>
    <col min="14081" max="14081" width="19" style="87" customWidth="1"/>
    <col min="14082" max="14082" width="12.85546875" style="87" customWidth="1"/>
    <col min="14083" max="14083" width="13.85546875" style="87" customWidth="1"/>
    <col min="14084" max="14333" width="9.140625" style="87"/>
    <col min="14334" max="14334" width="10" style="87" customWidth="1"/>
    <col min="14335" max="14335" width="30.28515625" style="87" customWidth="1"/>
    <col min="14336" max="14336" width="13.85546875" style="87" customWidth="1"/>
    <col min="14337" max="14337" width="19" style="87" customWidth="1"/>
    <col min="14338" max="14338" width="12.85546875" style="87" customWidth="1"/>
    <col min="14339" max="14339" width="13.85546875" style="87" customWidth="1"/>
    <col min="14340" max="14589" width="9.140625" style="87"/>
    <col min="14590" max="14590" width="10" style="87" customWidth="1"/>
    <col min="14591" max="14591" width="30.28515625" style="87" customWidth="1"/>
    <col min="14592" max="14592" width="13.85546875" style="87" customWidth="1"/>
    <col min="14593" max="14593" width="19" style="87" customWidth="1"/>
    <col min="14594" max="14594" width="12.85546875" style="87" customWidth="1"/>
    <col min="14595" max="14595" width="13.85546875" style="87" customWidth="1"/>
    <col min="14596" max="14845" width="9.140625" style="87"/>
    <col min="14846" max="14846" width="10" style="87" customWidth="1"/>
    <col min="14847" max="14847" width="30.28515625" style="87" customWidth="1"/>
    <col min="14848" max="14848" width="13.85546875" style="87" customWidth="1"/>
    <col min="14849" max="14849" width="19" style="87" customWidth="1"/>
    <col min="14850" max="14850" width="12.85546875" style="87" customWidth="1"/>
    <col min="14851" max="14851" width="13.85546875" style="87" customWidth="1"/>
    <col min="14852" max="15101" width="9.140625" style="87"/>
    <col min="15102" max="15102" width="10" style="87" customWidth="1"/>
    <col min="15103" max="15103" width="30.28515625" style="87" customWidth="1"/>
    <col min="15104" max="15104" width="13.85546875" style="87" customWidth="1"/>
    <col min="15105" max="15105" width="19" style="87" customWidth="1"/>
    <col min="15106" max="15106" width="12.85546875" style="87" customWidth="1"/>
    <col min="15107" max="15107" width="13.85546875" style="87" customWidth="1"/>
    <col min="15108" max="15357" width="9.140625" style="87"/>
    <col min="15358" max="15358" width="10" style="87" customWidth="1"/>
    <col min="15359" max="15359" width="30.28515625" style="87" customWidth="1"/>
    <col min="15360" max="15360" width="13.85546875" style="87" customWidth="1"/>
    <col min="15361" max="15361" width="19" style="87" customWidth="1"/>
    <col min="15362" max="15362" width="12.85546875" style="87" customWidth="1"/>
    <col min="15363" max="15363" width="13.85546875" style="87" customWidth="1"/>
    <col min="15364" max="15613" width="9.140625" style="87"/>
    <col min="15614" max="15614" width="10" style="87" customWidth="1"/>
    <col min="15615" max="15615" width="30.28515625" style="87" customWidth="1"/>
    <col min="15616" max="15616" width="13.85546875" style="87" customWidth="1"/>
    <col min="15617" max="15617" width="19" style="87" customWidth="1"/>
    <col min="15618" max="15618" width="12.85546875" style="87" customWidth="1"/>
    <col min="15619" max="15619" width="13.85546875" style="87" customWidth="1"/>
    <col min="15620" max="15869" width="9.140625" style="87"/>
    <col min="15870" max="15870" width="10" style="87" customWidth="1"/>
    <col min="15871" max="15871" width="30.28515625" style="87" customWidth="1"/>
    <col min="15872" max="15872" width="13.85546875" style="87" customWidth="1"/>
    <col min="15873" max="15873" width="19" style="87" customWidth="1"/>
    <col min="15874" max="15874" width="12.85546875" style="87" customWidth="1"/>
    <col min="15875" max="15875" width="13.85546875" style="87" customWidth="1"/>
    <col min="15876" max="16125" width="9.140625" style="87"/>
    <col min="16126" max="16126" width="10" style="87" customWidth="1"/>
    <col min="16127" max="16127" width="30.28515625" style="87" customWidth="1"/>
    <col min="16128" max="16128" width="13.85546875" style="87" customWidth="1"/>
    <col min="16129" max="16129" width="19" style="87" customWidth="1"/>
    <col min="16130" max="16130" width="12.85546875" style="87" customWidth="1"/>
    <col min="16131" max="16131" width="13.85546875" style="87" customWidth="1"/>
    <col min="16132" max="16384" width="9.140625" style="87"/>
  </cols>
  <sheetData>
    <row r="1" spans="1:5" x14ac:dyDescent="0.25">
      <c r="A1" s="179" t="s">
        <v>477</v>
      </c>
      <c r="B1" s="179"/>
      <c r="C1" s="179"/>
      <c r="D1" s="179"/>
      <c r="E1" s="97"/>
    </row>
    <row r="2" spans="1:5" x14ac:dyDescent="0.25">
      <c r="A2" s="179" t="s">
        <v>486</v>
      </c>
      <c r="B2" s="179"/>
      <c r="C2" s="179"/>
      <c r="D2" s="179"/>
      <c r="E2" s="179"/>
    </row>
    <row r="3" spans="1:5" x14ac:dyDescent="0.25">
      <c r="A3" s="183"/>
      <c r="B3" s="183"/>
      <c r="C3" s="183"/>
    </row>
    <row r="4" spans="1:5" x14ac:dyDescent="0.25">
      <c r="A4" s="182" t="s">
        <v>514</v>
      </c>
      <c r="B4" s="182"/>
      <c r="C4" s="182"/>
      <c r="D4" s="182"/>
      <c r="E4" s="182"/>
    </row>
    <row r="5" spans="1:5" x14ac:dyDescent="0.25">
      <c r="A5" s="183"/>
      <c r="B5" s="183"/>
      <c r="C5" s="96"/>
    </row>
    <row r="7" spans="1:5" x14ac:dyDescent="0.25">
      <c r="A7" s="88"/>
      <c r="B7" s="89"/>
      <c r="C7" s="95" t="s">
        <v>479</v>
      </c>
      <c r="D7" s="95" t="s">
        <v>604</v>
      </c>
      <c r="E7" s="102" t="s">
        <v>480</v>
      </c>
    </row>
    <row r="8" spans="1:5" x14ac:dyDescent="0.25">
      <c r="A8" s="89" t="s">
        <v>489</v>
      </c>
      <c r="B8" s="89"/>
      <c r="C8" s="90">
        <v>37639218</v>
      </c>
      <c r="D8" s="90">
        <v>24716589.73</v>
      </c>
      <c r="E8" s="99">
        <f>SUM(D8/C8)*100</f>
        <v>65.667118084121725</v>
      </c>
    </row>
    <row r="9" spans="1:5" x14ac:dyDescent="0.25">
      <c r="A9" s="91" t="s">
        <v>490</v>
      </c>
      <c r="B9" s="91"/>
      <c r="C9" s="92">
        <v>35812000</v>
      </c>
      <c r="D9" s="92">
        <v>15305000</v>
      </c>
      <c r="E9" s="100">
        <f t="shared" ref="E9:E22" si="0">SUM(D9/C9)*100</f>
        <v>42.73707137272423</v>
      </c>
    </row>
    <row r="10" spans="1:5" x14ac:dyDescent="0.25">
      <c r="A10" s="93" t="s">
        <v>491</v>
      </c>
      <c r="B10" s="93"/>
      <c r="C10" s="94">
        <v>35812000</v>
      </c>
      <c r="D10" s="94">
        <v>15305000</v>
      </c>
      <c r="E10" s="101">
        <f t="shared" si="0"/>
        <v>42.73707137272423</v>
      </c>
    </row>
    <row r="11" spans="1:5" x14ac:dyDescent="0.25">
      <c r="A11" s="91" t="s">
        <v>512</v>
      </c>
      <c r="B11" s="91"/>
      <c r="C11" s="92">
        <v>1827218</v>
      </c>
      <c r="D11" s="92">
        <v>9411589.7300000004</v>
      </c>
      <c r="E11" s="100">
        <f t="shared" si="0"/>
        <v>515.07755122815126</v>
      </c>
    </row>
    <row r="12" spans="1:5" x14ac:dyDescent="0.25">
      <c r="A12" s="93" t="s">
        <v>513</v>
      </c>
      <c r="B12" s="93"/>
      <c r="C12" s="94">
        <v>1827218</v>
      </c>
      <c r="D12" s="94">
        <v>9411589.7300000004</v>
      </c>
      <c r="E12" s="101">
        <f t="shared" si="0"/>
        <v>515.07755122815126</v>
      </c>
    </row>
    <row r="13" spans="1:5" x14ac:dyDescent="0.25">
      <c r="A13" s="89" t="s">
        <v>511</v>
      </c>
      <c r="B13" s="89"/>
      <c r="C13" s="90">
        <v>33574421</v>
      </c>
      <c r="D13" s="90">
        <v>32038921</v>
      </c>
      <c r="E13" s="99">
        <f t="shared" si="0"/>
        <v>95.426577870099379</v>
      </c>
    </row>
    <row r="14" spans="1:5" x14ac:dyDescent="0.25">
      <c r="A14" s="91" t="s">
        <v>490</v>
      </c>
      <c r="B14" s="91"/>
      <c r="C14" s="92">
        <v>26343070</v>
      </c>
      <c r="D14" s="92">
        <v>25203070</v>
      </c>
      <c r="E14" s="100">
        <f t="shared" si="0"/>
        <v>95.672486160496859</v>
      </c>
    </row>
    <row r="15" spans="1:5" x14ac:dyDescent="0.25">
      <c r="A15" s="93" t="s">
        <v>491</v>
      </c>
      <c r="B15" s="93"/>
      <c r="C15" s="94">
        <v>18075000</v>
      </c>
      <c r="D15" s="94">
        <v>16935000</v>
      </c>
      <c r="E15" s="101">
        <f t="shared" si="0"/>
        <v>93.69294605809128</v>
      </c>
    </row>
    <row r="16" spans="1:5" x14ac:dyDescent="0.25">
      <c r="A16" s="93" t="s">
        <v>492</v>
      </c>
      <c r="B16" s="93"/>
      <c r="C16" s="94">
        <v>8268070</v>
      </c>
      <c r="D16" s="94">
        <v>8268070</v>
      </c>
      <c r="E16" s="101">
        <f t="shared" si="0"/>
        <v>100</v>
      </c>
    </row>
    <row r="17" spans="1:5" x14ac:dyDescent="0.25">
      <c r="A17" s="91" t="s">
        <v>495</v>
      </c>
      <c r="B17" s="91"/>
      <c r="C17" s="92">
        <v>125000</v>
      </c>
      <c r="D17" s="92">
        <v>125000</v>
      </c>
      <c r="E17" s="100">
        <f t="shared" si="0"/>
        <v>100</v>
      </c>
    </row>
    <row r="18" spans="1:5" x14ac:dyDescent="0.25">
      <c r="A18" s="93" t="s">
        <v>496</v>
      </c>
      <c r="B18" s="93"/>
      <c r="C18" s="94">
        <v>125000</v>
      </c>
      <c r="D18" s="94">
        <v>125000</v>
      </c>
      <c r="E18" s="101">
        <f t="shared" si="0"/>
        <v>100</v>
      </c>
    </row>
    <row r="19" spans="1:5" x14ac:dyDescent="0.25">
      <c r="A19" s="91" t="s">
        <v>499</v>
      </c>
      <c r="B19" s="91"/>
      <c r="C19" s="92">
        <v>6560851</v>
      </c>
      <c r="D19" s="92">
        <v>6560851</v>
      </c>
      <c r="E19" s="100">
        <f t="shared" si="0"/>
        <v>100</v>
      </c>
    </row>
    <row r="20" spans="1:5" x14ac:dyDescent="0.25">
      <c r="A20" s="93" t="s">
        <v>500</v>
      </c>
      <c r="B20" s="93"/>
      <c r="C20" s="94">
        <v>6560851</v>
      </c>
      <c r="D20" s="94">
        <v>6560851</v>
      </c>
      <c r="E20" s="101">
        <f t="shared" si="0"/>
        <v>100</v>
      </c>
    </row>
    <row r="21" spans="1:5" x14ac:dyDescent="0.25">
      <c r="A21" s="91" t="s">
        <v>512</v>
      </c>
      <c r="B21" s="91"/>
      <c r="C21" s="92">
        <v>545500</v>
      </c>
      <c r="D21" s="92">
        <v>150000</v>
      </c>
      <c r="E21" s="100">
        <f t="shared" si="0"/>
        <v>27.497708524289642</v>
      </c>
    </row>
    <row r="22" spans="1:5" x14ac:dyDescent="0.25">
      <c r="A22" s="93" t="s">
        <v>513</v>
      </c>
      <c r="B22" s="93"/>
      <c r="C22" s="94">
        <v>545500</v>
      </c>
      <c r="D22" s="94">
        <v>150000</v>
      </c>
      <c r="E22" s="101">
        <f t="shared" si="0"/>
        <v>27.497708524289642</v>
      </c>
    </row>
  </sheetData>
  <mergeCells count="5">
    <mergeCell ref="A1:D1"/>
    <mergeCell ref="A2:E2"/>
    <mergeCell ref="A4:E4"/>
    <mergeCell ref="A3:C3"/>
    <mergeCell ref="A5:B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="60" zoomScaleNormal="100" workbookViewId="0">
      <selection activeCell="I33" sqref="I33"/>
    </sheetView>
  </sheetViews>
  <sheetFormatPr defaultRowHeight="15" x14ac:dyDescent="0.25"/>
  <cols>
    <col min="1" max="1" width="17.5703125" style="33" customWidth="1"/>
    <col min="2" max="2" width="55.28515625" style="33" customWidth="1"/>
    <col min="3" max="3" width="9.42578125" style="33" customWidth="1"/>
    <col min="4" max="4" width="16.140625" style="33" customWidth="1"/>
    <col min="5" max="5" width="0.28515625" style="33" customWidth="1"/>
    <col min="6" max="6" width="18.42578125" style="33" customWidth="1"/>
    <col min="7" max="7" width="18.28515625" style="33" hidden="1" customWidth="1"/>
    <col min="8" max="8" width="1.42578125" style="33" customWidth="1"/>
    <col min="9" max="9" width="9.140625" style="117"/>
    <col min="10" max="16384" width="9.140625" style="33"/>
  </cols>
  <sheetData>
    <row r="1" spans="1:12" x14ac:dyDescent="0.25">
      <c r="A1" s="184" t="s">
        <v>477</v>
      </c>
      <c r="B1" s="184"/>
    </row>
    <row r="2" spans="1:12" x14ac:dyDescent="0.25">
      <c r="A2" s="184" t="s">
        <v>486</v>
      </c>
      <c r="B2" s="184"/>
    </row>
    <row r="3" spans="1:12" x14ac:dyDescent="0.25">
      <c r="A3" s="122"/>
      <c r="B3" s="122"/>
    </row>
    <row r="4" spans="1:12" x14ac:dyDescent="0.25">
      <c r="A4" s="173" t="s">
        <v>577</v>
      </c>
      <c r="B4" s="173"/>
      <c r="C4" s="173"/>
      <c r="D4" s="173"/>
      <c r="E4" s="173"/>
      <c r="F4" s="173"/>
      <c r="G4" s="173"/>
      <c r="H4" s="173"/>
      <c r="I4" s="173"/>
    </row>
    <row r="6" spans="1:12" x14ac:dyDescent="0.25">
      <c r="A6" s="151" t="s">
        <v>3</v>
      </c>
      <c r="B6" s="190" t="s">
        <v>4</v>
      </c>
      <c r="C6" s="191"/>
      <c r="D6" s="152" t="s">
        <v>479</v>
      </c>
      <c r="E6" s="153"/>
      <c r="F6" s="192" t="s">
        <v>604</v>
      </c>
      <c r="G6" s="193"/>
      <c r="H6" s="193"/>
      <c r="I6" s="150" t="s">
        <v>480</v>
      </c>
    </row>
    <row r="7" spans="1:12" x14ac:dyDescent="0.25">
      <c r="A7" s="111" t="s">
        <v>5</v>
      </c>
      <c r="B7" s="185" t="s">
        <v>6</v>
      </c>
      <c r="C7" s="186"/>
      <c r="D7" s="112">
        <v>969732012.95000005</v>
      </c>
      <c r="F7" s="187">
        <v>977858259.95000005</v>
      </c>
      <c r="G7" s="186"/>
      <c r="H7" s="186"/>
      <c r="I7" s="119">
        <f>SUM(F7/D7)*100</f>
        <v>100.83798893833351</v>
      </c>
    </row>
    <row r="8" spans="1:12" ht="22.5" x14ac:dyDescent="0.25">
      <c r="A8" s="113" t="s">
        <v>515</v>
      </c>
      <c r="B8" s="188" t="s">
        <v>516</v>
      </c>
      <c r="C8" s="186"/>
      <c r="D8" s="114">
        <v>36750640</v>
      </c>
      <c r="F8" s="189">
        <v>33552290</v>
      </c>
      <c r="G8" s="186"/>
      <c r="H8" s="186"/>
      <c r="I8" s="121">
        <f t="shared" ref="I8:I39" si="0">SUM(F8/D8)*100</f>
        <v>91.297158362412191</v>
      </c>
    </row>
    <row r="9" spans="1:12" ht="22.5" x14ac:dyDescent="0.25">
      <c r="A9" s="115" t="s">
        <v>517</v>
      </c>
      <c r="B9" s="194" t="s">
        <v>518</v>
      </c>
      <c r="C9" s="186"/>
      <c r="D9" s="116">
        <v>988000</v>
      </c>
      <c r="F9" s="195">
        <v>868000</v>
      </c>
      <c r="G9" s="186"/>
      <c r="H9" s="186"/>
      <c r="I9" s="120">
        <f t="shared" si="0"/>
        <v>87.854251012145738</v>
      </c>
    </row>
    <row r="10" spans="1:12" ht="22.5" x14ac:dyDescent="0.25">
      <c r="A10" s="115" t="s">
        <v>519</v>
      </c>
      <c r="B10" s="194" t="s">
        <v>520</v>
      </c>
      <c r="C10" s="186"/>
      <c r="D10" s="116">
        <v>35762640</v>
      </c>
      <c r="F10" s="195">
        <v>32684290</v>
      </c>
      <c r="G10" s="186"/>
      <c r="H10" s="186"/>
      <c r="I10" s="120">
        <f t="shared" si="0"/>
        <v>91.392274172152838</v>
      </c>
    </row>
    <row r="11" spans="1:12" ht="22.5" x14ac:dyDescent="0.25">
      <c r="A11" s="113" t="s">
        <v>521</v>
      </c>
      <c r="B11" s="188" t="s">
        <v>522</v>
      </c>
      <c r="C11" s="186"/>
      <c r="D11" s="114">
        <v>1925000</v>
      </c>
      <c r="F11" s="189">
        <v>2309000</v>
      </c>
      <c r="G11" s="186"/>
      <c r="H11" s="186"/>
      <c r="I11" s="120">
        <f t="shared" si="0"/>
        <v>119.94805194805195</v>
      </c>
      <c r="L11" s="118"/>
    </row>
    <row r="12" spans="1:12" ht="22.5" x14ac:dyDescent="0.25">
      <c r="A12" s="115" t="s">
        <v>523</v>
      </c>
      <c r="B12" s="194" t="s">
        <v>524</v>
      </c>
      <c r="C12" s="186"/>
      <c r="D12" s="116">
        <v>1925000</v>
      </c>
      <c r="F12" s="195">
        <v>2309000</v>
      </c>
      <c r="G12" s="186"/>
      <c r="H12" s="186"/>
      <c r="I12" s="120">
        <f t="shared" si="0"/>
        <v>119.94805194805195</v>
      </c>
    </row>
    <row r="13" spans="1:12" ht="22.5" x14ac:dyDescent="0.25">
      <c r="A13" s="113" t="s">
        <v>525</v>
      </c>
      <c r="B13" s="188" t="s">
        <v>526</v>
      </c>
      <c r="C13" s="186"/>
      <c r="D13" s="114">
        <v>69000846</v>
      </c>
      <c r="F13" s="189">
        <v>67700018</v>
      </c>
      <c r="G13" s="186"/>
      <c r="H13" s="186"/>
      <c r="I13" s="120">
        <f t="shared" si="0"/>
        <v>98.114765143604174</v>
      </c>
    </row>
    <row r="14" spans="1:12" ht="22.5" x14ac:dyDescent="0.25">
      <c r="A14" s="115" t="s">
        <v>527</v>
      </c>
      <c r="B14" s="194" t="s">
        <v>528</v>
      </c>
      <c r="C14" s="186"/>
      <c r="D14" s="116">
        <v>2307500</v>
      </c>
      <c r="F14" s="195">
        <v>2148500</v>
      </c>
      <c r="G14" s="186"/>
      <c r="H14" s="186"/>
      <c r="I14" s="120">
        <f t="shared" si="0"/>
        <v>93.109425785482131</v>
      </c>
    </row>
    <row r="15" spans="1:12" ht="22.5" x14ac:dyDescent="0.25">
      <c r="A15" s="115" t="s">
        <v>529</v>
      </c>
      <c r="B15" s="194" t="s">
        <v>530</v>
      </c>
      <c r="C15" s="186"/>
      <c r="D15" s="116">
        <v>720000</v>
      </c>
      <c r="F15" s="195">
        <v>720000</v>
      </c>
      <c r="G15" s="186"/>
      <c r="H15" s="186"/>
      <c r="I15" s="120">
        <f t="shared" si="0"/>
        <v>100</v>
      </c>
    </row>
    <row r="16" spans="1:12" ht="22.5" x14ac:dyDescent="0.25">
      <c r="A16" s="115" t="s">
        <v>531</v>
      </c>
      <c r="B16" s="194" t="s">
        <v>532</v>
      </c>
      <c r="C16" s="186"/>
      <c r="D16" s="116">
        <v>1388000</v>
      </c>
      <c r="F16" s="195">
        <v>1192000</v>
      </c>
      <c r="G16" s="186"/>
      <c r="H16" s="186"/>
      <c r="I16" s="120">
        <f t="shared" si="0"/>
        <v>85.878962536023053</v>
      </c>
    </row>
    <row r="17" spans="1:9" ht="22.5" x14ac:dyDescent="0.25">
      <c r="A17" s="115" t="s">
        <v>533</v>
      </c>
      <c r="B17" s="194" t="s">
        <v>534</v>
      </c>
      <c r="C17" s="186"/>
      <c r="D17" s="116">
        <v>2124000</v>
      </c>
      <c r="F17" s="195">
        <v>1604500</v>
      </c>
      <c r="G17" s="186"/>
      <c r="H17" s="186"/>
      <c r="I17" s="120">
        <f t="shared" si="0"/>
        <v>75.541431261770242</v>
      </c>
    </row>
    <row r="18" spans="1:9" ht="22.5" x14ac:dyDescent="0.25">
      <c r="A18" s="115" t="s">
        <v>535</v>
      </c>
      <c r="B18" s="194" t="s">
        <v>536</v>
      </c>
      <c r="C18" s="186"/>
      <c r="D18" s="116">
        <v>62461346</v>
      </c>
      <c r="F18" s="195">
        <v>62035018</v>
      </c>
      <c r="G18" s="186"/>
      <c r="H18" s="186"/>
      <c r="I18" s="120">
        <f t="shared" si="0"/>
        <v>99.317453069295041</v>
      </c>
    </row>
    <row r="19" spans="1:9" ht="22.5" x14ac:dyDescent="0.25">
      <c r="A19" s="113" t="s">
        <v>537</v>
      </c>
      <c r="B19" s="188" t="s">
        <v>196</v>
      </c>
      <c r="C19" s="186"/>
      <c r="D19" s="114">
        <v>8746357.9499999993</v>
      </c>
      <c r="F19" s="189">
        <v>7851378.0099999998</v>
      </c>
      <c r="G19" s="186"/>
      <c r="H19" s="186"/>
      <c r="I19" s="120">
        <f t="shared" si="0"/>
        <v>89.767398669065457</v>
      </c>
    </row>
    <row r="20" spans="1:9" ht="22.5" x14ac:dyDescent="0.25">
      <c r="A20" s="115" t="s">
        <v>538</v>
      </c>
      <c r="B20" s="194" t="s">
        <v>197</v>
      </c>
      <c r="C20" s="186"/>
      <c r="D20" s="116">
        <v>1308100</v>
      </c>
      <c r="F20" s="195">
        <v>739100</v>
      </c>
      <c r="G20" s="186"/>
      <c r="H20" s="186"/>
      <c r="I20" s="120">
        <f t="shared" si="0"/>
        <v>56.501796498738635</v>
      </c>
    </row>
    <row r="21" spans="1:9" ht="22.5" x14ac:dyDescent="0.25">
      <c r="A21" s="115" t="s">
        <v>539</v>
      </c>
      <c r="B21" s="194" t="s">
        <v>540</v>
      </c>
      <c r="C21" s="186"/>
      <c r="D21" s="116">
        <v>7118257.9500000002</v>
      </c>
      <c r="F21" s="195">
        <v>7042278.0099999998</v>
      </c>
      <c r="G21" s="186"/>
      <c r="H21" s="186"/>
      <c r="I21" s="120">
        <f t="shared" si="0"/>
        <v>98.932604851724989</v>
      </c>
    </row>
    <row r="22" spans="1:9" ht="22.5" x14ac:dyDescent="0.25">
      <c r="A22" s="115" t="s">
        <v>541</v>
      </c>
      <c r="B22" s="194" t="s">
        <v>542</v>
      </c>
      <c r="C22" s="186"/>
      <c r="D22" s="116">
        <v>320000</v>
      </c>
      <c r="F22" s="195">
        <v>70000</v>
      </c>
      <c r="G22" s="186"/>
      <c r="H22" s="186"/>
      <c r="I22" s="120">
        <f t="shared" si="0"/>
        <v>21.875</v>
      </c>
    </row>
    <row r="23" spans="1:9" ht="22.5" x14ac:dyDescent="0.25">
      <c r="A23" s="113" t="s">
        <v>543</v>
      </c>
      <c r="B23" s="188" t="s">
        <v>544</v>
      </c>
      <c r="C23" s="186"/>
      <c r="D23" s="114">
        <v>5967600</v>
      </c>
      <c r="F23" s="189">
        <v>5345713.26</v>
      </c>
      <c r="G23" s="186"/>
      <c r="H23" s="186"/>
      <c r="I23" s="120">
        <f t="shared" si="0"/>
        <v>89.578947315503726</v>
      </c>
    </row>
    <row r="24" spans="1:9" ht="22.5" x14ac:dyDescent="0.25">
      <c r="A24" s="115" t="s">
        <v>545</v>
      </c>
      <c r="B24" s="194" t="s">
        <v>546</v>
      </c>
      <c r="C24" s="186"/>
      <c r="D24" s="116">
        <v>500000</v>
      </c>
      <c r="F24" s="195">
        <v>0</v>
      </c>
      <c r="G24" s="186"/>
      <c r="H24" s="186"/>
      <c r="I24" s="120">
        <f t="shared" si="0"/>
        <v>0</v>
      </c>
    </row>
    <row r="25" spans="1:9" ht="22.5" x14ac:dyDescent="0.25">
      <c r="A25" s="115" t="s">
        <v>547</v>
      </c>
      <c r="B25" s="194" t="s">
        <v>548</v>
      </c>
      <c r="C25" s="186"/>
      <c r="D25" s="116">
        <v>300000</v>
      </c>
      <c r="F25" s="195">
        <v>630000</v>
      </c>
      <c r="G25" s="186"/>
      <c r="H25" s="186"/>
      <c r="I25" s="120">
        <f t="shared" si="0"/>
        <v>210</v>
      </c>
    </row>
    <row r="26" spans="1:9" ht="22.5" x14ac:dyDescent="0.25">
      <c r="A26" s="115" t="s">
        <v>549</v>
      </c>
      <c r="B26" s="194" t="s">
        <v>550</v>
      </c>
      <c r="C26" s="186"/>
      <c r="D26" s="116">
        <v>5167600</v>
      </c>
      <c r="F26" s="195">
        <v>4715713.26</v>
      </c>
      <c r="G26" s="186"/>
      <c r="H26" s="186"/>
      <c r="I26" s="120">
        <f t="shared" si="0"/>
        <v>91.2553847046985</v>
      </c>
    </row>
    <row r="27" spans="1:9" ht="22.5" x14ac:dyDescent="0.25">
      <c r="A27" s="113" t="s">
        <v>551</v>
      </c>
      <c r="B27" s="188" t="s">
        <v>552</v>
      </c>
      <c r="C27" s="186"/>
      <c r="D27" s="114">
        <v>441280250</v>
      </c>
      <c r="F27" s="189">
        <v>458651325.93000001</v>
      </c>
      <c r="G27" s="186"/>
      <c r="H27" s="186"/>
      <c r="I27" s="120">
        <f t="shared" si="0"/>
        <v>103.93651787724467</v>
      </c>
    </row>
    <row r="28" spans="1:9" ht="22.5" x14ac:dyDescent="0.25">
      <c r="A28" s="115" t="s">
        <v>553</v>
      </c>
      <c r="B28" s="194" t="s">
        <v>554</v>
      </c>
      <c r="C28" s="186"/>
      <c r="D28" s="116">
        <v>441280250</v>
      </c>
      <c r="F28" s="195">
        <v>458651325.93000001</v>
      </c>
      <c r="G28" s="186"/>
      <c r="H28" s="186"/>
      <c r="I28" s="120">
        <f t="shared" si="0"/>
        <v>103.93651787724467</v>
      </c>
    </row>
    <row r="29" spans="1:9" ht="22.5" x14ac:dyDescent="0.25">
      <c r="A29" s="113" t="s">
        <v>555</v>
      </c>
      <c r="B29" s="188" t="s">
        <v>556</v>
      </c>
      <c r="C29" s="186"/>
      <c r="D29" s="114">
        <v>7234500</v>
      </c>
      <c r="F29" s="189">
        <v>6621000</v>
      </c>
      <c r="G29" s="186"/>
      <c r="H29" s="186"/>
      <c r="I29" s="120">
        <f t="shared" si="0"/>
        <v>91.519800953763223</v>
      </c>
    </row>
    <row r="30" spans="1:9" ht="22.5" x14ac:dyDescent="0.25">
      <c r="A30" s="115" t="s">
        <v>557</v>
      </c>
      <c r="B30" s="194" t="s">
        <v>558</v>
      </c>
      <c r="C30" s="186"/>
      <c r="D30" s="116">
        <v>1358500</v>
      </c>
      <c r="F30" s="195">
        <v>930000</v>
      </c>
      <c r="G30" s="186"/>
      <c r="H30" s="186"/>
      <c r="I30" s="120">
        <f t="shared" si="0"/>
        <v>68.457857931542136</v>
      </c>
    </row>
    <row r="31" spans="1:9" ht="22.5" x14ac:dyDescent="0.25">
      <c r="A31" s="115" t="s">
        <v>559</v>
      </c>
      <c r="B31" s="194" t="s">
        <v>560</v>
      </c>
      <c r="C31" s="186"/>
      <c r="D31" s="116">
        <v>3590000</v>
      </c>
      <c r="F31" s="195">
        <v>3615000</v>
      </c>
      <c r="G31" s="186"/>
      <c r="H31" s="186"/>
      <c r="I31" s="120">
        <f t="shared" si="0"/>
        <v>100.69637883008356</v>
      </c>
    </row>
    <row r="32" spans="1:9" ht="22.5" x14ac:dyDescent="0.25">
      <c r="A32" s="115" t="s">
        <v>561</v>
      </c>
      <c r="B32" s="194" t="s">
        <v>562</v>
      </c>
      <c r="C32" s="186"/>
      <c r="D32" s="116">
        <v>255000</v>
      </c>
      <c r="F32" s="195">
        <v>125000</v>
      </c>
      <c r="G32" s="186"/>
      <c r="H32" s="186"/>
      <c r="I32" s="120">
        <f t="shared" si="0"/>
        <v>49.019607843137251</v>
      </c>
    </row>
    <row r="33" spans="1:9" ht="22.5" x14ac:dyDescent="0.25">
      <c r="A33" s="115" t="s">
        <v>563</v>
      </c>
      <c r="B33" s="194" t="s">
        <v>564</v>
      </c>
      <c r="C33" s="186"/>
      <c r="D33" s="116">
        <v>2031000</v>
      </c>
      <c r="F33" s="195">
        <v>1951000</v>
      </c>
      <c r="G33" s="186"/>
      <c r="H33" s="186"/>
      <c r="I33" s="120">
        <f t="shared" si="0"/>
        <v>96.061053668143771</v>
      </c>
    </row>
    <row r="34" spans="1:9" ht="22.5" x14ac:dyDescent="0.25">
      <c r="A34" s="113" t="s">
        <v>565</v>
      </c>
      <c r="B34" s="188" t="s">
        <v>566</v>
      </c>
      <c r="C34" s="186"/>
      <c r="D34" s="114">
        <v>360565398</v>
      </c>
      <c r="F34" s="189">
        <v>358118613.75</v>
      </c>
      <c r="G34" s="186"/>
      <c r="H34" s="186"/>
      <c r="I34" s="120">
        <f t="shared" si="0"/>
        <v>99.321403478100805</v>
      </c>
    </row>
    <row r="35" spans="1:9" ht="22.5" x14ac:dyDescent="0.25">
      <c r="A35" s="115" t="s">
        <v>567</v>
      </c>
      <c r="B35" s="194" t="s">
        <v>568</v>
      </c>
      <c r="C35" s="186"/>
      <c r="D35" s="116">
        <v>227920649</v>
      </c>
      <c r="F35" s="195">
        <v>229318304.94999999</v>
      </c>
      <c r="G35" s="186"/>
      <c r="H35" s="186"/>
      <c r="I35" s="120">
        <f t="shared" si="0"/>
        <v>100.61322041514545</v>
      </c>
    </row>
    <row r="36" spans="1:9" ht="22.5" x14ac:dyDescent="0.25">
      <c r="A36" s="115" t="s">
        <v>569</v>
      </c>
      <c r="B36" s="194" t="s">
        <v>570</v>
      </c>
      <c r="C36" s="186"/>
      <c r="D36" s="116">
        <v>94994949</v>
      </c>
      <c r="F36" s="195">
        <v>97964508.799999997</v>
      </c>
      <c r="G36" s="186"/>
      <c r="H36" s="186"/>
      <c r="I36" s="120">
        <f t="shared" si="0"/>
        <v>103.12601862652717</v>
      </c>
    </row>
    <row r="37" spans="1:9" ht="22.5" x14ac:dyDescent="0.25">
      <c r="A37" s="115" t="s">
        <v>571</v>
      </c>
      <c r="B37" s="194" t="s">
        <v>572</v>
      </c>
      <c r="C37" s="186"/>
      <c r="D37" s="116">
        <v>37649800</v>
      </c>
      <c r="F37" s="195">
        <v>30835800</v>
      </c>
      <c r="G37" s="186"/>
      <c r="H37" s="186"/>
      <c r="I37" s="120">
        <f t="shared" si="0"/>
        <v>81.901630287544691</v>
      </c>
    </row>
    <row r="38" spans="1:9" ht="22.5" x14ac:dyDescent="0.25">
      <c r="A38" s="113" t="s">
        <v>573</v>
      </c>
      <c r="B38" s="188" t="s">
        <v>574</v>
      </c>
      <c r="C38" s="186"/>
      <c r="D38" s="114">
        <v>4687000</v>
      </c>
      <c r="F38" s="189">
        <v>5670000</v>
      </c>
      <c r="G38" s="186"/>
      <c r="H38" s="186"/>
      <c r="I38" s="120">
        <f t="shared" si="0"/>
        <v>120.97290377640282</v>
      </c>
    </row>
    <row r="39" spans="1:9" ht="22.5" x14ac:dyDescent="0.25">
      <c r="A39" s="115" t="s">
        <v>575</v>
      </c>
      <c r="B39" s="194" t="s">
        <v>576</v>
      </c>
      <c r="C39" s="186"/>
      <c r="D39" s="116">
        <v>4687000</v>
      </c>
      <c r="F39" s="195">
        <v>5670000</v>
      </c>
      <c r="G39" s="186"/>
      <c r="H39" s="186"/>
      <c r="I39" s="120">
        <f t="shared" si="0"/>
        <v>120.97290377640282</v>
      </c>
    </row>
  </sheetData>
  <mergeCells count="71">
    <mergeCell ref="B39:C39"/>
    <mergeCell ref="F39:H39"/>
    <mergeCell ref="A2:B2"/>
    <mergeCell ref="A4:I4"/>
    <mergeCell ref="B37:C37"/>
    <mergeCell ref="F37:H37"/>
    <mergeCell ref="B38:C38"/>
    <mergeCell ref="F38:H38"/>
    <mergeCell ref="B35:C35"/>
    <mergeCell ref="F35:H35"/>
    <mergeCell ref="B36:C36"/>
    <mergeCell ref="F36:H36"/>
    <mergeCell ref="B33:C33"/>
    <mergeCell ref="F33:H33"/>
    <mergeCell ref="B34:C34"/>
    <mergeCell ref="F34:H34"/>
    <mergeCell ref="B31:C31"/>
    <mergeCell ref="F31:H31"/>
    <mergeCell ref="B32:C32"/>
    <mergeCell ref="F32:H32"/>
    <mergeCell ref="B29:C29"/>
    <mergeCell ref="F29:H29"/>
    <mergeCell ref="B30:C30"/>
    <mergeCell ref="F30:H30"/>
    <mergeCell ref="B27:C27"/>
    <mergeCell ref="F27:H27"/>
    <mergeCell ref="B28:C28"/>
    <mergeCell ref="F28:H28"/>
    <mergeCell ref="B25:C25"/>
    <mergeCell ref="F25:H25"/>
    <mergeCell ref="B26:C26"/>
    <mergeCell ref="F26:H26"/>
    <mergeCell ref="B23:C23"/>
    <mergeCell ref="F23:H23"/>
    <mergeCell ref="B24:C24"/>
    <mergeCell ref="F24:H24"/>
    <mergeCell ref="B21:C21"/>
    <mergeCell ref="F21:H21"/>
    <mergeCell ref="B22:C22"/>
    <mergeCell ref="F22:H22"/>
    <mergeCell ref="B19:C19"/>
    <mergeCell ref="F19:H19"/>
    <mergeCell ref="B20:C20"/>
    <mergeCell ref="F20:H20"/>
    <mergeCell ref="B17:C17"/>
    <mergeCell ref="F17:H17"/>
    <mergeCell ref="B18:C18"/>
    <mergeCell ref="F18:H18"/>
    <mergeCell ref="B15:C15"/>
    <mergeCell ref="F15:H15"/>
    <mergeCell ref="B16:C16"/>
    <mergeCell ref="F16:H16"/>
    <mergeCell ref="B13:C13"/>
    <mergeCell ref="F13:H13"/>
    <mergeCell ref="B14:C14"/>
    <mergeCell ref="F14:H14"/>
    <mergeCell ref="B11:C11"/>
    <mergeCell ref="F11:H11"/>
    <mergeCell ref="B12:C12"/>
    <mergeCell ref="F12:H12"/>
    <mergeCell ref="B9:C9"/>
    <mergeCell ref="F9:H9"/>
    <mergeCell ref="B10:C10"/>
    <mergeCell ref="F10:H10"/>
    <mergeCell ref="A1:B1"/>
    <mergeCell ref="B7:C7"/>
    <mergeCell ref="F7:H7"/>
    <mergeCell ref="B8:C8"/>
    <mergeCell ref="F8:H8"/>
    <mergeCell ref="B6:C6"/>
    <mergeCell ref="F6:H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4" zoomScale="60" zoomScaleNormal="100" workbookViewId="0">
      <selection activeCell="E6" sqref="E6:G6"/>
    </sheetView>
  </sheetViews>
  <sheetFormatPr defaultRowHeight="15" x14ac:dyDescent="0.25"/>
  <cols>
    <col min="1" max="1" width="17.5703125" style="33" customWidth="1"/>
    <col min="2" max="2" width="55.28515625" style="33" customWidth="1"/>
    <col min="3" max="3" width="9.42578125" style="33" customWidth="1"/>
    <col min="4" max="4" width="16.140625" style="33" customWidth="1"/>
    <col min="5" max="5" width="6.140625" style="33" customWidth="1"/>
    <col min="6" max="6" width="0.5703125" style="33" customWidth="1"/>
    <col min="7" max="7" width="9.42578125" style="33" customWidth="1"/>
    <col min="8" max="8" width="8.28515625" style="33" customWidth="1"/>
    <col min="9" max="9" width="12" style="33" customWidth="1"/>
    <col min="10" max="10" width="11.7109375" style="33" customWidth="1"/>
    <col min="11" max="11" width="2.7109375" style="33" customWidth="1"/>
    <col min="12" max="16384" width="9.140625" style="33"/>
  </cols>
  <sheetData>
    <row r="1" spans="1:9" x14ac:dyDescent="0.25">
      <c r="A1" s="184" t="s">
        <v>477</v>
      </c>
      <c r="B1" s="184"/>
      <c r="C1" s="184"/>
      <c r="D1" s="184"/>
      <c r="E1" s="184"/>
      <c r="F1" s="184"/>
      <c r="G1" s="184"/>
      <c r="H1" s="184"/>
      <c r="I1" s="184"/>
    </row>
    <row r="2" spans="1:9" s="127" customFormat="1" ht="12.75" x14ac:dyDescent="0.2">
      <c r="A2" s="198" t="s">
        <v>486</v>
      </c>
      <c r="B2" s="198"/>
      <c r="C2" s="198"/>
      <c r="D2" s="198"/>
      <c r="E2" s="198"/>
      <c r="F2" s="198"/>
      <c r="G2" s="198"/>
      <c r="H2" s="198"/>
      <c r="I2" s="198"/>
    </row>
    <row r="3" spans="1:9" ht="15.75" x14ac:dyDescent="0.25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5">
      <c r="A4" s="199" t="s">
        <v>578</v>
      </c>
      <c r="B4" s="200"/>
      <c r="C4" s="200"/>
      <c r="D4" s="200"/>
      <c r="E4" s="200"/>
      <c r="F4" s="200"/>
      <c r="G4" s="200"/>
      <c r="H4" s="200"/>
      <c r="I4" s="200"/>
    </row>
    <row r="6" spans="1:9" ht="15" customHeight="1" x14ac:dyDescent="0.25">
      <c r="A6" s="110" t="s">
        <v>3</v>
      </c>
      <c r="B6" s="190" t="s">
        <v>4</v>
      </c>
      <c r="C6" s="191"/>
      <c r="D6" s="155" t="s">
        <v>479</v>
      </c>
      <c r="E6" s="201" t="s">
        <v>604</v>
      </c>
      <c r="F6" s="191"/>
      <c r="G6" s="191"/>
      <c r="H6" s="154" t="s">
        <v>480</v>
      </c>
    </row>
    <row r="7" spans="1:9" x14ac:dyDescent="0.25">
      <c r="A7" s="111" t="s">
        <v>5</v>
      </c>
      <c r="B7" s="185" t="s">
        <v>6</v>
      </c>
      <c r="C7" s="186"/>
      <c r="D7" s="112">
        <v>969732012.95000005</v>
      </c>
      <c r="E7" s="187">
        <v>977858259.95000005</v>
      </c>
      <c r="F7" s="186"/>
      <c r="G7" s="186"/>
      <c r="H7" s="128">
        <f>SUM(E7/D7)*100</f>
        <v>100.83798893833351</v>
      </c>
    </row>
    <row r="8" spans="1:9" x14ac:dyDescent="0.25">
      <c r="A8" s="123" t="s">
        <v>7</v>
      </c>
      <c r="B8" s="196" t="s">
        <v>8</v>
      </c>
      <c r="C8" s="186"/>
      <c r="D8" s="124">
        <v>1083000</v>
      </c>
      <c r="E8" s="197">
        <v>963000</v>
      </c>
      <c r="F8" s="186"/>
      <c r="G8" s="186"/>
      <c r="H8" s="128">
        <f t="shared" ref="H8:H36" si="0">SUM(E8/D8)*100</f>
        <v>88.9196675900277</v>
      </c>
    </row>
    <row r="9" spans="1:9" x14ac:dyDescent="0.25">
      <c r="A9" s="125" t="s">
        <v>9</v>
      </c>
      <c r="B9" s="203" t="s">
        <v>10</v>
      </c>
      <c r="C9" s="186"/>
      <c r="D9" s="126">
        <v>1083000</v>
      </c>
      <c r="E9" s="204">
        <v>963000</v>
      </c>
      <c r="F9" s="186"/>
      <c r="G9" s="186"/>
      <c r="H9" s="128">
        <f t="shared" si="0"/>
        <v>88.9196675900277</v>
      </c>
    </row>
    <row r="10" spans="1:9" x14ac:dyDescent="0.25">
      <c r="A10" s="123" t="s">
        <v>35</v>
      </c>
      <c r="B10" s="196" t="s">
        <v>36</v>
      </c>
      <c r="C10" s="186"/>
      <c r="D10" s="124">
        <v>8435940</v>
      </c>
      <c r="E10" s="197">
        <v>7665940</v>
      </c>
      <c r="F10" s="186"/>
      <c r="G10" s="186"/>
      <c r="H10" s="128">
        <f t="shared" si="0"/>
        <v>90.872386479752109</v>
      </c>
    </row>
    <row r="11" spans="1:9" x14ac:dyDescent="0.25">
      <c r="A11" s="125" t="s">
        <v>37</v>
      </c>
      <c r="B11" s="203" t="s">
        <v>38</v>
      </c>
      <c r="C11" s="186"/>
      <c r="D11" s="126">
        <v>8435940</v>
      </c>
      <c r="E11" s="204">
        <v>7665940</v>
      </c>
      <c r="F11" s="186"/>
      <c r="G11" s="186"/>
      <c r="H11" s="128">
        <f t="shared" si="0"/>
        <v>90.872386479752109</v>
      </c>
    </row>
    <row r="12" spans="1:9" x14ac:dyDescent="0.25">
      <c r="A12" s="123" t="s">
        <v>51</v>
      </c>
      <c r="B12" s="196" t="s">
        <v>580</v>
      </c>
      <c r="C12" s="186"/>
      <c r="D12" s="124">
        <v>37419746</v>
      </c>
      <c r="E12" s="197">
        <v>34214218</v>
      </c>
      <c r="F12" s="186"/>
      <c r="G12" s="186"/>
      <c r="H12" s="128">
        <f t="shared" si="0"/>
        <v>91.433592307120421</v>
      </c>
    </row>
    <row r="13" spans="1:9" x14ac:dyDescent="0.25">
      <c r="A13" s="125" t="s">
        <v>52</v>
      </c>
      <c r="B13" s="203" t="s">
        <v>53</v>
      </c>
      <c r="C13" s="186"/>
      <c r="D13" s="126">
        <v>29094246</v>
      </c>
      <c r="E13" s="204">
        <v>27068718</v>
      </c>
      <c r="F13" s="186"/>
      <c r="G13" s="186"/>
      <c r="H13" s="128">
        <f t="shared" si="0"/>
        <v>93.038046079626881</v>
      </c>
    </row>
    <row r="14" spans="1:9" x14ac:dyDescent="0.25">
      <c r="A14" s="125" t="s">
        <v>137</v>
      </c>
      <c r="B14" s="203" t="s">
        <v>138</v>
      </c>
      <c r="C14" s="186"/>
      <c r="D14" s="126">
        <v>3212500</v>
      </c>
      <c r="E14" s="204">
        <v>2698500</v>
      </c>
      <c r="F14" s="186"/>
      <c r="G14" s="186"/>
      <c r="H14" s="128">
        <f t="shared" si="0"/>
        <v>84</v>
      </c>
    </row>
    <row r="15" spans="1:9" x14ac:dyDescent="0.25">
      <c r="A15" s="125" t="s">
        <v>158</v>
      </c>
      <c r="B15" s="203" t="s">
        <v>159</v>
      </c>
      <c r="C15" s="186"/>
      <c r="D15" s="126">
        <v>1388000</v>
      </c>
      <c r="E15" s="204">
        <v>1192000</v>
      </c>
      <c r="F15" s="186"/>
      <c r="G15" s="186"/>
      <c r="H15" s="128">
        <f t="shared" si="0"/>
        <v>85.878962536023053</v>
      </c>
    </row>
    <row r="16" spans="1:9" x14ac:dyDescent="0.25">
      <c r="A16" s="125" t="s">
        <v>170</v>
      </c>
      <c r="B16" s="203" t="s">
        <v>171</v>
      </c>
      <c r="C16" s="186"/>
      <c r="D16" s="126">
        <v>3725000</v>
      </c>
      <c r="E16" s="204">
        <v>3255000</v>
      </c>
      <c r="F16" s="186"/>
      <c r="G16" s="186"/>
      <c r="H16" s="128">
        <f t="shared" si="0"/>
        <v>87.382550335570471</v>
      </c>
    </row>
    <row r="17" spans="1:8" x14ac:dyDescent="0.25">
      <c r="A17" s="123" t="s">
        <v>183</v>
      </c>
      <c r="B17" s="196" t="s">
        <v>184</v>
      </c>
      <c r="C17" s="186"/>
      <c r="D17" s="124">
        <v>39193700</v>
      </c>
      <c r="E17" s="197">
        <v>35843350</v>
      </c>
      <c r="F17" s="186"/>
      <c r="G17" s="186"/>
      <c r="H17" s="128">
        <f t="shared" si="0"/>
        <v>91.451814960057348</v>
      </c>
    </row>
    <row r="18" spans="1:8" x14ac:dyDescent="0.25">
      <c r="A18" s="125" t="s">
        <v>185</v>
      </c>
      <c r="B18" s="203" t="s">
        <v>186</v>
      </c>
      <c r="C18" s="186"/>
      <c r="D18" s="126">
        <v>39193700</v>
      </c>
      <c r="E18" s="204">
        <v>35843350</v>
      </c>
      <c r="F18" s="186"/>
      <c r="G18" s="186"/>
      <c r="H18" s="128">
        <f t="shared" si="0"/>
        <v>91.451814960057348</v>
      </c>
    </row>
    <row r="19" spans="1:8" x14ac:dyDescent="0.25">
      <c r="A19" s="123" t="s">
        <v>191</v>
      </c>
      <c r="B19" s="196" t="s">
        <v>192</v>
      </c>
      <c r="C19" s="186"/>
      <c r="D19" s="124">
        <v>11708957.949999999</v>
      </c>
      <c r="E19" s="197">
        <v>10662091.27</v>
      </c>
      <c r="F19" s="186"/>
      <c r="G19" s="186"/>
      <c r="H19" s="128">
        <f t="shared" si="0"/>
        <v>91.059266892319826</v>
      </c>
    </row>
    <row r="20" spans="1:8" x14ac:dyDescent="0.25">
      <c r="A20" s="125" t="s">
        <v>193</v>
      </c>
      <c r="B20" s="203" t="s">
        <v>194</v>
      </c>
      <c r="C20" s="186"/>
      <c r="D20" s="126">
        <v>1628100</v>
      </c>
      <c r="E20" s="204">
        <v>809100</v>
      </c>
      <c r="F20" s="186"/>
      <c r="G20" s="186"/>
      <c r="H20" s="128">
        <f t="shared" si="0"/>
        <v>49.695964621337758</v>
      </c>
    </row>
    <row r="21" spans="1:8" x14ac:dyDescent="0.25">
      <c r="A21" s="125" t="s">
        <v>200</v>
      </c>
      <c r="B21" s="203" t="s">
        <v>201</v>
      </c>
      <c r="C21" s="186"/>
      <c r="D21" s="126">
        <v>790000</v>
      </c>
      <c r="E21" s="204">
        <v>790000</v>
      </c>
      <c r="F21" s="186"/>
      <c r="G21" s="186"/>
      <c r="H21" s="128">
        <f t="shared" si="0"/>
        <v>100</v>
      </c>
    </row>
    <row r="22" spans="1:8" x14ac:dyDescent="0.25">
      <c r="A22" s="125" t="s">
        <v>205</v>
      </c>
      <c r="B22" s="203" t="s">
        <v>206</v>
      </c>
      <c r="C22" s="186"/>
      <c r="D22" s="126">
        <v>2242600</v>
      </c>
      <c r="E22" s="204">
        <v>2090713.26</v>
      </c>
      <c r="F22" s="186"/>
      <c r="G22" s="186"/>
      <c r="H22" s="128">
        <f t="shared" si="0"/>
        <v>93.227203246232051</v>
      </c>
    </row>
    <row r="23" spans="1:8" x14ac:dyDescent="0.25">
      <c r="A23" s="125" t="s">
        <v>215</v>
      </c>
      <c r="B23" s="203" t="s">
        <v>216</v>
      </c>
      <c r="C23" s="186"/>
      <c r="D23" s="126">
        <v>7048257.9500000002</v>
      </c>
      <c r="E23" s="204">
        <v>6972278.0099999998</v>
      </c>
      <c r="F23" s="186"/>
      <c r="G23" s="186"/>
      <c r="H23" s="128">
        <f t="shared" si="0"/>
        <v>98.92200398255855</v>
      </c>
    </row>
    <row r="24" spans="1:8" x14ac:dyDescent="0.25">
      <c r="A24" s="123" t="s">
        <v>231</v>
      </c>
      <c r="B24" s="196" t="s">
        <v>581</v>
      </c>
      <c r="C24" s="186"/>
      <c r="D24" s="124">
        <v>463973571</v>
      </c>
      <c r="E24" s="197">
        <v>482247646.93000001</v>
      </c>
      <c r="F24" s="186"/>
      <c r="G24" s="186"/>
      <c r="H24" s="128">
        <f t="shared" si="0"/>
        <v>103.93860277226867</v>
      </c>
    </row>
    <row r="25" spans="1:8" x14ac:dyDescent="0.25">
      <c r="A25" s="125" t="s">
        <v>232</v>
      </c>
      <c r="B25" s="203" t="s">
        <v>233</v>
      </c>
      <c r="C25" s="186"/>
      <c r="D25" s="126">
        <v>457255571</v>
      </c>
      <c r="E25" s="204">
        <v>474626646.93000001</v>
      </c>
      <c r="F25" s="186"/>
      <c r="G25" s="186"/>
      <c r="H25" s="128">
        <f t="shared" si="0"/>
        <v>103.7989861757201</v>
      </c>
    </row>
    <row r="26" spans="1:8" x14ac:dyDescent="0.25">
      <c r="A26" s="125" t="s">
        <v>270</v>
      </c>
      <c r="B26" s="203" t="s">
        <v>271</v>
      </c>
      <c r="C26" s="186"/>
      <c r="D26" s="126">
        <v>4687000</v>
      </c>
      <c r="E26" s="204">
        <v>5670000</v>
      </c>
      <c r="F26" s="186"/>
      <c r="G26" s="186"/>
      <c r="H26" s="128">
        <f t="shared" si="0"/>
        <v>120.97290377640282</v>
      </c>
    </row>
    <row r="27" spans="1:8" x14ac:dyDescent="0.25">
      <c r="A27" s="125" t="s">
        <v>281</v>
      </c>
      <c r="B27" s="203" t="s">
        <v>282</v>
      </c>
      <c r="C27" s="186"/>
      <c r="D27" s="126">
        <v>2031000</v>
      </c>
      <c r="E27" s="204">
        <v>1951000</v>
      </c>
      <c r="F27" s="186"/>
      <c r="G27" s="186"/>
      <c r="H27" s="128">
        <f t="shared" si="0"/>
        <v>96.061053668143771</v>
      </c>
    </row>
    <row r="28" spans="1:8" x14ac:dyDescent="0.25">
      <c r="A28" s="123" t="s">
        <v>286</v>
      </c>
      <c r="B28" s="196" t="s">
        <v>287</v>
      </c>
      <c r="C28" s="186"/>
      <c r="D28" s="124">
        <v>366272698</v>
      </c>
      <c r="E28" s="197">
        <v>363292413.75</v>
      </c>
      <c r="F28" s="186"/>
      <c r="G28" s="186"/>
      <c r="H28" s="128">
        <f t="shared" si="0"/>
        <v>99.186320938941506</v>
      </c>
    </row>
    <row r="29" spans="1:8" x14ac:dyDescent="0.25">
      <c r="A29" s="125" t="s">
        <v>288</v>
      </c>
      <c r="B29" s="203" t="s">
        <v>289</v>
      </c>
      <c r="C29" s="186"/>
      <c r="D29" s="126">
        <v>361069198</v>
      </c>
      <c r="E29" s="204">
        <v>358622413.75</v>
      </c>
      <c r="F29" s="186"/>
      <c r="G29" s="186"/>
      <c r="H29" s="128">
        <f t="shared" si="0"/>
        <v>99.322350324106026</v>
      </c>
    </row>
    <row r="30" spans="1:8" x14ac:dyDescent="0.25">
      <c r="A30" s="125" t="s">
        <v>338</v>
      </c>
      <c r="B30" s="203" t="s">
        <v>339</v>
      </c>
      <c r="C30" s="186"/>
      <c r="D30" s="126">
        <v>5203500</v>
      </c>
      <c r="E30" s="204">
        <v>4670000</v>
      </c>
      <c r="F30" s="186"/>
      <c r="G30" s="186"/>
      <c r="H30" s="128">
        <f t="shared" si="0"/>
        <v>89.747285480926294</v>
      </c>
    </row>
    <row r="31" spans="1:8" x14ac:dyDescent="0.25">
      <c r="A31" s="123" t="s">
        <v>346</v>
      </c>
      <c r="B31" s="196" t="s">
        <v>347</v>
      </c>
      <c r="C31" s="186"/>
      <c r="D31" s="124">
        <v>6543000</v>
      </c>
      <c r="E31" s="197">
        <v>6929000</v>
      </c>
      <c r="F31" s="186"/>
      <c r="G31" s="186"/>
      <c r="H31" s="128">
        <f t="shared" si="0"/>
        <v>105.89943451016353</v>
      </c>
    </row>
    <row r="32" spans="1:8" x14ac:dyDescent="0.25">
      <c r="A32" s="125" t="s">
        <v>348</v>
      </c>
      <c r="B32" s="203" t="s">
        <v>186</v>
      </c>
      <c r="C32" s="186"/>
      <c r="D32" s="126">
        <v>4618000</v>
      </c>
      <c r="E32" s="204">
        <v>4620000</v>
      </c>
      <c r="F32" s="186"/>
      <c r="G32" s="186"/>
      <c r="H32" s="128">
        <f t="shared" si="0"/>
        <v>100.04330879168471</v>
      </c>
    </row>
    <row r="33" spans="1:8" x14ac:dyDescent="0.25">
      <c r="A33" s="125" t="s">
        <v>351</v>
      </c>
      <c r="B33" s="203" t="s">
        <v>352</v>
      </c>
      <c r="C33" s="186"/>
      <c r="D33" s="126">
        <v>1925000</v>
      </c>
      <c r="E33" s="204">
        <v>2309000</v>
      </c>
      <c r="F33" s="186"/>
      <c r="G33" s="186"/>
      <c r="H33" s="128">
        <f t="shared" si="0"/>
        <v>119.94805194805195</v>
      </c>
    </row>
    <row r="34" spans="1:8" x14ac:dyDescent="0.25">
      <c r="A34" s="123" t="s">
        <v>355</v>
      </c>
      <c r="B34" s="196" t="s">
        <v>356</v>
      </c>
      <c r="C34" s="186"/>
      <c r="D34" s="124">
        <v>35101400</v>
      </c>
      <c r="E34" s="197">
        <v>36040600</v>
      </c>
      <c r="F34" s="186"/>
      <c r="G34" s="186"/>
      <c r="H34" s="128">
        <f t="shared" si="0"/>
        <v>102.67567675363377</v>
      </c>
    </row>
    <row r="35" spans="1:8" x14ac:dyDescent="0.25">
      <c r="A35" s="125" t="s">
        <v>357</v>
      </c>
      <c r="B35" s="203" t="s">
        <v>358</v>
      </c>
      <c r="C35" s="186"/>
      <c r="D35" s="126">
        <v>34741400</v>
      </c>
      <c r="E35" s="204">
        <v>35780600</v>
      </c>
      <c r="F35" s="186"/>
      <c r="G35" s="186"/>
      <c r="H35" s="128">
        <f t="shared" si="0"/>
        <v>102.99124387618231</v>
      </c>
    </row>
    <row r="36" spans="1:8" x14ac:dyDescent="0.25">
      <c r="A36" s="125" t="s">
        <v>367</v>
      </c>
      <c r="B36" s="203" t="s">
        <v>46</v>
      </c>
      <c r="C36" s="186"/>
      <c r="D36" s="126">
        <v>360000</v>
      </c>
      <c r="E36" s="204">
        <v>260000</v>
      </c>
      <c r="F36" s="186"/>
      <c r="G36" s="186"/>
      <c r="H36" s="128">
        <f t="shared" si="0"/>
        <v>72.222222222222214</v>
      </c>
    </row>
  </sheetData>
  <mergeCells count="66">
    <mergeCell ref="B35:C35"/>
    <mergeCell ref="E35:G35"/>
    <mergeCell ref="B36:C36"/>
    <mergeCell ref="E36:G36"/>
    <mergeCell ref="B33:C33"/>
    <mergeCell ref="E33:G33"/>
    <mergeCell ref="B34:C34"/>
    <mergeCell ref="E34:G34"/>
    <mergeCell ref="B31:C31"/>
    <mergeCell ref="E31:G31"/>
    <mergeCell ref="B32:C32"/>
    <mergeCell ref="E32:G32"/>
    <mergeCell ref="B29:C29"/>
    <mergeCell ref="E29:G29"/>
    <mergeCell ref="B30:C30"/>
    <mergeCell ref="E30:G30"/>
    <mergeCell ref="B27:C27"/>
    <mergeCell ref="E27:G27"/>
    <mergeCell ref="B28:C28"/>
    <mergeCell ref="E28:G28"/>
    <mergeCell ref="B25:C25"/>
    <mergeCell ref="E25:G25"/>
    <mergeCell ref="B26:C26"/>
    <mergeCell ref="E26:G26"/>
    <mergeCell ref="B23:C23"/>
    <mergeCell ref="E23:G23"/>
    <mergeCell ref="B24:C24"/>
    <mergeCell ref="E24:G24"/>
    <mergeCell ref="B21:C21"/>
    <mergeCell ref="E21:G21"/>
    <mergeCell ref="B22:C22"/>
    <mergeCell ref="E22:G22"/>
    <mergeCell ref="B19:C19"/>
    <mergeCell ref="E19:G19"/>
    <mergeCell ref="B20:C20"/>
    <mergeCell ref="E20:G20"/>
    <mergeCell ref="B17:C17"/>
    <mergeCell ref="E17:G17"/>
    <mergeCell ref="B18:C18"/>
    <mergeCell ref="E18:G18"/>
    <mergeCell ref="B15:C15"/>
    <mergeCell ref="E15:G15"/>
    <mergeCell ref="B16:C16"/>
    <mergeCell ref="E16:G16"/>
    <mergeCell ref="B13:C13"/>
    <mergeCell ref="E13:G13"/>
    <mergeCell ref="B14:C14"/>
    <mergeCell ref="E14:G14"/>
    <mergeCell ref="B11:C11"/>
    <mergeCell ref="E11:G11"/>
    <mergeCell ref="B12:C12"/>
    <mergeCell ref="E12:G12"/>
    <mergeCell ref="B9:C9"/>
    <mergeCell ref="E9:G9"/>
    <mergeCell ref="B10:C10"/>
    <mergeCell ref="E10:G10"/>
    <mergeCell ref="A1:I1"/>
    <mergeCell ref="B7:C7"/>
    <mergeCell ref="E7:G7"/>
    <mergeCell ref="B8:C8"/>
    <mergeCell ref="E8:G8"/>
    <mergeCell ref="A2:I2"/>
    <mergeCell ref="A4:I4"/>
    <mergeCell ref="B6:C6"/>
    <mergeCell ref="E6:G6"/>
    <mergeCell ref="A3:I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7"/>
  <sheetViews>
    <sheetView showGridLines="0" view="pageBreakPreview" topLeftCell="A1516" zoomScale="60" zoomScaleNormal="100" workbookViewId="0">
      <selection activeCell="E17" sqref="E17:G17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4" width="16.140625" customWidth="1"/>
    <col min="5" max="5" width="9.42578125" customWidth="1"/>
    <col min="6" max="6" width="0.140625" customWidth="1"/>
    <col min="7" max="7" width="9.42578125" customWidth="1"/>
    <col min="8" max="8" width="9.42578125" style="62" customWidth="1"/>
    <col min="9" max="9" width="13.5703125" customWidth="1"/>
    <col min="10" max="10" width="16.28515625" customWidth="1"/>
    <col min="11" max="11" width="2.7109375" customWidth="1"/>
  </cols>
  <sheetData>
    <row r="1" spans="1:9" s="140" customFormat="1" ht="12.75" customHeight="1" x14ac:dyDescent="0.2">
      <c r="A1" s="206" t="s">
        <v>477</v>
      </c>
      <c r="B1" s="207"/>
      <c r="G1" s="208"/>
      <c r="H1" s="207"/>
      <c r="I1" s="207"/>
    </row>
    <row r="2" spans="1:9" s="140" customFormat="1" ht="1.35" customHeight="1" x14ac:dyDescent="0.2">
      <c r="H2" s="141"/>
    </row>
    <row r="3" spans="1:9" s="140" customFormat="1" ht="12.75" customHeight="1" x14ac:dyDescent="0.2">
      <c r="A3" s="206" t="s">
        <v>486</v>
      </c>
      <c r="B3" s="207"/>
      <c r="G3" s="209"/>
      <c r="H3" s="207"/>
      <c r="I3" s="207"/>
    </row>
    <row r="4" spans="1:9" ht="1.35" customHeight="1" x14ac:dyDescent="0.25"/>
    <row r="5" spans="1:9" ht="1.35" customHeight="1" x14ac:dyDescent="0.25"/>
    <row r="6" spans="1:9" ht="12.75" customHeight="1" x14ac:dyDescent="0.25">
      <c r="A6" s="205" t="s">
        <v>579</v>
      </c>
      <c r="B6" s="205"/>
      <c r="C6" s="205"/>
      <c r="D6" s="205"/>
      <c r="E6" s="205"/>
      <c r="F6" s="205"/>
      <c r="G6" s="205"/>
      <c r="H6" s="205"/>
    </row>
    <row r="7" spans="1:9" ht="1.35" customHeight="1" x14ac:dyDescent="0.25"/>
    <row r="8" spans="1:9" ht="1.5" customHeight="1" x14ac:dyDescent="0.25"/>
    <row r="9" spans="1:9" ht="18.75" customHeight="1" x14ac:dyDescent="0.25">
      <c r="A9" s="34" t="s">
        <v>605</v>
      </c>
    </row>
    <row r="10" spans="1:9" ht="15" customHeight="1" x14ac:dyDescent="0.25">
      <c r="A10" s="1" t="s">
        <v>3</v>
      </c>
      <c r="B10" s="227" t="s">
        <v>4</v>
      </c>
      <c r="C10" s="228"/>
      <c r="D10" s="139" t="s">
        <v>479</v>
      </c>
      <c r="E10" s="229" t="s">
        <v>604</v>
      </c>
      <c r="F10" s="228"/>
      <c r="G10" s="228"/>
      <c r="H10" s="138" t="s">
        <v>480</v>
      </c>
    </row>
    <row r="11" spans="1:9" x14ac:dyDescent="0.25">
      <c r="A11" s="2" t="s">
        <v>5</v>
      </c>
      <c r="B11" s="230" t="s">
        <v>6</v>
      </c>
      <c r="C11" s="211"/>
      <c r="D11" s="3">
        <v>969732012.95000005</v>
      </c>
      <c r="E11" s="231">
        <v>977858259.95000005</v>
      </c>
      <c r="F11" s="211"/>
      <c r="G11" s="211"/>
      <c r="H11" s="129">
        <f t="shared" ref="H11:H76" si="0">SUM(E11/D11)*100</f>
        <v>100.83798893833351</v>
      </c>
    </row>
    <row r="12" spans="1:9" x14ac:dyDescent="0.25">
      <c r="A12" s="4" t="s">
        <v>7</v>
      </c>
      <c r="B12" s="223" t="s">
        <v>8</v>
      </c>
      <c r="C12" s="211"/>
      <c r="D12" s="5">
        <v>1083000</v>
      </c>
      <c r="E12" s="224">
        <v>963000</v>
      </c>
      <c r="F12" s="211"/>
      <c r="G12" s="211"/>
      <c r="H12" s="130">
        <f t="shared" si="0"/>
        <v>88.9196675900277</v>
      </c>
    </row>
    <row r="13" spans="1:9" x14ac:dyDescent="0.25">
      <c r="A13" s="6" t="s">
        <v>9</v>
      </c>
      <c r="B13" s="225" t="s">
        <v>10</v>
      </c>
      <c r="C13" s="211"/>
      <c r="D13" s="7">
        <v>1083000</v>
      </c>
      <c r="E13" s="226">
        <v>963000</v>
      </c>
      <c r="F13" s="211"/>
      <c r="G13" s="211"/>
      <c r="H13" s="131">
        <f t="shared" si="0"/>
        <v>88.9196675900277</v>
      </c>
    </row>
    <row r="14" spans="1:9" x14ac:dyDescent="0.25">
      <c r="A14" s="8" t="s">
        <v>11</v>
      </c>
      <c r="B14" s="219" t="s">
        <v>12</v>
      </c>
      <c r="C14" s="211"/>
      <c r="D14" s="9">
        <v>1083000</v>
      </c>
      <c r="E14" s="220">
        <v>963000</v>
      </c>
      <c r="F14" s="211"/>
      <c r="G14" s="211"/>
      <c r="H14" s="132">
        <f t="shared" si="0"/>
        <v>88.9196675900277</v>
      </c>
    </row>
    <row r="15" spans="1:9" x14ac:dyDescent="0.25">
      <c r="A15" s="10" t="s">
        <v>13</v>
      </c>
      <c r="B15" s="221" t="s">
        <v>14</v>
      </c>
      <c r="C15" s="211"/>
      <c r="D15" s="11">
        <v>95000</v>
      </c>
      <c r="E15" s="222">
        <v>95000</v>
      </c>
      <c r="F15" s="211"/>
      <c r="G15" s="211"/>
      <c r="H15" s="133">
        <f t="shared" si="0"/>
        <v>100</v>
      </c>
    </row>
    <row r="16" spans="1:9" x14ac:dyDescent="0.25">
      <c r="A16" s="12" t="s">
        <v>15</v>
      </c>
      <c r="B16" s="215" t="s">
        <v>16</v>
      </c>
      <c r="C16" s="211"/>
      <c r="D16" s="13">
        <v>95000</v>
      </c>
      <c r="E16" s="216">
        <v>95000</v>
      </c>
      <c r="F16" s="211"/>
      <c r="G16" s="211"/>
      <c r="H16" s="134">
        <f t="shared" si="0"/>
        <v>100</v>
      </c>
    </row>
    <row r="17" spans="1:8" x14ac:dyDescent="0.25">
      <c r="A17" s="14" t="s">
        <v>17</v>
      </c>
      <c r="B17" s="217" t="s">
        <v>18</v>
      </c>
      <c r="C17" s="211"/>
      <c r="D17" s="15">
        <v>95000</v>
      </c>
      <c r="E17" s="218">
        <v>95000</v>
      </c>
      <c r="F17" s="211"/>
      <c r="G17" s="211"/>
      <c r="H17" s="135">
        <f t="shared" si="0"/>
        <v>100</v>
      </c>
    </row>
    <row r="18" spans="1:8" x14ac:dyDescent="0.25">
      <c r="A18" s="16" t="s">
        <v>19</v>
      </c>
      <c r="B18" s="210" t="s">
        <v>20</v>
      </c>
      <c r="C18" s="211"/>
      <c r="D18" s="17">
        <v>95000</v>
      </c>
      <c r="E18" s="212">
        <v>95000</v>
      </c>
      <c r="F18" s="211"/>
      <c r="G18" s="211"/>
      <c r="H18" s="136">
        <f t="shared" si="0"/>
        <v>100</v>
      </c>
    </row>
    <row r="19" spans="1:8" x14ac:dyDescent="0.25">
      <c r="A19" s="18" t="s">
        <v>21</v>
      </c>
      <c r="B19" s="213" t="s">
        <v>22</v>
      </c>
      <c r="C19" s="211"/>
      <c r="D19" s="19">
        <v>10000</v>
      </c>
      <c r="E19" s="214">
        <v>10000</v>
      </c>
      <c r="F19" s="211"/>
      <c r="G19" s="211"/>
      <c r="H19" s="137">
        <f t="shared" si="0"/>
        <v>100</v>
      </c>
    </row>
    <row r="20" spans="1:8" x14ac:dyDescent="0.25">
      <c r="A20" s="18" t="s">
        <v>23</v>
      </c>
      <c r="B20" s="213" t="s">
        <v>24</v>
      </c>
      <c r="C20" s="211"/>
      <c r="D20" s="19">
        <v>85000</v>
      </c>
      <c r="E20" s="214">
        <v>85000</v>
      </c>
      <c r="F20" s="211"/>
      <c r="G20" s="211"/>
      <c r="H20" s="137">
        <f t="shared" si="0"/>
        <v>100</v>
      </c>
    </row>
    <row r="21" spans="1:8" x14ac:dyDescent="0.25">
      <c r="A21" s="10" t="s">
        <v>25</v>
      </c>
      <c r="B21" s="221" t="s">
        <v>26</v>
      </c>
      <c r="C21" s="211"/>
      <c r="D21" s="11">
        <v>683000</v>
      </c>
      <c r="E21" s="222">
        <v>578000</v>
      </c>
      <c r="F21" s="211"/>
      <c r="G21" s="211"/>
      <c r="H21" s="133">
        <f t="shared" si="0"/>
        <v>84.626647144948748</v>
      </c>
    </row>
    <row r="22" spans="1:8" x14ac:dyDescent="0.25">
      <c r="A22" s="12" t="s">
        <v>15</v>
      </c>
      <c r="B22" s="215" t="s">
        <v>16</v>
      </c>
      <c r="C22" s="211"/>
      <c r="D22" s="13">
        <v>683000</v>
      </c>
      <c r="E22" s="216">
        <v>578000</v>
      </c>
      <c r="F22" s="211"/>
      <c r="G22" s="211"/>
      <c r="H22" s="134">
        <f t="shared" si="0"/>
        <v>84.626647144948748</v>
      </c>
    </row>
    <row r="23" spans="1:8" x14ac:dyDescent="0.25">
      <c r="A23" s="14" t="s">
        <v>17</v>
      </c>
      <c r="B23" s="217" t="s">
        <v>18</v>
      </c>
      <c r="C23" s="211"/>
      <c r="D23" s="15">
        <v>683000</v>
      </c>
      <c r="E23" s="218">
        <v>578000</v>
      </c>
      <c r="F23" s="211"/>
      <c r="G23" s="211"/>
      <c r="H23" s="135">
        <f t="shared" si="0"/>
        <v>84.626647144948748</v>
      </c>
    </row>
    <row r="24" spans="1:8" x14ac:dyDescent="0.25">
      <c r="A24" s="16" t="s">
        <v>19</v>
      </c>
      <c r="B24" s="210" t="s">
        <v>20</v>
      </c>
      <c r="C24" s="211"/>
      <c r="D24" s="17">
        <v>558000</v>
      </c>
      <c r="E24" s="212">
        <v>558000</v>
      </c>
      <c r="F24" s="211"/>
      <c r="G24" s="211"/>
      <c r="H24" s="136">
        <f t="shared" si="0"/>
        <v>100</v>
      </c>
    </row>
    <row r="25" spans="1:8" x14ac:dyDescent="0.25">
      <c r="A25" s="18" t="s">
        <v>27</v>
      </c>
      <c r="B25" s="213" t="s">
        <v>28</v>
      </c>
      <c r="C25" s="211"/>
      <c r="D25" s="19">
        <v>498000</v>
      </c>
      <c r="E25" s="214">
        <v>498000</v>
      </c>
      <c r="F25" s="211"/>
      <c r="G25" s="211"/>
      <c r="H25" s="137">
        <f t="shared" si="0"/>
        <v>100</v>
      </c>
    </row>
    <row r="26" spans="1:8" x14ac:dyDescent="0.25">
      <c r="A26" s="18" t="s">
        <v>23</v>
      </c>
      <c r="B26" s="213" t="s">
        <v>24</v>
      </c>
      <c r="C26" s="211"/>
      <c r="D26" s="19">
        <v>60000</v>
      </c>
      <c r="E26" s="214">
        <v>60000</v>
      </c>
      <c r="F26" s="211"/>
      <c r="G26" s="211"/>
      <c r="H26" s="137">
        <f t="shared" si="0"/>
        <v>100</v>
      </c>
    </row>
    <row r="27" spans="1:8" x14ac:dyDescent="0.25">
      <c r="A27" s="16" t="s">
        <v>29</v>
      </c>
      <c r="B27" s="210" t="s">
        <v>30</v>
      </c>
      <c r="C27" s="211"/>
      <c r="D27" s="17">
        <v>125000</v>
      </c>
      <c r="E27" s="212">
        <v>20000</v>
      </c>
      <c r="F27" s="211"/>
      <c r="G27" s="211"/>
      <c r="H27" s="136">
        <f t="shared" si="0"/>
        <v>16</v>
      </c>
    </row>
    <row r="28" spans="1:8" x14ac:dyDescent="0.25">
      <c r="A28" s="18" t="s">
        <v>31</v>
      </c>
      <c r="B28" s="213" t="s">
        <v>32</v>
      </c>
      <c r="C28" s="211"/>
      <c r="D28" s="19">
        <v>125000</v>
      </c>
      <c r="E28" s="214">
        <v>20000</v>
      </c>
      <c r="F28" s="211"/>
      <c r="G28" s="211"/>
      <c r="H28" s="137">
        <f t="shared" si="0"/>
        <v>16</v>
      </c>
    </row>
    <row r="29" spans="1:8" x14ac:dyDescent="0.25">
      <c r="A29" s="10" t="s">
        <v>33</v>
      </c>
      <c r="B29" s="221" t="s">
        <v>34</v>
      </c>
      <c r="C29" s="211"/>
      <c r="D29" s="11">
        <v>305000</v>
      </c>
      <c r="E29" s="222">
        <v>290000</v>
      </c>
      <c r="F29" s="211"/>
      <c r="G29" s="211"/>
      <c r="H29" s="133">
        <f t="shared" si="0"/>
        <v>95.081967213114751</v>
      </c>
    </row>
    <row r="30" spans="1:8" x14ac:dyDescent="0.25">
      <c r="A30" s="12" t="s">
        <v>15</v>
      </c>
      <c r="B30" s="215" t="s">
        <v>16</v>
      </c>
      <c r="C30" s="211"/>
      <c r="D30" s="13">
        <v>305000</v>
      </c>
      <c r="E30" s="216">
        <v>290000</v>
      </c>
      <c r="F30" s="211"/>
      <c r="G30" s="211"/>
      <c r="H30" s="134">
        <f t="shared" si="0"/>
        <v>95.081967213114751</v>
      </c>
    </row>
    <row r="31" spans="1:8" x14ac:dyDescent="0.25">
      <c r="A31" s="14" t="s">
        <v>17</v>
      </c>
      <c r="B31" s="217" t="s">
        <v>18</v>
      </c>
      <c r="C31" s="211"/>
      <c r="D31" s="15">
        <v>305000</v>
      </c>
      <c r="E31" s="218">
        <v>290000</v>
      </c>
      <c r="F31" s="211"/>
      <c r="G31" s="211"/>
      <c r="H31" s="135">
        <f t="shared" si="0"/>
        <v>95.081967213114751</v>
      </c>
    </row>
    <row r="32" spans="1:8" x14ac:dyDescent="0.25">
      <c r="A32" s="16" t="s">
        <v>19</v>
      </c>
      <c r="B32" s="210" t="s">
        <v>20</v>
      </c>
      <c r="C32" s="211"/>
      <c r="D32" s="17">
        <v>305000</v>
      </c>
      <c r="E32" s="212">
        <v>290000</v>
      </c>
      <c r="F32" s="211"/>
      <c r="G32" s="211"/>
      <c r="H32" s="136">
        <f t="shared" si="0"/>
        <v>95.081967213114751</v>
      </c>
    </row>
    <row r="33" spans="1:8" x14ac:dyDescent="0.25">
      <c r="A33" s="18" t="s">
        <v>27</v>
      </c>
      <c r="B33" s="213" t="s">
        <v>28</v>
      </c>
      <c r="C33" s="211"/>
      <c r="D33" s="19">
        <v>305000</v>
      </c>
      <c r="E33" s="214">
        <v>290000</v>
      </c>
      <c r="F33" s="211"/>
      <c r="G33" s="211"/>
      <c r="H33" s="137">
        <f t="shared" si="0"/>
        <v>95.081967213114751</v>
      </c>
    </row>
    <row r="34" spans="1:8" x14ac:dyDescent="0.25">
      <c r="A34" s="4" t="s">
        <v>35</v>
      </c>
      <c r="B34" s="223" t="s">
        <v>36</v>
      </c>
      <c r="C34" s="211"/>
      <c r="D34" s="5">
        <v>8435940</v>
      </c>
      <c r="E34" s="224">
        <v>7665940</v>
      </c>
      <c r="F34" s="211"/>
      <c r="G34" s="211"/>
      <c r="H34" s="130">
        <f t="shared" si="0"/>
        <v>90.872386479752109</v>
      </c>
    </row>
    <row r="35" spans="1:8" x14ac:dyDescent="0.25">
      <c r="A35" s="6" t="s">
        <v>37</v>
      </c>
      <c r="B35" s="225" t="s">
        <v>38</v>
      </c>
      <c r="C35" s="211"/>
      <c r="D35" s="7">
        <v>8435940</v>
      </c>
      <c r="E35" s="226">
        <v>7665940</v>
      </c>
      <c r="F35" s="211"/>
      <c r="G35" s="211"/>
      <c r="H35" s="131">
        <f t="shared" si="0"/>
        <v>90.872386479752109</v>
      </c>
    </row>
    <row r="36" spans="1:8" x14ac:dyDescent="0.25">
      <c r="A36" s="8" t="s">
        <v>39</v>
      </c>
      <c r="B36" s="219" t="s">
        <v>38</v>
      </c>
      <c r="C36" s="211"/>
      <c r="D36" s="9">
        <v>8310000</v>
      </c>
      <c r="E36" s="220">
        <v>7540000</v>
      </c>
      <c r="F36" s="211"/>
      <c r="G36" s="211"/>
      <c r="H36" s="132">
        <f t="shared" si="0"/>
        <v>90.734055354993984</v>
      </c>
    </row>
    <row r="37" spans="1:8" x14ac:dyDescent="0.25">
      <c r="A37" s="10" t="s">
        <v>13</v>
      </c>
      <c r="B37" s="221" t="s">
        <v>40</v>
      </c>
      <c r="C37" s="211"/>
      <c r="D37" s="11">
        <v>8310000</v>
      </c>
      <c r="E37" s="222">
        <v>7540000</v>
      </c>
      <c r="F37" s="211"/>
      <c r="G37" s="211"/>
      <c r="H37" s="133">
        <f t="shared" si="0"/>
        <v>90.734055354993984</v>
      </c>
    </row>
    <row r="38" spans="1:8" x14ac:dyDescent="0.25">
      <c r="A38" s="12" t="s">
        <v>15</v>
      </c>
      <c r="B38" s="215" t="s">
        <v>16</v>
      </c>
      <c r="C38" s="211"/>
      <c r="D38" s="13">
        <v>1310000</v>
      </c>
      <c r="E38" s="216">
        <v>1310000</v>
      </c>
      <c r="F38" s="211"/>
      <c r="G38" s="211"/>
      <c r="H38" s="134">
        <f t="shared" si="0"/>
        <v>100</v>
      </c>
    </row>
    <row r="39" spans="1:8" x14ac:dyDescent="0.25">
      <c r="A39" s="14" t="s">
        <v>17</v>
      </c>
      <c r="B39" s="217" t="s">
        <v>18</v>
      </c>
      <c r="C39" s="211"/>
      <c r="D39" s="15">
        <v>1310000</v>
      </c>
      <c r="E39" s="218">
        <v>1310000</v>
      </c>
      <c r="F39" s="211"/>
      <c r="G39" s="211"/>
      <c r="H39" s="135">
        <f t="shared" si="0"/>
        <v>100</v>
      </c>
    </row>
    <row r="40" spans="1:8" x14ac:dyDescent="0.25">
      <c r="A40" s="16" t="s">
        <v>19</v>
      </c>
      <c r="B40" s="210" t="s">
        <v>20</v>
      </c>
      <c r="C40" s="211"/>
      <c r="D40" s="17">
        <v>810000</v>
      </c>
      <c r="E40" s="212">
        <v>810000</v>
      </c>
      <c r="F40" s="211"/>
      <c r="G40" s="211"/>
      <c r="H40" s="136">
        <f t="shared" si="0"/>
        <v>100</v>
      </c>
    </row>
    <row r="41" spans="1:8" x14ac:dyDescent="0.25">
      <c r="A41" s="18" t="s">
        <v>27</v>
      </c>
      <c r="B41" s="213" t="s">
        <v>28</v>
      </c>
      <c r="C41" s="211"/>
      <c r="D41" s="19">
        <v>130000</v>
      </c>
      <c r="E41" s="214">
        <v>130000</v>
      </c>
      <c r="F41" s="211"/>
      <c r="G41" s="211"/>
      <c r="H41" s="137">
        <f t="shared" si="0"/>
        <v>100</v>
      </c>
    </row>
    <row r="42" spans="1:8" x14ac:dyDescent="0.25">
      <c r="A42" s="18" t="s">
        <v>41</v>
      </c>
      <c r="B42" s="213" t="s">
        <v>42</v>
      </c>
      <c r="C42" s="211"/>
      <c r="D42" s="19">
        <v>10000</v>
      </c>
      <c r="E42" s="214">
        <v>10000</v>
      </c>
      <c r="F42" s="211"/>
      <c r="G42" s="211"/>
      <c r="H42" s="137">
        <f t="shared" si="0"/>
        <v>100</v>
      </c>
    </row>
    <row r="43" spans="1:8" x14ac:dyDescent="0.25">
      <c r="A43" s="18" t="s">
        <v>23</v>
      </c>
      <c r="B43" s="213" t="s">
        <v>24</v>
      </c>
      <c r="C43" s="211"/>
      <c r="D43" s="19">
        <v>670000</v>
      </c>
      <c r="E43" s="214">
        <v>670000</v>
      </c>
      <c r="F43" s="211"/>
      <c r="G43" s="211"/>
      <c r="H43" s="137">
        <f t="shared" si="0"/>
        <v>100</v>
      </c>
    </row>
    <row r="44" spans="1:8" x14ac:dyDescent="0.25">
      <c r="A44" s="16" t="s">
        <v>29</v>
      </c>
      <c r="B44" s="210" t="s">
        <v>30</v>
      </c>
      <c r="C44" s="211"/>
      <c r="D44" s="17">
        <v>500000</v>
      </c>
      <c r="E44" s="212">
        <v>500000</v>
      </c>
      <c r="F44" s="211"/>
      <c r="G44" s="211"/>
      <c r="H44" s="136">
        <f t="shared" si="0"/>
        <v>100</v>
      </c>
    </row>
    <row r="45" spans="1:8" x14ac:dyDescent="0.25">
      <c r="A45" s="18" t="s">
        <v>31</v>
      </c>
      <c r="B45" s="213" t="s">
        <v>32</v>
      </c>
      <c r="C45" s="211"/>
      <c r="D45" s="19">
        <v>500000</v>
      </c>
      <c r="E45" s="214">
        <v>500000</v>
      </c>
      <c r="F45" s="211"/>
      <c r="G45" s="211"/>
      <c r="H45" s="137">
        <f t="shared" si="0"/>
        <v>100</v>
      </c>
    </row>
    <row r="46" spans="1:8" x14ac:dyDescent="0.25">
      <c r="A46" s="12" t="s">
        <v>43</v>
      </c>
      <c r="B46" s="215" t="s">
        <v>44</v>
      </c>
      <c r="C46" s="211"/>
      <c r="D46" s="13">
        <v>7000000</v>
      </c>
      <c r="E46" s="216">
        <v>6230000</v>
      </c>
      <c r="F46" s="211"/>
      <c r="G46" s="211"/>
      <c r="H46" s="134">
        <f t="shared" si="0"/>
        <v>89</v>
      </c>
    </row>
    <row r="47" spans="1:8" x14ac:dyDescent="0.25">
      <c r="A47" s="14" t="s">
        <v>17</v>
      </c>
      <c r="B47" s="217" t="s">
        <v>18</v>
      </c>
      <c r="C47" s="211"/>
      <c r="D47" s="15">
        <v>7000000</v>
      </c>
      <c r="E47" s="218">
        <v>6230000</v>
      </c>
      <c r="F47" s="211"/>
      <c r="G47" s="211"/>
      <c r="H47" s="135">
        <f t="shared" si="0"/>
        <v>89</v>
      </c>
    </row>
    <row r="48" spans="1:8" x14ac:dyDescent="0.25">
      <c r="A48" s="16" t="s">
        <v>19</v>
      </c>
      <c r="B48" s="210" t="s">
        <v>20</v>
      </c>
      <c r="C48" s="211"/>
      <c r="D48" s="17">
        <v>7000000</v>
      </c>
      <c r="E48" s="212">
        <v>6230000</v>
      </c>
      <c r="F48" s="211"/>
      <c r="G48" s="211"/>
      <c r="H48" s="136">
        <f t="shared" si="0"/>
        <v>89</v>
      </c>
    </row>
    <row r="49" spans="1:8" x14ac:dyDescent="0.25">
      <c r="A49" s="18" t="s">
        <v>23</v>
      </c>
      <c r="B49" s="213" t="s">
        <v>24</v>
      </c>
      <c r="C49" s="211"/>
      <c r="D49" s="19">
        <v>7000000</v>
      </c>
      <c r="E49" s="214">
        <v>6230000</v>
      </c>
      <c r="F49" s="211"/>
      <c r="G49" s="211"/>
      <c r="H49" s="137">
        <f t="shared" si="0"/>
        <v>89</v>
      </c>
    </row>
    <row r="50" spans="1:8" ht="22.5" x14ac:dyDescent="0.25">
      <c r="A50" s="8" t="s">
        <v>45</v>
      </c>
      <c r="B50" s="219" t="s">
        <v>46</v>
      </c>
      <c r="C50" s="211"/>
      <c r="D50" s="9">
        <v>125940</v>
      </c>
      <c r="E50" s="220">
        <v>125940</v>
      </c>
      <c r="F50" s="211"/>
      <c r="G50" s="211"/>
      <c r="H50" s="132">
        <f t="shared" si="0"/>
        <v>100</v>
      </c>
    </row>
    <row r="51" spans="1:8" ht="22.5" x14ac:dyDescent="0.25">
      <c r="A51" s="10" t="s">
        <v>47</v>
      </c>
      <c r="B51" s="221" t="s">
        <v>48</v>
      </c>
      <c r="C51" s="211"/>
      <c r="D51" s="11">
        <v>125940</v>
      </c>
      <c r="E51" s="222">
        <v>125940</v>
      </c>
      <c r="F51" s="211"/>
      <c r="G51" s="211"/>
      <c r="H51" s="133">
        <f t="shared" si="0"/>
        <v>100</v>
      </c>
    </row>
    <row r="52" spans="1:8" x14ac:dyDescent="0.25">
      <c r="A52" s="12" t="s">
        <v>49</v>
      </c>
      <c r="B52" s="215" t="s">
        <v>50</v>
      </c>
      <c r="C52" s="211"/>
      <c r="D52" s="13">
        <v>125940</v>
      </c>
      <c r="E52" s="216">
        <v>125940</v>
      </c>
      <c r="F52" s="211"/>
      <c r="G52" s="211"/>
      <c r="H52" s="134">
        <f t="shared" si="0"/>
        <v>100</v>
      </c>
    </row>
    <row r="53" spans="1:8" x14ac:dyDescent="0.25">
      <c r="A53" s="14" t="s">
        <v>17</v>
      </c>
      <c r="B53" s="217" t="s">
        <v>18</v>
      </c>
      <c r="C53" s="211"/>
      <c r="D53" s="15">
        <v>125940</v>
      </c>
      <c r="E53" s="218">
        <v>125940</v>
      </c>
      <c r="F53" s="211"/>
      <c r="G53" s="211"/>
      <c r="H53" s="135">
        <f t="shared" si="0"/>
        <v>100</v>
      </c>
    </row>
    <row r="54" spans="1:8" x14ac:dyDescent="0.25">
      <c r="A54" s="16" t="s">
        <v>19</v>
      </c>
      <c r="B54" s="210" t="s">
        <v>20</v>
      </c>
      <c r="C54" s="211"/>
      <c r="D54" s="17">
        <v>125940</v>
      </c>
      <c r="E54" s="212">
        <v>125940</v>
      </c>
      <c r="F54" s="211"/>
      <c r="G54" s="211"/>
      <c r="H54" s="136">
        <f t="shared" si="0"/>
        <v>100</v>
      </c>
    </row>
    <row r="55" spans="1:8" x14ac:dyDescent="0.25">
      <c r="A55" s="18" t="s">
        <v>23</v>
      </c>
      <c r="B55" s="213" t="s">
        <v>24</v>
      </c>
      <c r="C55" s="211"/>
      <c r="D55" s="19">
        <v>125940</v>
      </c>
      <c r="E55" s="214">
        <v>125940</v>
      </c>
      <c r="F55" s="211"/>
      <c r="G55" s="211"/>
      <c r="H55" s="137">
        <f t="shared" si="0"/>
        <v>100</v>
      </c>
    </row>
    <row r="56" spans="1:8" x14ac:dyDescent="0.25">
      <c r="A56" s="4" t="s">
        <v>51</v>
      </c>
      <c r="B56" s="223" t="s">
        <v>582</v>
      </c>
      <c r="C56" s="211"/>
      <c r="D56" s="5">
        <v>37419746</v>
      </c>
      <c r="E56" s="224">
        <v>34214218</v>
      </c>
      <c r="F56" s="211"/>
      <c r="G56" s="211"/>
      <c r="H56" s="130">
        <f t="shared" si="0"/>
        <v>91.433592307120421</v>
      </c>
    </row>
    <row r="57" spans="1:8" x14ac:dyDescent="0.25">
      <c r="A57" s="6" t="s">
        <v>52</v>
      </c>
      <c r="B57" s="225" t="s">
        <v>53</v>
      </c>
      <c r="C57" s="211"/>
      <c r="D57" s="7">
        <v>29094246</v>
      </c>
      <c r="E57" s="226">
        <v>27068718</v>
      </c>
      <c r="F57" s="211"/>
      <c r="G57" s="211"/>
      <c r="H57" s="131">
        <f t="shared" si="0"/>
        <v>93.038046079626881</v>
      </c>
    </row>
    <row r="58" spans="1:8" x14ac:dyDescent="0.25">
      <c r="A58" s="8" t="s">
        <v>54</v>
      </c>
      <c r="B58" s="219" t="s">
        <v>55</v>
      </c>
      <c r="C58" s="211"/>
      <c r="D58" s="9">
        <v>21729000</v>
      </c>
      <c r="E58" s="220">
        <v>19687000</v>
      </c>
      <c r="F58" s="211"/>
      <c r="G58" s="211"/>
      <c r="H58" s="132">
        <f t="shared" si="0"/>
        <v>90.602420728059272</v>
      </c>
    </row>
    <row r="59" spans="1:8" x14ac:dyDescent="0.25">
      <c r="A59" s="10" t="s">
        <v>13</v>
      </c>
      <c r="B59" s="221" t="s">
        <v>56</v>
      </c>
      <c r="C59" s="211"/>
      <c r="D59" s="11">
        <v>500000</v>
      </c>
      <c r="E59" s="222">
        <v>500000</v>
      </c>
      <c r="F59" s="211"/>
      <c r="G59" s="211"/>
      <c r="H59" s="133">
        <f t="shared" si="0"/>
        <v>100</v>
      </c>
    </row>
    <row r="60" spans="1:8" x14ac:dyDescent="0.25">
      <c r="A60" s="12" t="s">
        <v>15</v>
      </c>
      <c r="B60" s="215" t="s">
        <v>16</v>
      </c>
      <c r="C60" s="211"/>
      <c r="D60" s="13">
        <v>500000</v>
      </c>
      <c r="E60" s="216">
        <v>500000</v>
      </c>
      <c r="F60" s="211"/>
      <c r="G60" s="211"/>
      <c r="H60" s="134">
        <f t="shared" si="0"/>
        <v>100</v>
      </c>
    </row>
    <row r="61" spans="1:8" x14ac:dyDescent="0.25">
      <c r="A61" s="14" t="s">
        <v>17</v>
      </c>
      <c r="B61" s="217" t="s">
        <v>18</v>
      </c>
      <c r="C61" s="211"/>
      <c r="D61" s="15">
        <v>500000</v>
      </c>
      <c r="E61" s="218">
        <v>500000</v>
      </c>
      <c r="F61" s="211"/>
      <c r="G61" s="211"/>
      <c r="H61" s="135">
        <f t="shared" si="0"/>
        <v>100</v>
      </c>
    </row>
    <row r="62" spans="1:8" x14ac:dyDescent="0.25">
      <c r="A62" s="16" t="s">
        <v>57</v>
      </c>
      <c r="B62" s="210" t="s">
        <v>58</v>
      </c>
      <c r="C62" s="211"/>
      <c r="D62" s="17">
        <v>500000</v>
      </c>
      <c r="E62" s="212">
        <v>500000</v>
      </c>
      <c r="F62" s="211"/>
      <c r="G62" s="211"/>
      <c r="H62" s="136">
        <f t="shared" si="0"/>
        <v>100</v>
      </c>
    </row>
    <row r="63" spans="1:8" x14ac:dyDescent="0.25">
      <c r="A63" s="18" t="s">
        <v>59</v>
      </c>
      <c r="B63" s="213" t="s">
        <v>60</v>
      </c>
      <c r="C63" s="211"/>
      <c r="D63" s="19">
        <v>500000</v>
      </c>
      <c r="E63" s="214">
        <v>500000</v>
      </c>
      <c r="F63" s="211"/>
      <c r="G63" s="211"/>
      <c r="H63" s="137">
        <f t="shared" si="0"/>
        <v>100</v>
      </c>
    </row>
    <row r="64" spans="1:8" x14ac:dyDescent="0.25">
      <c r="A64" s="10" t="s">
        <v>25</v>
      </c>
      <c r="B64" s="221" t="s">
        <v>61</v>
      </c>
      <c r="C64" s="211"/>
      <c r="D64" s="11">
        <v>235000</v>
      </c>
      <c r="E64" s="222">
        <v>223000</v>
      </c>
      <c r="F64" s="211"/>
      <c r="G64" s="211"/>
      <c r="H64" s="133">
        <f t="shared" si="0"/>
        <v>94.893617021276597</v>
      </c>
    </row>
    <row r="65" spans="1:8" x14ac:dyDescent="0.25">
      <c r="A65" s="12" t="s">
        <v>15</v>
      </c>
      <c r="B65" s="215" t="s">
        <v>16</v>
      </c>
      <c r="C65" s="211"/>
      <c r="D65" s="13">
        <v>235000</v>
      </c>
      <c r="E65" s="216">
        <v>223000</v>
      </c>
      <c r="F65" s="211"/>
      <c r="G65" s="211"/>
      <c r="H65" s="134">
        <f t="shared" si="0"/>
        <v>94.893617021276597</v>
      </c>
    </row>
    <row r="66" spans="1:8" x14ac:dyDescent="0.25">
      <c r="A66" s="14" t="s">
        <v>17</v>
      </c>
      <c r="B66" s="217" t="s">
        <v>18</v>
      </c>
      <c r="C66" s="211"/>
      <c r="D66" s="15">
        <v>235000</v>
      </c>
      <c r="E66" s="218">
        <v>223000</v>
      </c>
      <c r="F66" s="211"/>
      <c r="G66" s="211"/>
      <c r="H66" s="135">
        <f t="shared" si="0"/>
        <v>94.893617021276597</v>
      </c>
    </row>
    <row r="67" spans="1:8" x14ac:dyDescent="0.25">
      <c r="A67" s="16" t="s">
        <v>19</v>
      </c>
      <c r="B67" s="210" t="s">
        <v>20</v>
      </c>
      <c r="C67" s="211"/>
      <c r="D67" s="17">
        <v>95000</v>
      </c>
      <c r="E67" s="212">
        <v>83000</v>
      </c>
      <c r="F67" s="211"/>
      <c r="G67" s="211"/>
      <c r="H67" s="136">
        <f t="shared" si="0"/>
        <v>87.368421052631589</v>
      </c>
    </row>
    <row r="68" spans="1:8" x14ac:dyDescent="0.25">
      <c r="A68" s="18" t="s">
        <v>27</v>
      </c>
      <c r="B68" s="213" t="s">
        <v>28</v>
      </c>
      <c r="C68" s="211"/>
      <c r="D68" s="19">
        <v>95000</v>
      </c>
      <c r="E68" s="214">
        <v>83000</v>
      </c>
      <c r="F68" s="211"/>
      <c r="G68" s="211"/>
      <c r="H68" s="137">
        <f t="shared" si="0"/>
        <v>87.368421052631589</v>
      </c>
    </row>
    <row r="69" spans="1:8" x14ac:dyDescent="0.25">
      <c r="A69" s="16" t="s">
        <v>29</v>
      </c>
      <c r="B69" s="210" t="s">
        <v>30</v>
      </c>
      <c r="C69" s="211"/>
      <c r="D69" s="17">
        <v>140000</v>
      </c>
      <c r="E69" s="212">
        <v>140000</v>
      </c>
      <c r="F69" s="211"/>
      <c r="G69" s="211"/>
      <c r="H69" s="136">
        <f t="shared" si="0"/>
        <v>100</v>
      </c>
    </row>
    <row r="70" spans="1:8" x14ac:dyDescent="0.25">
      <c r="A70" s="18" t="s">
        <v>31</v>
      </c>
      <c r="B70" s="213" t="s">
        <v>32</v>
      </c>
      <c r="C70" s="211"/>
      <c r="D70" s="19">
        <v>140000</v>
      </c>
      <c r="E70" s="214">
        <v>140000</v>
      </c>
      <c r="F70" s="211"/>
      <c r="G70" s="211"/>
      <c r="H70" s="137">
        <f t="shared" si="0"/>
        <v>100</v>
      </c>
    </row>
    <row r="71" spans="1:8" x14ac:dyDescent="0.25">
      <c r="A71" s="10" t="s">
        <v>62</v>
      </c>
      <c r="B71" s="221" t="s">
        <v>63</v>
      </c>
      <c r="C71" s="211"/>
      <c r="D71" s="11">
        <v>5529000</v>
      </c>
      <c r="E71" s="222">
        <v>5529000</v>
      </c>
      <c r="F71" s="211"/>
      <c r="G71" s="211"/>
      <c r="H71" s="133">
        <f t="shared" si="0"/>
        <v>100</v>
      </c>
    </row>
    <row r="72" spans="1:8" x14ac:dyDescent="0.25">
      <c r="A72" s="12" t="s">
        <v>15</v>
      </c>
      <c r="B72" s="215" t="s">
        <v>16</v>
      </c>
      <c r="C72" s="211"/>
      <c r="D72" s="13">
        <v>2129000</v>
      </c>
      <c r="E72" s="216">
        <v>2129000</v>
      </c>
      <c r="F72" s="211"/>
      <c r="G72" s="211"/>
      <c r="H72" s="134">
        <f t="shared" si="0"/>
        <v>100</v>
      </c>
    </row>
    <row r="73" spans="1:8" x14ac:dyDescent="0.25">
      <c r="A73" s="14" t="s">
        <v>17</v>
      </c>
      <c r="B73" s="217" t="s">
        <v>18</v>
      </c>
      <c r="C73" s="211"/>
      <c r="D73" s="15">
        <v>2129000</v>
      </c>
      <c r="E73" s="218">
        <v>2129000</v>
      </c>
      <c r="F73" s="211"/>
      <c r="G73" s="211"/>
      <c r="H73" s="135">
        <f t="shared" si="0"/>
        <v>100</v>
      </c>
    </row>
    <row r="74" spans="1:8" x14ac:dyDescent="0.25">
      <c r="A74" s="16" t="s">
        <v>64</v>
      </c>
      <c r="B74" s="210" t="s">
        <v>65</v>
      </c>
      <c r="C74" s="211"/>
      <c r="D74" s="17">
        <v>4000</v>
      </c>
      <c r="E74" s="212">
        <v>4000</v>
      </c>
      <c r="F74" s="211"/>
      <c r="G74" s="211"/>
      <c r="H74" s="136">
        <f t="shared" si="0"/>
        <v>100</v>
      </c>
    </row>
    <row r="75" spans="1:8" x14ac:dyDescent="0.25">
      <c r="A75" s="18" t="s">
        <v>66</v>
      </c>
      <c r="B75" s="213" t="s">
        <v>67</v>
      </c>
      <c r="C75" s="211"/>
      <c r="D75" s="19">
        <v>4000</v>
      </c>
      <c r="E75" s="214">
        <v>4000</v>
      </c>
      <c r="F75" s="211"/>
      <c r="G75" s="211"/>
      <c r="H75" s="137">
        <f t="shared" si="0"/>
        <v>100</v>
      </c>
    </row>
    <row r="76" spans="1:8" x14ac:dyDescent="0.25">
      <c r="A76" s="16" t="s">
        <v>57</v>
      </c>
      <c r="B76" s="210" t="s">
        <v>58</v>
      </c>
      <c r="C76" s="211"/>
      <c r="D76" s="17">
        <v>2125000</v>
      </c>
      <c r="E76" s="212">
        <v>2125000</v>
      </c>
      <c r="F76" s="211"/>
      <c r="G76" s="211"/>
      <c r="H76" s="136">
        <f t="shared" si="0"/>
        <v>100</v>
      </c>
    </row>
    <row r="77" spans="1:8" x14ac:dyDescent="0.25">
      <c r="A77" s="18" t="s">
        <v>68</v>
      </c>
      <c r="B77" s="213" t="s">
        <v>69</v>
      </c>
      <c r="C77" s="211"/>
      <c r="D77" s="19">
        <v>2125000</v>
      </c>
      <c r="E77" s="214">
        <v>2125000</v>
      </c>
      <c r="F77" s="211"/>
      <c r="G77" s="211"/>
      <c r="H77" s="137">
        <f t="shared" ref="H77:H140" si="1">SUM(E77/D77)*100</f>
        <v>100</v>
      </c>
    </row>
    <row r="78" spans="1:8" x14ac:dyDescent="0.25">
      <c r="A78" s="12" t="s">
        <v>43</v>
      </c>
      <c r="B78" s="215" t="s">
        <v>44</v>
      </c>
      <c r="C78" s="211"/>
      <c r="D78" s="13">
        <v>2300000</v>
      </c>
      <c r="E78" s="216">
        <v>2300000</v>
      </c>
      <c r="F78" s="211"/>
      <c r="G78" s="211"/>
      <c r="H78" s="134">
        <f t="shared" si="1"/>
        <v>100</v>
      </c>
    </row>
    <row r="79" spans="1:8" x14ac:dyDescent="0.25">
      <c r="A79" s="14" t="s">
        <v>17</v>
      </c>
      <c r="B79" s="217" t="s">
        <v>18</v>
      </c>
      <c r="C79" s="211"/>
      <c r="D79" s="15">
        <v>2300000</v>
      </c>
      <c r="E79" s="218">
        <v>2300000</v>
      </c>
      <c r="F79" s="211"/>
      <c r="G79" s="211"/>
      <c r="H79" s="135">
        <f t="shared" si="1"/>
        <v>100</v>
      </c>
    </row>
    <row r="80" spans="1:8" x14ac:dyDescent="0.25">
      <c r="A80" s="16" t="s">
        <v>57</v>
      </c>
      <c r="B80" s="210" t="s">
        <v>58</v>
      </c>
      <c r="C80" s="211"/>
      <c r="D80" s="17">
        <v>2300000</v>
      </c>
      <c r="E80" s="212">
        <v>2300000</v>
      </c>
      <c r="F80" s="211"/>
      <c r="G80" s="211"/>
      <c r="H80" s="136">
        <f t="shared" si="1"/>
        <v>100</v>
      </c>
    </row>
    <row r="81" spans="1:8" x14ac:dyDescent="0.25">
      <c r="A81" s="18" t="s">
        <v>68</v>
      </c>
      <c r="B81" s="213" t="s">
        <v>69</v>
      </c>
      <c r="C81" s="211"/>
      <c r="D81" s="19">
        <v>2300000</v>
      </c>
      <c r="E81" s="214">
        <v>2300000</v>
      </c>
      <c r="F81" s="211"/>
      <c r="G81" s="211"/>
      <c r="H81" s="137">
        <f t="shared" si="1"/>
        <v>100</v>
      </c>
    </row>
    <row r="82" spans="1:8" x14ac:dyDescent="0.25">
      <c r="A82" s="12" t="s">
        <v>70</v>
      </c>
      <c r="B82" s="215" t="s">
        <v>71</v>
      </c>
      <c r="C82" s="211"/>
      <c r="D82" s="13">
        <v>1100000</v>
      </c>
      <c r="E82" s="216">
        <v>1100000</v>
      </c>
      <c r="F82" s="211"/>
      <c r="G82" s="211"/>
      <c r="H82" s="134">
        <f t="shared" si="1"/>
        <v>100</v>
      </c>
    </row>
    <row r="83" spans="1:8" x14ac:dyDescent="0.25">
      <c r="A83" s="14" t="s">
        <v>17</v>
      </c>
      <c r="B83" s="217" t="s">
        <v>18</v>
      </c>
      <c r="C83" s="211"/>
      <c r="D83" s="15">
        <v>1100000</v>
      </c>
      <c r="E83" s="218">
        <v>1100000</v>
      </c>
      <c r="F83" s="211"/>
      <c r="G83" s="211"/>
      <c r="H83" s="135">
        <f t="shared" si="1"/>
        <v>100</v>
      </c>
    </row>
    <row r="84" spans="1:8" x14ac:dyDescent="0.25">
      <c r="A84" s="16" t="s">
        <v>57</v>
      </c>
      <c r="B84" s="210" t="s">
        <v>58</v>
      </c>
      <c r="C84" s="211"/>
      <c r="D84" s="17">
        <v>1100000</v>
      </c>
      <c r="E84" s="212">
        <v>1100000</v>
      </c>
      <c r="F84" s="211"/>
      <c r="G84" s="211"/>
      <c r="H84" s="136">
        <f t="shared" si="1"/>
        <v>100</v>
      </c>
    </row>
    <row r="85" spans="1:8" x14ac:dyDescent="0.25">
      <c r="A85" s="18" t="s">
        <v>68</v>
      </c>
      <c r="B85" s="213" t="s">
        <v>69</v>
      </c>
      <c r="C85" s="211"/>
      <c r="D85" s="19">
        <v>1100000</v>
      </c>
      <c r="E85" s="214">
        <v>1100000</v>
      </c>
      <c r="F85" s="211"/>
      <c r="G85" s="211"/>
      <c r="H85" s="137">
        <f t="shared" si="1"/>
        <v>100</v>
      </c>
    </row>
    <row r="86" spans="1:8" x14ac:dyDescent="0.25">
      <c r="A86" s="10" t="s">
        <v>72</v>
      </c>
      <c r="B86" s="221" t="s">
        <v>73</v>
      </c>
      <c r="C86" s="211"/>
      <c r="D86" s="11">
        <v>700000</v>
      </c>
      <c r="E86" s="222">
        <v>700000</v>
      </c>
      <c r="F86" s="211"/>
      <c r="G86" s="211"/>
      <c r="H86" s="133">
        <f t="shared" si="1"/>
        <v>100</v>
      </c>
    </row>
    <row r="87" spans="1:8" x14ac:dyDescent="0.25">
      <c r="A87" s="12" t="s">
        <v>15</v>
      </c>
      <c r="B87" s="215" t="s">
        <v>16</v>
      </c>
      <c r="C87" s="211"/>
      <c r="D87" s="13">
        <v>700000</v>
      </c>
      <c r="E87" s="216">
        <v>700000</v>
      </c>
      <c r="F87" s="211"/>
      <c r="G87" s="211"/>
      <c r="H87" s="134">
        <f t="shared" si="1"/>
        <v>100</v>
      </c>
    </row>
    <row r="88" spans="1:8" x14ac:dyDescent="0.25">
      <c r="A88" s="14" t="s">
        <v>17</v>
      </c>
      <c r="B88" s="217" t="s">
        <v>18</v>
      </c>
      <c r="C88" s="211"/>
      <c r="D88" s="15">
        <v>700000</v>
      </c>
      <c r="E88" s="218">
        <v>700000</v>
      </c>
      <c r="F88" s="211"/>
      <c r="G88" s="211"/>
      <c r="H88" s="135">
        <f t="shared" si="1"/>
        <v>100</v>
      </c>
    </row>
    <row r="89" spans="1:8" x14ac:dyDescent="0.25">
      <c r="A89" s="16" t="s">
        <v>29</v>
      </c>
      <c r="B89" s="210" t="s">
        <v>30</v>
      </c>
      <c r="C89" s="211"/>
      <c r="D89" s="17">
        <v>700000</v>
      </c>
      <c r="E89" s="212">
        <v>700000</v>
      </c>
      <c r="F89" s="211"/>
      <c r="G89" s="211"/>
      <c r="H89" s="136">
        <f t="shared" si="1"/>
        <v>100</v>
      </c>
    </row>
    <row r="90" spans="1:8" x14ac:dyDescent="0.25">
      <c r="A90" s="18" t="s">
        <v>31</v>
      </c>
      <c r="B90" s="213" t="s">
        <v>32</v>
      </c>
      <c r="C90" s="211"/>
      <c r="D90" s="19">
        <v>700000</v>
      </c>
      <c r="E90" s="214">
        <v>700000</v>
      </c>
      <c r="F90" s="211"/>
      <c r="G90" s="211"/>
      <c r="H90" s="137">
        <f t="shared" si="1"/>
        <v>100</v>
      </c>
    </row>
    <row r="91" spans="1:8" x14ac:dyDescent="0.25">
      <c r="A91" s="10" t="s">
        <v>74</v>
      </c>
      <c r="B91" s="221" t="s">
        <v>75</v>
      </c>
      <c r="C91" s="211"/>
      <c r="D91" s="11">
        <v>490000</v>
      </c>
      <c r="E91" s="222">
        <v>560000</v>
      </c>
      <c r="F91" s="211"/>
      <c r="G91" s="211"/>
      <c r="H91" s="133">
        <f t="shared" si="1"/>
        <v>114.28571428571428</v>
      </c>
    </row>
    <row r="92" spans="1:8" x14ac:dyDescent="0.25">
      <c r="A92" s="12" t="s">
        <v>49</v>
      </c>
      <c r="B92" s="215" t="s">
        <v>50</v>
      </c>
      <c r="C92" s="211"/>
      <c r="D92" s="13">
        <v>490000</v>
      </c>
      <c r="E92" s="216">
        <v>560000</v>
      </c>
      <c r="F92" s="211"/>
      <c r="G92" s="211"/>
      <c r="H92" s="134">
        <f t="shared" si="1"/>
        <v>114.28571428571428</v>
      </c>
    </row>
    <row r="93" spans="1:8" x14ac:dyDescent="0.25">
      <c r="A93" s="14" t="s">
        <v>17</v>
      </c>
      <c r="B93" s="217" t="s">
        <v>18</v>
      </c>
      <c r="C93" s="211"/>
      <c r="D93" s="15">
        <v>490000</v>
      </c>
      <c r="E93" s="218">
        <v>560000</v>
      </c>
      <c r="F93" s="211"/>
      <c r="G93" s="211"/>
      <c r="H93" s="135">
        <f t="shared" si="1"/>
        <v>114.28571428571428</v>
      </c>
    </row>
    <row r="94" spans="1:8" x14ac:dyDescent="0.25">
      <c r="A94" s="16" t="s">
        <v>19</v>
      </c>
      <c r="B94" s="210" t="s">
        <v>20</v>
      </c>
      <c r="C94" s="211"/>
      <c r="D94" s="17">
        <v>70000</v>
      </c>
      <c r="E94" s="212">
        <v>140000</v>
      </c>
      <c r="F94" s="211"/>
      <c r="G94" s="211"/>
      <c r="H94" s="136">
        <f t="shared" si="1"/>
        <v>200</v>
      </c>
    </row>
    <row r="95" spans="1:8" x14ac:dyDescent="0.25">
      <c r="A95" s="18" t="s">
        <v>27</v>
      </c>
      <c r="B95" s="213" t="s">
        <v>28</v>
      </c>
      <c r="C95" s="211"/>
      <c r="D95" s="19">
        <v>70000</v>
      </c>
      <c r="E95" s="214">
        <v>140000</v>
      </c>
      <c r="F95" s="211"/>
      <c r="G95" s="211"/>
      <c r="H95" s="137">
        <f t="shared" si="1"/>
        <v>200</v>
      </c>
    </row>
    <row r="96" spans="1:8" x14ac:dyDescent="0.25">
      <c r="A96" s="16" t="s">
        <v>57</v>
      </c>
      <c r="B96" s="210" t="s">
        <v>58</v>
      </c>
      <c r="C96" s="211"/>
      <c r="D96" s="17">
        <v>420000</v>
      </c>
      <c r="E96" s="212">
        <v>420000</v>
      </c>
      <c r="F96" s="211"/>
      <c r="G96" s="211"/>
      <c r="H96" s="136">
        <f t="shared" si="1"/>
        <v>100</v>
      </c>
    </row>
    <row r="97" spans="1:8" x14ac:dyDescent="0.25">
      <c r="A97" s="18" t="s">
        <v>76</v>
      </c>
      <c r="B97" s="213" t="s">
        <v>77</v>
      </c>
      <c r="C97" s="211"/>
      <c r="D97" s="19">
        <v>420000</v>
      </c>
      <c r="E97" s="214">
        <v>420000</v>
      </c>
      <c r="F97" s="211"/>
      <c r="G97" s="211"/>
      <c r="H97" s="137">
        <f t="shared" si="1"/>
        <v>100</v>
      </c>
    </row>
    <row r="98" spans="1:8" ht="22.5" x14ac:dyDescent="0.25">
      <c r="A98" s="10" t="s">
        <v>78</v>
      </c>
      <c r="B98" s="221" t="s">
        <v>79</v>
      </c>
      <c r="C98" s="211"/>
      <c r="D98" s="11">
        <v>13050000</v>
      </c>
      <c r="E98" s="222">
        <v>11130000</v>
      </c>
      <c r="F98" s="211"/>
      <c r="G98" s="211"/>
      <c r="H98" s="133">
        <f t="shared" si="1"/>
        <v>85.287356321839084</v>
      </c>
    </row>
    <row r="99" spans="1:8" x14ac:dyDescent="0.25">
      <c r="A99" s="12" t="s">
        <v>15</v>
      </c>
      <c r="B99" s="215" t="s">
        <v>16</v>
      </c>
      <c r="C99" s="211"/>
      <c r="D99" s="13">
        <v>6795000</v>
      </c>
      <c r="E99" s="216">
        <v>5300000</v>
      </c>
      <c r="F99" s="211"/>
      <c r="G99" s="211"/>
      <c r="H99" s="134">
        <f t="shared" si="1"/>
        <v>77.998528329654164</v>
      </c>
    </row>
    <row r="100" spans="1:8" x14ac:dyDescent="0.25">
      <c r="A100" s="14" t="s">
        <v>17</v>
      </c>
      <c r="B100" s="217" t="s">
        <v>18</v>
      </c>
      <c r="C100" s="211"/>
      <c r="D100" s="15">
        <v>155000</v>
      </c>
      <c r="E100" s="218">
        <v>90000</v>
      </c>
      <c r="F100" s="211"/>
      <c r="G100" s="211"/>
      <c r="H100" s="135">
        <f t="shared" si="1"/>
        <v>58.064516129032263</v>
      </c>
    </row>
    <row r="101" spans="1:8" x14ac:dyDescent="0.25">
      <c r="A101" s="16" t="s">
        <v>80</v>
      </c>
      <c r="B101" s="210" t="s">
        <v>81</v>
      </c>
      <c r="C101" s="211"/>
      <c r="D101" s="17">
        <v>40000</v>
      </c>
      <c r="E101" s="212">
        <v>50000</v>
      </c>
      <c r="F101" s="211"/>
      <c r="G101" s="211"/>
      <c r="H101" s="136">
        <f t="shared" si="1"/>
        <v>125</v>
      </c>
    </row>
    <row r="102" spans="1:8" x14ac:dyDescent="0.25">
      <c r="A102" s="18" t="s">
        <v>82</v>
      </c>
      <c r="B102" s="213" t="s">
        <v>83</v>
      </c>
      <c r="C102" s="211"/>
      <c r="D102" s="19">
        <v>40000</v>
      </c>
      <c r="E102" s="214">
        <v>50000</v>
      </c>
      <c r="F102" s="211"/>
      <c r="G102" s="211"/>
      <c r="H102" s="137">
        <f t="shared" si="1"/>
        <v>125</v>
      </c>
    </row>
    <row r="103" spans="1:8" x14ac:dyDescent="0.25">
      <c r="A103" s="16" t="s">
        <v>19</v>
      </c>
      <c r="B103" s="210" t="s">
        <v>20</v>
      </c>
      <c r="C103" s="211"/>
      <c r="D103" s="17">
        <v>115000</v>
      </c>
      <c r="E103" s="212">
        <v>40000</v>
      </c>
      <c r="F103" s="211"/>
      <c r="G103" s="211"/>
      <c r="H103" s="136">
        <f t="shared" si="1"/>
        <v>34.782608695652172</v>
      </c>
    </row>
    <row r="104" spans="1:8" x14ac:dyDescent="0.25">
      <c r="A104" s="18" t="s">
        <v>27</v>
      </c>
      <c r="B104" s="213" t="s">
        <v>28</v>
      </c>
      <c r="C104" s="211"/>
      <c r="D104" s="19">
        <v>115000</v>
      </c>
      <c r="E104" s="214">
        <v>40000</v>
      </c>
      <c r="F104" s="211"/>
      <c r="G104" s="211"/>
      <c r="H104" s="137">
        <f t="shared" si="1"/>
        <v>34.782608695652172</v>
      </c>
    </row>
    <row r="105" spans="1:8" x14ac:dyDescent="0.25">
      <c r="A105" s="14" t="s">
        <v>84</v>
      </c>
      <c r="B105" s="217" t="s">
        <v>85</v>
      </c>
      <c r="C105" s="211"/>
      <c r="D105" s="15">
        <v>6640000</v>
      </c>
      <c r="E105" s="218">
        <v>5210000</v>
      </c>
      <c r="F105" s="211"/>
      <c r="G105" s="211"/>
      <c r="H105" s="135">
        <f t="shared" si="1"/>
        <v>78.463855421686745</v>
      </c>
    </row>
    <row r="106" spans="1:8" x14ac:dyDescent="0.25">
      <c r="A106" s="16" t="s">
        <v>86</v>
      </c>
      <c r="B106" s="210" t="s">
        <v>87</v>
      </c>
      <c r="C106" s="211"/>
      <c r="D106" s="17">
        <v>6610000</v>
      </c>
      <c r="E106" s="212">
        <v>5190000</v>
      </c>
      <c r="F106" s="211"/>
      <c r="G106" s="211"/>
      <c r="H106" s="136">
        <f t="shared" si="1"/>
        <v>78.51739788199697</v>
      </c>
    </row>
    <row r="107" spans="1:8" x14ac:dyDescent="0.25">
      <c r="A107" s="18" t="s">
        <v>88</v>
      </c>
      <c r="B107" s="213" t="s">
        <v>89</v>
      </c>
      <c r="C107" s="211"/>
      <c r="D107" s="19">
        <v>5510000</v>
      </c>
      <c r="E107" s="214">
        <v>4290000</v>
      </c>
      <c r="F107" s="211"/>
      <c r="G107" s="211"/>
      <c r="H107" s="137">
        <f t="shared" si="1"/>
        <v>77.858439201451901</v>
      </c>
    </row>
    <row r="108" spans="1:8" x14ac:dyDescent="0.25">
      <c r="A108" s="18" t="s">
        <v>90</v>
      </c>
      <c r="B108" s="213" t="s">
        <v>91</v>
      </c>
      <c r="C108" s="211"/>
      <c r="D108" s="19">
        <v>1100000</v>
      </c>
      <c r="E108" s="214">
        <v>900000</v>
      </c>
      <c r="F108" s="211"/>
      <c r="G108" s="211"/>
      <c r="H108" s="137">
        <f t="shared" si="1"/>
        <v>81.818181818181827</v>
      </c>
    </row>
    <row r="109" spans="1:8" x14ac:dyDescent="0.25">
      <c r="A109" s="16" t="s">
        <v>92</v>
      </c>
      <c r="B109" s="210" t="s">
        <v>93</v>
      </c>
      <c r="C109" s="211"/>
      <c r="D109" s="17">
        <v>30000</v>
      </c>
      <c r="E109" s="212">
        <v>20000</v>
      </c>
      <c r="F109" s="211"/>
      <c r="G109" s="211"/>
      <c r="H109" s="136">
        <f t="shared" si="1"/>
        <v>66.666666666666657</v>
      </c>
    </row>
    <row r="110" spans="1:8" x14ac:dyDescent="0.25">
      <c r="A110" s="18" t="s">
        <v>94</v>
      </c>
      <c r="B110" s="213" t="s">
        <v>95</v>
      </c>
      <c r="C110" s="211"/>
      <c r="D110" s="19">
        <v>30000</v>
      </c>
      <c r="E110" s="214">
        <v>20000</v>
      </c>
      <c r="F110" s="211"/>
      <c r="G110" s="211"/>
      <c r="H110" s="137">
        <f t="shared" si="1"/>
        <v>66.666666666666657</v>
      </c>
    </row>
    <row r="111" spans="1:8" x14ac:dyDescent="0.25">
      <c r="A111" s="12" t="s">
        <v>49</v>
      </c>
      <c r="B111" s="215" t="s">
        <v>50</v>
      </c>
      <c r="C111" s="211"/>
      <c r="D111" s="13">
        <v>6255000</v>
      </c>
      <c r="E111" s="216">
        <v>5830000</v>
      </c>
      <c r="F111" s="211"/>
      <c r="G111" s="211"/>
      <c r="H111" s="134">
        <f t="shared" si="1"/>
        <v>93.205435651478822</v>
      </c>
    </row>
    <row r="112" spans="1:8" x14ac:dyDescent="0.25">
      <c r="A112" s="14" t="s">
        <v>17</v>
      </c>
      <c r="B112" s="217" t="s">
        <v>18</v>
      </c>
      <c r="C112" s="211"/>
      <c r="D112" s="15">
        <v>195000</v>
      </c>
      <c r="E112" s="218">
        <v>170000</v>
      </c>
      <c r="F112" s="211"/>
      <c r="G112" s="211"/>
      <c r="H112" s="135">
        <f t="shared" si="1"/>
        <v>87.179487179487182</v>
      </c>
    </row>
    <row r="113" spans="1:8" x14ac:dyDescent="0.25">
      <c r="A113" s="16" t="s">
        <v>80</v>
      </c>
      <c r="B113" s="210" t="s">
        <v>81</v>
      </c>
      <c r="C113" s="211"/>
      <c r="D113" s="17">
        <v>50000</v>
      </c>
      <c r="E113" s="212">
        <v>90000</v>
      </c>
      <c r="F113" s="211"/>
      <c r="G113" s="211"/>
      <c r="H113" s="136">
        <f t="shared" si="1"/>
        <v>180</v>
      </c>
    </row>
    <row r="114" spans="1:8" x14ac:dyDescent="0.25">
      <c r="A114" s="18" t="s">
        <v>82</v>
      </c>
      <c r="B114" s="213" t="s">
        <v>83</v>
      </c>
      <c r="C114" s="211"/>
      <c r="D114" s="19">
        <v>50000</v>
      </c>
      <c r="E114" s="214">
        <v>90000</v>
      </c>
      <c r="F114" s="211"/>
      <c r="G114" s="211"/>
      <c r="H114" s="137">
        <f t="shared" si="1"/>
        <v>180</v>
      </c>
    </row>
    <row r="115" spans="1:8" x14ac:dyDescent="0.25">
      <c r="A115" s="16" t="s">
        <v>19</v>
      </c>
      <c r="B115" s="210" t="s">
        <v>20</v>
      </c>
      <c r="C115" s="211"/>
      <c r="D115" s="17">
        <v>145000</v>
      </c>
      <c r="E115" s="212">
        <v>80000</v>
      </c>
      <c r="F115" s="211"/>
      <c r="G115" s="211"/>
      <c r="H115" s="136">
        <f t="shared" si="1"/>
        <v>55.172413793103445</v>
      </c>
    </row>
    <row r="116" spans="1:8" x14ac:dyDescent="0.25">
      <c r="A116" s="18" t="s">
        <v>27</v>
      </c>
      <c r="B116" s="213" t="s">
        <v>28</v>
      </c>
      <c r="C116" s="211"/>
      <c r="D116" s="19">
        <v>145000</v>
      </c>
      <c r="E116" s="214">
        <v>80000</v>
      </c>
      <c r="F116" s="211"/>
      <c r="G116" s="211"/>
      <c r="H116" s="137">
        <f t="shared" si="1"/>
        <v>55.172413793103445</v>
      </c>
    </row>
    <row r="117" spans="1:8" x14ac:dyDescent="0.25">
      <c r="A117" s="14" t="s">
        <v>84</v>
      </c>
      <c r="B117" s="217" t="s">
        <v>85</v>
      </c>
      <c r="C117" s="211"/>
      <c r="D117" s="15">
        <v>6060000</v>
      </c>
      <c r="E117" s="218">
        <v>5660000</v>
      </c>
      <c r="F117" s="211"/>
      <c r="G117" s="211"/>
      <c r="H117" s="135">
        <f t="shared" si="1"/>
        <v>93.399339933993403</v>
      </c>
    </row>
    <row r="118" spans="1:8" x14ac:dyDescent="0.25">
      <c r="A118" s="16" t="s">
        <v>86</v>
      </c>
      <c r="B118" s="210" t="s">
        <v>87</v>
      </c>
      <c r="C118" s="211"/>
      <c r="D118" s="17">
        <v>6060000</v>
      </c>
      <c r="E118" s="212">
        <v>5660000</v>
      </c>
      <c r="F118" s="211"/>
      <c r="G118" s="211"/>
      <c r="H118" s="136">
        <f t="shared" si="1"/>
        <v>93.399339933993403</v>
      </c>
    </row>
    <row r="119" spans="1:8" x14ac:dyDescent="0.25">
      <c r="A119" s="18" t="s">
        <v>88</v>
      </c>
      <c r="B119" s="213" t="s">
        <v>89</v>
      </c>
      <c r="C119" s="211"/>
      <c r="D119" s="19">
        <v>4860000</v>
      </c>
      <c r="E119" s="214">
        <v>4660000</v>
      </c>
      <c r="F119" s="211"/>
      <c r="G119" s="211"/>
      <c r="H119" s="137">
        <f t="shared" si="1"/>
        <v>95.884773662551439</v>
      </c>
    </row>
    <row r="120" spans="1:8" x14ac:dyDescent="0.25">
      <c r="A120" s="18" t="s">
        <v>90</v>
      </c>
      <c r="B120" s="213" t="s">
        <v>91</v>
      </c>
      <c r="C120" s="211"/>
      <c r="D120" s="19">
        <v>1200000</v>
      </c>
      <c r="E120" s="214">
        <v>1000000</v>
      </c>
      <c r="F120" s="211"/>
      <c r="G120" s="211"/>
      <c r="H120" s="137">
        <f t="shared" si="1"/>
        <v>83.333333333333343</v>
      </c>
    </row>
    <row r="121" spans="1:8" ht="22.5" x14ac:dyDescent="0.25">
      <c r="A121" s="10" t="s">
        <v>96</v>
      </c>
      <c r="B121" s="221" t="s">
        <v>97</v>
      </c>
      <c r="C121" s="211"/>
      <c r="D121" s="11">
        <v>1045000</v>
      </c>
      <c r="E121" s="222">
        <v>1045000</v>
      </c>
      <c r="F121" s="211"/>
      <c r="G121" s="211"/>
      <c r="H121" s="133">
        <f t="shared" si="1"/>
        <v>100</v>
      </c>
    </row>
    <row r="122" spans="1:8" x14ac:dyDescent="0.25">
      <c r="A122" s="12" t="s">
        <v>15</v>
      </c>
      <c r="B122" s="215" t="s">
        <v>16</v>
      </c>
      <c r="C122" s="211"/>
      <c r="D122" s="13">
        <v>1045000</v>
      </c>
      <c r="E122" s="216">
        <v>1045000</v>
      </c>
      <c r="F122" s="211"/>
      <c r="G122" s="211"/>
      <c r="H122" s="134">
        <f t="shared" si="1"/>
        <v>100</v>
      </c>
    </row>
    <row r="123" spans="1:8" x14ac:dyDescent="0.25">
      <c r="A123" s="14" t="s">
        <v>17</v>
      </c>
      <c r="B123" s="217" t="s">
        <v>18</v>
      </c>
      <c r="C123" s="211"/>
      <c r="D123" s="15">
        <v>1045000</v>
      </c>
      <c r="E123" s="218">
        <v>1045000</v>
      </c>
      <c r="F123" s="211"/>
      <c r="G123" s="211"/>
      <c r="H123" s="135">
        <f t="shared" si="1"/>
        <v>100</v>
      </c>
    </row>
    <row r="124" spans="1:8" x14ac:dyDescent="0.25">
      <c r="A124" s="16" t="s">
        <v>19</v>
      </c>
      <c r="B124" s="210" t="s">
        <v>20</v>
      </c>
      <c r="C124" s="211"/>
      <c r="D124" s="17">
        <v>1045000</v>
      </c>
      <c r="E124" s="212">
        <v>1045000</v>
      </c>
      <c r="F124" s="211"/>
      <c r="G124" s="211"/>
      <c r="H124" s="136">
        <f t="shared" si="1"/>
        <v>100</v>
      </c>
    </row>
    <row r="125" spans="1:8" x14ac:dyDescent="0.25">
      <c r="A125" s="18" t="s">
        <v>27</v>
      </c>
      <c r="B125" s="213" t="s">
        <v>28</v>
      </c>
      <c r="C125" s="211"/>
      <c r="D125" s="19">
        <v>1045000</v>
      </c>
      <c r="E125" s="214">
        <v>1045000</v>
      </c>
      <c r="F125" s="211"/>
      <c r="G125" s="211"/>
      <c r="H125" s="137">
        <f t="shared" si="1"/>
        <v>100</v>
      </c>
    </row>
    <row r="126" spans="1:8" ht="22.5" x14ac:dyDescent="0.25">
      <c r="A126" s="10" t="s">
        <v>98</v>
      </c>
      <c r="B126" s="221" t="s">
        <v>99</v>
      </c>
      <c r="C126" s="211"/>
      <c r="D126" s="11">
        <v>180000</v>
      </c>
      <c r="E126" s="222">
        <v>0</v>
      </c>
      <c r="F126" s="211"/>
      <c r="G126" s="211"/>
      <c r="H126" s="133">
        <f t="shared" si="1"/>
        <v>0</v>
      </c>
    </row>
    <row r="127" spans="1:8" x14ac:dyDescent="0.25">
      <c r="A127" s="12" t="s">
        <v>15</v>
      </c>
      <c r="B127" s="215" t="s">
        <v>16</v>
      </c>
      <c r="C127" s="211"/>
      <c r="D127" s="13">
        <v>180000</v>
      </c>
      <c r="E127" s="216">
        <v>0</v>
      </c>
      <c r="F127" s="211"/>
      <c r="G127" s="211"/>
      <c r="H127" s="134">
        <f t="shared" si="1"/>
        <v>0</v>
      </c>
    </row>
    <row r="128" spans="1:8" x14ac:dyDescent="0.25">
      <c r="A128" s="14" t="s">
        <v>17</v>
      </c>
      <c r="B128" s="217" t="s">
        <v>18</v>
      </c>
      <c r="C128" s="211"/>
      <c r="D128" s="15">
        <v>180000</v>
      </c>
      <c r="E128" s="218">
        <v>0</v>
      </c>
      <c r="F128" s="211"/>
      <c r="G128" s="211"/>
      <c r="H128" s="135">
        <f t="shared" si="1"/>
        <v>0</v>
      </c>
    </row>
    <row r="129" spans="1:8" x14ac:dyDescent="0.25">
      <c r="A129" s="16" t="s">
        <v>19</v>
      </c>
      <c r="B129" s="210" t="s">
        <v>20</v>
      </c>
      <c r="C129" s="211"/>
      <c r="D129" s="17">
        <v>180000</v>
      </c>
      <c r="E129" s="212">
        <v>0</v>
      </c>
      <c r="F129" s="211"/>
      <c r="G129" s="211"/>
      <c r="H129" s="136">
        <f t="shared" si="1"/>
        <v>0</v>
      </c>
    </row>
    <row r="130" spans="1:8" x14ac:dyDescent="0.25">
      <c r="A130" s="18" t="s">
        <v>27</v>
      </c>
      <c r="B130" s="213" t="s">
        <v>28</v>
      </c>
      <c r="C130" s="211"/>
      <c r="D130" s="19">
        <v>180000</v>
      </c>
      <c r="E130" s="214">
        <v>0</v>
      </c>
      <c r="F130" s="211"/>
      <c r="G130" s="211"/>
      <c r="H130" s="137">
        <f t="shared" si="1"/>
        <v>0</v>
      </c>
    </row>
    <row r="131" spans="1:8" x14ac:dyDescent="0.25">
      <c r="A131" s="8" t="s">
        <v>11</v>
      </c>
      <c r="B131" s="219" t="s">
        <v>100</v>
      </c>
      <c r="C131" s="211"/>
      <c r="D131" s="9">
        <v>4764446</v>
      </c>
      <c r="E131" s="220">
        <v>5300418</v>
      </c>
      <c r="F131" s="211"/>
      <c r="G131" s="211"/>
      <c r="H131" s="132">
        <f t="shared" si="1"/>
        <v>111.24940864058486</v>
      </c>
    </row>
    <row r="132" spans="1:8" x14ac:dyDescent="0.25">
      <c r="A132" s="10" t="s">
        <v>13</v>
      </c>
      <c r="B132" s="221" t="s">
        <v>101</v>
      </c>
      <c r="C132" s="211"/>
      <c r="D132" s="11">
        <v>719070</v>
      </c>
      <c r="E132" s="222">
        <v>619000</v>
      </c>
      <c r="F132" s="211"/>
      <c r="G132" s="211"/>
      <c r="H132" s="133">
        <f t="shared" si="1"/>
        <v>86.083413297731795</v>
      </c>
    </row>
    <row r="133" spans="1:8" x14ac:dyDescent="0.25">
      <c r="A133" s="12" t="s">
        <v>15</v>
      </c>
      <c r="B133" s="215" t="s">
        <v>16</v>
      </c>
      <c r="C133" s="211"/>
      <c r="D133" s="13">
        <v>719070</v>
      </c>
      <c r="E133" s="216">
        <v>619000</v>
      </c>
      <c r="F133" s="211"/>
      <c r="G133" s="211"/>
      <c r="H133" s="134">
        <f t="shared" si="1"/>
        <v>86.083413297731795</v>
      </c>
    </row>
    <row r="134" spans="1:8" x14ac:dyDescent="0.25">
      <c r="A134" s="14" t="s">
        <v>17</v>
      </c>
      <c r="B134" s="217" t="s">
        <v>18</v>
      </c>
      <c r="C134" s="211"/>
      <c r="D134" s="15">
        <v>709030</v>
      </c>
      <c r="E134" s="218">
        <v>579287</v>
      </c>
      <c r="F134" s="211"/>
      <c r="G134" s="211"/>
      <c r="H134" s="135">
        <f t="shared" si="1"/>
        <v>81.701338448302607</v>
      </c>
    </row>
    <row r="135" spans="1:8" x14ac:dyDescent="0.25">
      <c r="A135" s="16" t="s">
        <v>80</v>
      </c>
      <c r="B135" s="210" t="s">
        <v>81</v>
      </c>
      <c r="C135" s="211"/>
      <c r="D135" s="17">
        <v>296623</v>
      </c>
      <c r="E135" s="212">
        <v>142413</v>
      </c>
      <c r="F135" s="211"/>
      <c r="G135" s="211"/>
      <c r="H135" s="136">
        <f t="shared" si="1"/>
        <v>48.011448876182897</v>
      </c>
    </row>
    <row r="136" spans="1:8" x14ac:dyDescent="0.25">
      <c r="A136" s="18" t="s">
        <v>102</v>
      </c>
      <c r="B136" s="213" t="s">
        <v>103</v>
      </c>
      <c r="C136" s="211"/>
      <c r="D136" s="19">
        <v>124172</v>
      </c>
      <c r="E136" s="214">
        <v>111084</v>
      </c>
      <c r="F136" s="211"/>
      <c r="G136" s="211"/>
      <c r="H136" s="137">
        <f t="shared" si="1"/>
        <v>89.459781593273846</v>
      </c>
    </row>
    <row r="137" spans="1:8" x14ac:dyDescent="0.25">
      <c r="A137" s="18" t="s">
        <v>82</v>
      </c>
      <c r="B137" s="213" t="s">
        <v>83</v>
      </c>
      <c r="C137" s="211"/>
      <c r="D137" s="19">
        <v>156500</v>
      </c>
      <c r="E137" s="214">
        <v>13000</v>
      </c>
      <c r="F137" s="211"/>
      <c r="G137" s="211"/>
      <c r="H137" s="137">
        <f t="shared" si="1"/>
        <v>8.3067092651757193</v>
      </c>
    </row>
    <row r="138" spans="1:8" x14ac:dyDescent="0.25">
      <c r="A138" s="18" t="s">
        <v>104</v>
      </c>
      <c r="B138" s="213" t="s">
        <v>105</v>
      </c>
      <c r="C138" s="211"/>
      <c r="D138" s="19">
        <v>15951</v>
      </c>
      <c r="E138" s="214">
        <v>18329</v>
      </c>
      <c r="F138" s="211"/>
      <c r="G138" s="211"/>
      <c r="H138" s="137">
        <f t="shared" si="1"/>
        <v>114.90815622844963</v>
      </c>
    </row>
    <row r="139" spans="1:8" x14ac:dyDescent="0.25">
      <c r="A139" s="16" t="s">
        <v>19</v>
      </c>
      <c r="B139" s="210" t="s">
        <v>20</v>
      </c>
      <c r="C139" s="211"/>
      <c r="D139" s="17">
        <v>406407</v>
      </c>
      <c r="E139" s="212">
        <v>417843</v>
      </c>
      <c r="F139" s="211"/>
      <c r="G139" s="211"/>
      <c r="H139" s="136">
        <f t="shared" si="1"/>
        <v>102.81392790970627</v>
      </c>
    </row>
    <row r="140" spans="1:8" x14ac:dyDescent="0.25">
      <c r="A140" s="18" t="s">
        <v>21</v>
      </c>
      <c r="B140" s="213" t="s">
        <v>22</v>
      </c>
      <c r="C140" s="211"/>
      <c r="D140" s="19">
        <v>269563</v>
      </c>
      <c r="E140" s="214">
        <v>281467</v>
      </c>
      <c r="F140" s="211"/>
      <c r="G140" s="211"/>
      <c r="H140" s="137">
        <f t="shared" si="1"/>
        <v>104.4160363254601</v>
      </c>
    </row>
    <row r="141" spans="1:8" x14ac:dyDescent="0.25">
      <c r="A141" s="18" t="s">
        <v>106</v>
      </c>
      <c r="B141" s="213" t="s">
        <v>107</v>
      </c>
      <c r="C141" s="211"/>
      <c r="D141" s="19">
        <v>59246</v>
      </c>
      <c r="E141" s="214">
        <v>35998</v>
      </c>
      <c r="F141" s="211"/>
      <c r="G141" s="211"/>
      <c r="H141" s="137">
        <f t="shared" ref="H141:H204" si="2">SUM(E141/D141)*100</f>
        <v>60.760220099247206</v>
      </c>
    </row>
    <row r="142" spans="1:8" x14ac:dyDescent="0.25">
      <c r="A142" s="18" t="s">
        <v>27</v>
      </c>
      <c r="B142" s="213" t="s">
        <v>28</v>
      </c>
      <c r="C142" s="211"/>
      <c r="D142" s="19">
        <v>29098</v>
      </c>
      <c r="E142" s="214">
        <v>51878</v>
      </c>
      <c r="F142" s="211"/>
      <c r="G142" s="211"/>
      <c r="H142" s="137">
        <f t="shared" si="2"/>
        <v>178.28716750292116</v>
      </c>
    </row>
    <row r="143" spans="1:8" x14ac:dyDescent="0.25">
      <c r="A143" s="18" t="s">
        <v>23</v>
      </c>
      <c r="B143" s="213" t="s">
        <v>24</v>
      </c>
      <c r="C143" s="211"/>
      <c r="D143" s="19">
        <v>48500</v>
      </c>
      <c r="E143" s="214">
        <v>48500</v>
      </c>
      <c r="F143" s="211"/>
      <c r="G143" s="211"/>
      <c r="H143" s="137">
        <f t="shared" si="2"/>
        <v>100</v>
      </c>
    </row>
    <row r="144" spans="1:8" x14ac:dyDescent="0.25">
      <c r="A144" s="16" t="s">
        <v>64</v>
      </c>
      <c r="B144" s="210" t="s">
        <v>65</v>
      </c>
      <c r="C144" s="211"/>
      <c r="D144" s="17">
        <v>6000</v>
      </c>
      <c r="E144" s="212">
        <v>19031</v>
      </c>
      <c r="F144" s="211"/>
      <c r="G144" s="211"/>
      <c r="H144" s="136">
        <f t="shared" si="2"/>
        <v>317.18333333333334</v>
      </c>
    </row>
    <row r="145" spans="1:8" x14ac:dyDescent="0.25">
      <c r="A145" s="18" t="s">
        <v>108</v>
      </c>
      <c r="B145" s="213" t="s">
        <v>109</v>
      </c>
      <c r="C145" s="211"/>
      <c r="D145" s="19">
        <v>0</v>
      </c>
      <c r="E145" s="214">
        <v>13031</v>
      </c>
      <c r="F145" s="211"/>
      <c r="G145" s="211"/>
      <c r="H145" s="137"/>
    </row>
    <row r="146" spans="1:8" x14ac:dyDescent="0.25">
      <c r="A146" s="18" t="s">
        <v>66</v>
      </c>
      <c r="B146" s="213" t="s">
        <v>67</v>
      </c>
      <c r="C146" s="211"/>
      <c r="D146" s="19">
        <v>6000</v>
      </c>
      <c r="E146" s="214">
        <v>6000</v>
      </c>
      <c r="F146" s="211"/>
      <c r="G146" s="211"/>
      <c r="H146" s="137">
        <f t="shared" si="2"/>
        <v>100</v>
      </c>
    </row>
    <row r="147" spans="1:8" x14ac:dyDescent="0.25">
      <c r="A147" s="14" t="s">
        <v>84</v>
      </c>
      <c r="B147" s="217" t="s">
        <v>85</v>
      </c>
      <c r="C147" s="211"/>
      <c r="D147" s="15">
        <v>10040</v>
      </c>
      <c r="E147" s="218">
        <v>39713</v>
      </c>
      <c r="F147" s="211"/>
      <c r="G147" s="211"/>
      <c r="H147" s="135">
        <f t="shared" si="2"/>
        <v>395.54780876494021</v>
      </c>
    </row>
    <row r="148" spans="1:8" x14ac:dyDescent="0.25">
      <c r="A148" s="16" t="s">
        <v>86</v>
      </c>
      <c r="B148" s="210" t="s">
        <v>87</v>
      </c>
      <c r="C148" s="211"/>
      <c r="D148" s="17">
        <v>10040</v>
      </c>
      <c r="E148" s="212">
        <v>39713</v>
      </c>
      <c r="F148" s="211"/>
      <c r="G148" s="211"/>
      <c r="H148" s="136">
        <f t="shared" si="2"/>
        <v>395.54780876494021</v>
      </c>
    </row>
    <row r="149" spans="1:8" x14ac:dyDescent="0.25">
      <c r="A149" s="18" t="s">
        <v>90</v>
      </c>
      <c r="B149" s="213" t="s">
        <v>91</v>
      </c>
      <c r="C149" s="211"/>
      <c r="D149" s="19">
        <v>10040</v>
      </c>
      <c r="E149" s="214">
        <v>39713</v>
      </c>
      <c r="F149" s="211"/>
      <c r="G149" s="211"/>
      <c r="H149" s="137">
        <f t="shared" si="2"/>
        <v>395.54780876494021</v>
      </c>
    </row>
    <row r="150" spans="1:8" x14ac:dyDescent="0.25">
      <c r="A150" s="10" t="s">
        <v>25</v>
      </c>
      <c r="B150" s="221" t="s">
        <v>110</v>
      </c>
      <c r="C150" s="211"/>
      <c r="D150" s="11">
        <v>4045376</v>
      </c>
      <c r="E150" s="222">
        <v>4681418</v>
      </c>
      <c r="F150" s="211"/>
      <c r="G150" s="211"/>
      <c r="H150" s="133">
        <f t="shared" si="2"/>
        <v>115.7226917843978</v>
      </c>
    </row>
    <row r="151" spans="1:8" x14ac:dyDescent="0.25">
      <c r="A151" s="12" t="s">
        <v>111</v>
      </c>
      <c r="B151" s="215" t="s">
        <v>112</v>
      </c>
      <c r="C151" s="211"/>
      <c r="D151" s="13">
        <v>1500</v>
      </c>
      <c r="E151" s="216">
        <v>1500</v>
      </c>
      <c r="F151" s="211"/>
      <c r="G151" s="211"/>
      <c r="H151" s="134">
        <f t="shared" si="2"/>
        <v>100</v>
      </c>
    </row>
    <row r="152" spans="1:8" x14ac:dyDescent="0.25">
      <c r="A152" s="14" t="s">
        <v>17</v>
      </c>
      <c r="B152" s="217" t="s">
        <v>18</v>
      </c>
      <c r="C152" s="211"/>
      <c r="D152" s="15">
        <v>1500</v>
      </c>
      <c r="E152" s="218">
        <v>1500</v>
      </c>
      <c r="F152" s="211"/>
      <c r="G152" s="211"/>
      <c r="H152" s="135">
        <f t="shared" si="2"/>
        <v>100</v>
      </c>
    </row>
    <row r="153" spans="1:8" x14ac:dyDescent="0.25">
      <c r="A153" s="16" t="s">
        <v>80</v>
      </c>
      <c r="B153" s="210" t="s">
        <v>81</v>
      </c>
      <c r="C153" s="211"/>
      <c r="D153" s="17">
        <v>1500</v>
      </c>
      <c r="E153" s="212">
        <v>1500</v>
      </c>
      <c r="F153" s="211"/>
      <c r="G153" s="211"/>
      <c r="H153" s="136">
        <f t="shared" si="2"/>
        <v>100</v>
      </c>
    </row>
    <row r="154" spans="1:8" x14ac:dyDescent="0.25">
      <c r="A154" s="18" t="s">
        <v>82</v>
      </c>
      <c r="B154" s="213" t="s">
        <v>83</v>
      </c>
      <c r="C154" s="211"/>
      <c r="D154" s="19">
        <v>1500</v>
      </c>
      <c r="E154" s="214">
        <v>1500</v>
      </c>
      <c r="F154" s="211"/>
      <c r="G154" s="211"/>
      <c r="H154" s="137">
        <f t="shared" si="2"/>
        <v>100</v>
      </c>
    </row>
    <row r="155" spans="1:8" x14ac:dyDescent="0.25">
      <c r="A155" s="12" t="s">
        <v>113</v>
      </c>
      <c r="B155" s="215" t="s">
        <v>114</v>
      </c>
      <c r="C155" s="211"/>
      <c r="D155" s="13">
        <v>347711</v>
      </c>
      <c r="E155" s="216">
        <v>350931</v>
      </c>
      <c r="F155" s="211"/>
      <c r="G155" s="211"/>
      <c r="H155" s="134">
        <f t="shared" si="2"/>
        <v>100.92605640891431</v>
      </c>
    </row>
    <row r="156" spans="1:8" x14ac:dyDescent="0.25">
      <c r="A156" s="14" t="s">
        <v>17</v>
      </c>
      <c r="B156" s="217" t="s">
        <v>18</v>
      </c>
      <c r="C156" s="211"/>
      <c r="D156" s="15">
        <v>324284</v>
      </c>
      <c r="E156" s="218">
        <v>321268</v>
      </c>
      <c r="F156" s="211"/>
      <c r="G156" s="211"/>
      <c r="H156" s="135">
        <f t="shared" si="2"/>
        <v>99.069951030578139</v>
      </c>
    </row>
    <row r="157" spans="1:8" x14ac:dyDescent="0.25">
      <c r="A157" s="16" t="s">
        <v>80</v>
      </c>
      <c r="B157" s="210" t="s">
        <v>81</v>
      </c>
      <c r="C157" s="211"/>
      <c r="D157" s="17">
        <v>212208</v>
      </c>
      <c r="E157" s="212">
        <v>217170</v>
      </c>
      <c r="F157" s="211"/>
      <c r="G157" s="211"/>
      <c r="H157" s="136">
        <f t="shared" si="2"/>
        <v>102.3382718841891</v>
      </c>
    </row>
    <row r="158" spans="1:8" x14ac:dyDescent="0.25">
      <c r="A158" s="18" t="s">
        <v>102</v>
      </c>
      <c r="B158" s="213" t="s">
        <v>103</v>
      </c>
      <c r="C158" s="211"/>
      <c r="D158" s="19">
        <v>182153</v>
      </c>
      <c r="E158" s="214">
        <v>186564</v>
      </c>
      <c r="F158" s="211"/>
      <c r="G158" s="211"/>
      <c r="H158" s="137">
        <f t="shared" si="2"/>
        <v>102.42159064083489</v>
      </c>
    </row>
    <row r="159" spans="1:8" x14ac:dyDescent="0.25">
      <c r="A159" s="18" t="s">
        <v>104</v>
      </c>
      <c r="B159" s="213" t="s">
        <v>105</v>
      </c>
      <c r="C159" s="211"/>
      <c r="D159" s="19">
        <v>30055</v>
      </c>
      <c r="E159" s="214">
        <v>30606</v>
      </c>
      <c r="F159" s="211"/>
      <c r="G159" s="211"/>
      <c r="H159" s="137">
        <f t="shared" si="2"/>
        <v>101.83330560638828</v>
      </c>
    </row>
    <row r="160" spans="1:8" x14ac:dyDescent="0.25">
      <c r="A160" s="16" t="s">
        <v>19</v>
      </c>
      <c r="B160" s="210" t="s">
        <v>20</v>
      </c>
      <c r="C160" s="211"/>
      <c r="D160" s="17">
        <v>112076</v>
      </c>
      <c r="E160" s="212">
        <v>104098</v>
      </c>
      <c r="F160" s="211"/>
      <c r="G160" s="211"/>
      <c r="H160" s="136">
        <f t="shared" si="2"/>
        <v>92.881616046254322</v>
      </c>
    </row>
    <row r="161" spans="1:8" x14ac:dyDescent="0.25">
      <c r="A161" s="18" t="s">
        <v>21</v>
      </c>
      <c r="B161" s="213" t="s">
        <v>22</v>
      </c>
      <c r="C161" s="211"/>
      <c r="D161" s="19">
        <v>19980</v>
      </c>
      <c r="E161" s="214">
        <v>12757</v>
      </c>
      <c r="F161" s="211"/>
      <c r="G161" s="211"/>
      <c r="H161" s="137">
        <f t="shared" si="2"/>
        <v>63.848848848848846</v>
      </c>
    </row>
    <row r="162" spans="1:8" x14ac:dyDescent="0.25">
      <c r="A162" s="18" t="s">
        <v>106</v>
      </c>
      <c r="B162" s="213" t="s">
        <v>107</v>
      </c>
      <c r="C162" s="211"/>
      <c r="D162" s="19">
        <v>24201</v>
      </c>
      <c r="E162" s="214">
        <v>33616</v>
      </c>
      <c r="F162" s="211"/>
      <c r="G162" s="211"/>
      <c r="H162" s="137">
        <f t="shared" si="2"/>
        <v>138.90335110119418</v>
      </c>
    </row>
    <row r="163" spans="1:8" x14ac:dyDescent="0.25">
      <c r="A163" s="18" t="s">
        <v>27</v>
      </c>
      <c r="B163" s="213" t="s">
        <v>28</v>
      </c>
      <c r="C163" s="211"/>
      <c r="D163" s="19">
        <v>67895</v>
      </c>
      <c r="E163" s="214">
        <v>57725</v>
      </c>
      <c r="F163" s="211"/>
      <c r="G163" s="211"/>
      <c r="H163" s="137">
        <f t="shared" si="2"/>
        <v>85.020988290743063</v>
      </c>
    </row>
    <row r="164" spans="1:8" x14ac:dyDescent="0.25">
      <c r="A164" s="14" t="s">
        <v>84</v>
      </c>
      <c r="B164" s="217" t="s">
        <v>85</v>
      </c>
      <c r="C164" s="211"/>
      <c r="D164" s="15">
        <v>23427</v>
      </c>
      <c r="E164" s="218">
        <v>29663</v>
      </c>
      <c r="F164" s="211"/>
      <c r="G164" s="211"/>
      <c r="H164" s="135">
        <f t="shared" si="2"/>
        <v>126.61885858197806</v>
      </c>
    </row>
    <row r="165" spans="1:8" x14ac:dyDescent="0.25">
      <c r="A165" s="16" t="s">
        <v>86</v>
      </c>
      <c r="B165" s="210" t="s">
        <v>87</v>
      </c>
      <c r="C165" s="211"/>
      <c r="D165" s="17">
        <v>23427</v>
      </c>
      <c r="E165" s="212">
        <v>29663</v>
      </c>
      <c r="F165" s="211"/>
      <c r="G165" s="211"/>
      <c r="H165" s="136">
        <f t="shared" si="2"/>
        <v>126.61885858197806</v>
      </c>
    </row>
    <row r="166" spans="1:8" x14ac:dyDescent="0.25">
      <c r="A166" s="18" t="s">
        <v>90</v>
      </c>
      <c r="B166" s="213" t="s">
        <v>91</v>
      </c>
      <c r="C166" s="211"/>
      <c r="D166" s="19">
        <v>23427</v>
      </c>
      <c r="E166" s="214">
        <v>29663</v>
      </c>
      <c r="F166" s="211"/>
      <c r="G166" s="211"/>
      <c r="H166" s="137">
        <f t="shared" si="2"/>
        <v>126.61885858197806</v>
      </c>
    </row>
    <row r="167" spans="1:8" x14ac:dyDescent="0.25">
      <c r="A167" s="12" t="s">
        <v>115</v>
      </c>
      <c r="B167" s="215" t="s">
        <v>116</v>
      </c>
      <c r="C167" s="211"/>
      <c r="D167" s="13">
        <v>586897</v>
      </c>
      <c r="E167" s="216">
        <v>1332938</v>
      </c>
      <c r="F167" s="211"/>
      <c r="G167" s="211"/>
      <c r="H167" s="134">
        <f t="shared" si="2"/>
        <v>227.11617200292386</v>
      </c>
    </row>
    <row r="168" spans="1:8" x14ac:dyDescent="0.25">
      <c r="A168" s="14" t="s">
        <v>17</v>
      </c>
      <c r="B168" s="217" t="s">
        <v>18</v>
      </c>
      <c r="C168" s="211"/>
      <c r="D168" s="15">
        <v>427522</v>
      </c>
      <c r="E168" s="218">
        <v>1160813</v>
      </c>
      <c r="F168" s="211"/>
      <c r="G168" s="211"/>
      <c r="H168" s="135">
        <f t="shared" si="2"/>
        <v>271.52123165591479</v>
      </c>
    </row>
    <row r="169" spans="1:8" x14ac:dyDescent="0.25">
      <c r="A169" s="16" t="s">
        <v>80</v>
      </c>
      <c r="B169" s="210" t="s">
        <v>81</v>
      </c>
      <c r="C169" s="211"/>
      <c r="D169" s="17">
        <v>141709</v>
      </c>
      <c r="E169" s="212">
        <v>157443</v>
      </c>
      <c r="F169" s="211"/>
      <c r="G169" s="211"/>
      <c r="H169" s="136">
        <f t="shared" si="2"/>
        <v>111.10303509304278</v>
      </c>
    </row>
    <row r="170" spans="1:8" x14ac:dyDescent="0.25">
      <c r="A170" s="18" t="s">
        <v>102</v>
      </c>
      <c r="B170" s="213" t="s">
        <v>103</v>
      </c>
      <c r="C170" s="211"/>
      <c r="D170" s="19">
        <v>121639</v>
      </c>
      <c r="E170" s="214">
        <v>136372</v>
      </c>
      <c r="F170" s="211"/>
      <c r="G170" s="211"/>
      <c r="H170" s="137">
        <f t="shared" si="2"/>
        <v>112.11206931987275</v>
      </c>
    </row>
    <row r="171" spans="1:8" x14ac:dyDescent="0.25">
      <c r="A171" s="18" t="s">
        <v>104</v>
      </c>
      <c r="B171" s="213" t="s">
        <v>105</v>
      </c>
      <c r="C171" s="211"/>
      <c r="D171" s="19">
        <v>20070</v>
      </c>
      <c r="E171" s="214">
        <v>21071</v>
      </c>
      <c r="F171" s="211"/>
      <c r="G171" s="211"/>
      <c r="H171" s="137">
        <f t="shared" si="2"/>
        <v>104.98754359740907</v>
      </c>
    </row>
    <row r="172" spans="1:8" x14ac:dyDescent="0.25">
      <c r="A172" s="16" t="s">
        <v>19</v>
      </c>
      <c r="B172" s="210" t="s">
        <v>20</v>
      </c>
      <c r="C172" s="211"/>
      <c r="D172" s="17">
        <v>285813</v>
      </c>
      <c r="E172" s="212">
        <v>270457</v>
      </c>
      <c r="F172" s="211"/>
      <c r="G172" s="211"/>
      <c r="H172" s="136">
        <f t="shared" si="2"/>
        <v>94.627256282954235</v>
      </c>
    </row>
    <row r="173" spans="1:8" x14ac:dyDescent="0.25">
      <c r="A173" s="18" t="s">
        <v>21</v>
      </c>
      <c r="B173" s="213" t="s">
        <v>22</v>
      </c>
      <c r="C173" s="211"/>
      <c r="D173" s="19">
        <v>61831</v>
      </c>
      <c r="E173" s="214">
        <v>26767</v>
      </c>
      <c r="F173" s="211"/>
      <c r="G173" s="211"/>
      <c r="H173" s="137">
        <f t="shared" si="2"/>
        <v>43.290582393944788</v>
      </c>
    </row>
    <row r="174" spans="1:8" x14ac:dyDescent="0.25">
      <c r="A174" s="18" t="s">
        <v>106</v>
      </c>
      <c r="B174" s="213" t="s">
        <v>107</v>
      </c>
      <c r="C174" s="211"/>
      <c r="D174" s="19">
        <v>26994</v>
      </c>
      <c r="E174" s="214">
        <v>21616</v>
      </c>
      <c r="F174" s="211"/>
      <c r="G174" s="211"/>
      <c r="H174" s="137">
        <f t="shared" si="2"/>
        <v>80.077054160183749</v>
      </c>
    </row>
    <row r="175" spans="1:8" x14ac:dyDescent="0.25">
      <c r="A175" s="18" t="s">
        <v>27</v>
      </c>
      <c r="B175" s="213" t="s">
        <v>28</v>
      </c>
      <c r="C175" s="211"/>
      <c r="D175" s="19">
        <v>196988</v>
      </c>
      <c r="E175" s="214">
        <v>222074</v>
      </c>
      <c r="F175" s="211"/>
      <c r="G175" s="211"/>
      <c r="H175" s="137">
        <f t="shared" si="2"/>
        <v>112.73478587528174</v>
      </c>
    </row>
    <row r="176" spans="1:8" x14ac:dyDescent="0.25">
      <c r="A176" s="16" t="s">
        <v>117</v>
      </c>
      <c r="B176" s="210" t="s">
        <v>118</v>
      </c>
      <c r="C176" s="211"/>
      <c r="D176" s="17">
        <v>0</v>
      </c>
      <c r="E176" s="212">
        <v>531739</v>
      </c>
      <c r="F176" s="211"/>
      <c r="G176" s="211"/>
      <c r="H176" s="136"/>
    </row>
    <row r="177" spans="1:8" x14ac:dyDescent="0.25">
      <c r="A177" s="18" t="s">
        <v>119</v>
      </c>
      <c r="B177" s="213" t="s">
        <v>120</v>
      </c>
      <c r="C177" s="211"/>
      <c r="D177" s="19">
        <v>0</v>
      </c>
      <c r="E177" s="214">
        <v>531739</v>
      </c>
      <c r="F177" s="211"/>
      <c r="G177" s="211"/>
      <c r="H177" s="137"/>
    </row>
    <row r="178" spans="1:8" x14ac:dyDescent="0.25">
      <c r="A178" s="16" t="s">
        <v>29</v>
      </c>
      <c r="B178" s="210" t="s">
        <v>30</v>
      </c>
      <c r="C178" s="211"/>
      <c r="D178" s="17">
        <v>0</v>
      </c>
      <c r="E178" s="212">
        <v>201174</v>
      </c>
      <c r="F178" s="211"/>
      <c r="G178" s="211"/>
      <c r="H178" s="136"/>
    </row>
    <row r="179" spans="1:8" x14ac:dyDescent="0.25">
      <c r="A179" s="18" t="s">
        <v>31</v>
      </c>
      <c r="B179" s="213" t="s">
        <v>32</v>
      </c>
      <c r="C179" s="211"/>
      <c r="D179" s="19">
        <v>0</v>
      </c>
      <c r="E179" s="214">
        <v>201174</v>
      </c>
      <c r="F179" s="211"/>
      <c r="G179" s="211"/>
      <c r="H179" s="137"/>
    </row>
    <row r="180" spans="1:8" x14ac:dyDescent="0.25">
      <c r="A180" s="14" t="s">
        <v>84</v>
      </c>
      <c r="B180" s="217" t="s">
        <v>85</v>
      </c>
      <c r="C180" s="211"/>
      <c r="D180" s="15">
        <v>159375</v>
      </c>
      <c r="E180" s="218">
        <v>172125</v>
      </c>
      <c r="F180" s="211"/>
      <c r="G180" s="211"/>
      <c r="H180" s="135">
        <f t="shared" si="2"/>
        <v>108</v>
      </c>
    </row>
    <row r="181" spans="1:8" x14ac:dyDescent="0.25">
      <c r="A181" s="16" t="s">
        <v>86</v>
      </c>
      <c r="B181" s="210" t="s">
        <v>87</v>
      </c>
      <c r="C181" s="211"/>
      <c r="D181" s="17">
        <v>159375</v>
      </c>
      <c r="E181" s="212">
        <v>172125</v>
      </c>
      <c r="F181" s="211"/>
      <c r="G181" s="211"/>
      <c r="H181" s="136">
        <f t="shared" si="2"/>
        <v>108</v>
      </c>
    </row>
    <row r="182" spans="1:8" x14ac:dyDescent="0.25">
      <c r="A182" s="18" t="s">
        <v>90</v>
      </c>
      <c r="B182" s="213" t="s">
        <v>91</v>
      </c>
      <c r="C182" s="211"/>
      <c r="D182" s="19">
        <v>159375</v>
      </c>
      <c r="E182" s="214">
        <v>172125</v>
      </c>
      <c r="F182" s="211"/>
      <c r="G182" s="211"/>
      <c r="H182" s="137">
        <f t="shared" si="2"/>
        <v>108</v>
      </c>
    </row>
    <row r="183" spans="1:8" x14ac:dyDescent="0.25">
      <c r="A183" s="12" t="s">
        <v>121</v>
      </c>
      <c r="B183" s="215" t="s">
        <v>122</v>
      </c>
      <c r="C183" s="211"/>
      <c r="D183" s="13">
        <v>2563768</v>
      </c>
      <c r="E183" s="216">
        <v>2846049</v>
      </c>
      <c r="F183" s="211"/>
      <c r="G183" s="211"/>
      <c r="H183" s="134">
        <f t="shared" si="2"/>
        <v>111.01039563642263</v>
      </c>
    </row>
    <row r="184" spans="1:8" x14ac:dyDescent="0.25">
      <c r="A184" s="14" t="s">
        <v>17</v>
      </c>
      <c r="B184" s="217" t="s">
        <v>18</v>
      </c>
      <c r="C184" s="211"/>
      <c r="D184" s="15">
        <v>2533496</v>
      </c>
      <c r="E184" s="218">
        <v>2778049</v>
      </c>
      <c r="F184" s="211"/>
      <c r="G184" s="211"/>
      <c r="H184" s="135">
        <f t="shared" si="2"/>
        <v>109.65278808413355</v>
      </c>
    </row>
    <row r="185" spans="1:8" x14ac:dyDescent="0.25">
      <c r="A185" s="16" t="s">
        <v>80</v>
      </c>
      <c r="B185" s="210" t="s">
        <v>81</v>
      </c>
      <c r="C185" s="211"/>
      <c r="D185" s="17">
        <v>1637153</v>
      </c>
      <c r="E185" s="212">
        <v>1675110</v>
      </c>
      <c r="F185" s="211"/>
      <c r="G185" s="211"/>
      <c r="H185" s="136">
        <f t="shared" si="2"/>
        <v>102.31847603736486</v>
      </c>
    </row>
    <row r="186" spans="1:8" x14ac:dyDescent="0.25">
      <c r="A186" s="18" t="s">
        <v>102</v>
      </c>
      <c r="B186" s="213" t="s">
        <v>103</v>
      </c>
      <c r="C186" s="211"/>
      <c r="D186" s="19">
        <v>1413919</v>
      </c>
      <c r="E186" s="214">
        <v>1448415</v>
      </c>
      <c r="F186" s="211"/>
      <c r="G186" s="211"/>
      <c r="H186" s="137">
        <f t="shared" si="2"/>
        <v>102.43974371940685</v>
      </c>
    </row>
    <row r="187" spans="1:8" x14ac:dyDescent="0.25">
      <c r="A187" s="18" t="s">
        <v>104</v>
      </c>
      <c r="B187" s="213" t="s">
        <v>105</v>
      </c>
      <c r="C187" s="211"/>
      <c r="D187" s="19">
        <v>223234</v>
      </c>
      <c r="E187" s="214">
        <v>226695</v>
      </c>
      <c r="F187" s="211"/>
      <c r="G187" s="211"/>
      <c r="H187" s="137">
        <f t="shared" si="2"/>
        <v>101.55039106946076</v>
      </c>
    </row>
    <row r="188" spans="1:8" x14ac:dyDescent="0.25">
      <c r="A188" s="16" t="s">
        <v>19</v>
      </c>
      <c r="B188" s="210" t="s">
        <v>20</v>
      </c>
      <c r="C188" s="211"/>
      <c r="D188" s="17">
        <v>896343</v>
      </c>
      <c r="E188" s="212">
        <v>1014149</v>
      </c>
      <c r="F188" s="211"/>
      <c r="G188" s="211"/>
      <c r="H188" s="136">
        <f t="shared" si="2"/>
        <v>113.14295978213697</v>
      </c>
    </row>
    <row r="189" spans="1:8" x14ac:dyDescent="0.25">
      <c r="A189" s="18" t="s">
        <v>21</v>
      </c>
      <c r="B189" s="213" t="s">
        <v>22</v>
      </c>
      <c r="C189" s="211"/>
      <c r="D189" s="19">
        <v>99912</v>
      </c>
      <c r="E189" s="214">
        <v>76500</v>
      </c>
      <c r="F189" s="211"/>
      <c r="G189" s="211"/>
      <c r="H189" s="137">
        <f t="shared" si="2"/>
        <v>76.567379293778529</v>
      </c>
    </row>
    <row r="190" spans="1:8" x14ac:dyDescent="0.25">
      <c r="A190" s="18" t="s">
        <v>106</v>
      </c>
      <c r="B190" s="213" t="s">
        <v>107</v>
      </c>
      <c r="C190" s="211"/>
      <c r="D190" s="19">
        <v>162103</v>
      </c>
      <c r="E190" s="214">
        <v>270574</v>
      </c>
      <c r="F190" s="211"/>
      <c r="G190" s="211"/>
      <c r="H190" s="137">
        <f t="shared" si="2"/>
        <v>166.91486277243482</v>
      </c>
    </row>
    <row r="191" spans="1:8" x14ac:dyDescent="0.25">
      <c r="A191" s="18" t="s">
        <v>27</v>
      </c>
      <c r="B191" s="213" t="s">
        <v>28</v>
      </c>
      <c r="C191" s="211"/>
      <c r="D191" s="19">
        <v>634328</v>
      </c>
      <c r="E191" s="214">
        <v>667075</v>
      </c>
      <c r="F191" s="211"/>
      <c r="G191" s="211"/>
      <c r="H191" s="137">
        <f t="shared" si="2"/>
        <v>105.16247115057193</v>
      </c>
    </row>
    <row r="192" spans="1:8" x14ac:dyDescent="0.25">
      <c r="A192" s="16" t="s">
        <v>117</v>
      </c>
      <c r="B192" s="210" t="s">
        <v>118</v>
      </c>
      <c r="C192" s="211"/>
      <c r="D192" s="17">
        <v>0</v>
      </c>
      <c r="E192" s="212">
        <v>88790</v>
      </c>
      <c r="F192" s="211"/>
      <c r="G192" s="211"/>
      <c r="H192" s="136"/>
    </row>
    <row r="193" spans="1:8" x14ac:dyDescent="0.25">
      <c r="A193" s="18" t="s">
        <v>123</v>
      </c>
      <c r="B193" s="213" t="s">
        <v>124</v>
      </c>
      <c r="C193" s="211"/>
      <c r="D193" s="19">
        <v>0</v>
      </c>
      <c r="E193" s="214">
        <v>88790</v>
      </c>
      <c r="F193" s="211"/>
      <c r="G193" s="211"/>
      <c r="H193" s="137"/>
    </row>
    <row r="194" spans="1:8" x14ac:dyDescent="0.25">
      <c r="A194" s="14" t="s">
        <v>84</v>
      </c>
      <c r="B194" s="217" t="s">
        <v>85</v>
      </c>
      <c r="C194" s="211"/>
      <c r="D194" s="15">
        <v>30272</v>
      </c>
      <c r="E194" s="218">
        <v>68000</v>
      </c>
      <c r="F194" s="211"/>
      <c r="G194" s="211"/>
      <c r="H194" s="135">
        <f t="shared" si="2"/>
        <v>224.63002114164902</v>
      </c>
    </row>
    <row r="195" spans="1:8" x14ac:dyDescent="0.25">
      <c r="A195" s="16" t="s">
        <v>86</v>
      </c>
      <c r="B195" s="210" t="s">
        <v>87</v>
      </c>
      <c r="C195" s="211"/>
      <c r="D195" s="17">
        <v>30272</v>
      </c>
      <c r="E195" s="212">
        <v>68000</v>
      </c>
      <c r="F195" s="211"/>
      <c r="G195" s="211"/>
      <c r="H195" s="136">
        <f t="shared" si="2"/>
        <v>224.63002114164902</v>
      </c>
    </row>
    <row r="196" spans="1:8" x14ac:dyDescent="0.25">
      <c r="A196" s="18" t="s">
        <v>90</v>
      </c>
      <c r="B196" s="213" t="s">
        <v>91</v>
      </c>
      <c r="C196" s="211"/>
      <c r="D196" s="19">
        <v>30272</v>
      </c>
      <c r="E196" s="214">
        <v>68000</v>
      </c>
      <c r="F196" s="211"/>
      <c r="G196" s="211"/>
      <c r="H196" s="137">
        <f t="shared" si="2"/>
        <v>224.63002114164902</v>
      </c>
    </row>
    <row r="197" spans="1:8" x14ac:dyDescent="0.25">
      <c r="A197" s="12" t="s">
        <v>125</v>
      </c>
      <c r="B197" s="215" t="s">
        <v>126</v>
      </c>
      <c r="C197" s="211"/>
      <c r="D197" s="13">
        <v>545500</v>
      </c>
      <c r="E197" s="216">
        <v>150000</v>
      </c>
      <c r="F197" s="211"/>
      <c r="G197" s="211"/>
      <c r="H197" s="134">
        <f t="shared" si="2"/>
        <v>27.497708524289642</v>
      </c>
    </row>
    <row r="198" spans="1:8" x14ac:dyDescent="0.25">
      <c r="A198" s="14" t="s">
        <v>127</v>
      </c>
      <c r="B198" s="217" t="s">
        <v>128</v>
      </c>
      <c r="C198" s="211"/>
      <c r="D198" s="15">
        <v>545500</v>
      </c>
      <c r="E198" s="218">
        <v>150000</v>
      </c>
      <c r="F198" s="211"/>
      <c r="G198" s="211"/>
      <c r="H198" s="135">
        <f t="shared" si="2"/>
        <v>27.497708524289642</v>
      </c>
    </row>
    <row r="199" spans="1:8" x14ac:dyDescent="0.25">
      <c r="A199" s="16" t="s">
        <v>129</v>
      </c>
      <c r="B199" s="210" t="s">
        <v>130</v>
      </c>
      <c r="C199" s="211"/>
      <c r="D199" s="17">
        <v>545500</v>
      </c>
      <c r="E199" s="212">
        <v>150000</v>
      </c>
      <c r="F199" s="211"/>
      <c r="G199" s="211"/>
      <c r="H199" s="136">
        <f t="shared" si="2"/>
        <v>27.497708524289642</v>
      </c>
    </row>
    <row r="200" spans="1:8" x14ac:dyDescent="0.25">
      <c r="A200" s="18" t="s">
        <v>131</v>
      </c>
      <c r="B200" s="213" t="s">
        <v>132</v>
      </c>
      <c r="C200" s="211"/>
      <c r="D200" s="19">
        <v>545500</v>
      </c>
      <c r="E200" s="214">
        <v>150000</v>
      </c>
      <c r="F200" s="211"/>
      <c r="G200" s="211"/>
      <c r="H200" s="137">
        <f t="shared" si="2"/>
        <v>27.497708524289642</v>
      </c>
    </row>
    <row r="201" spans="1:8" x14ac:dyDescent="0.25">
      <c r="A201" s="8" t="s">
        <v>54</v>
      </c>
      <c r="B201" s="219" t="s">
        <v>133</v>
      </c>
      <c r="C201" s="211"/>
      <c r="D201" s="9">
        <v>2600800</v>
      </c>
      <c r="E201" s="220">
        <v>2081300</v>
      </c>
      <c r="F201" s="211"/>
      <c r="G201" s="211"/>
      <c r="H201" s="132">
        <f t="shared" si="2"/>
        <v>80.025376807136269</v>
      </c>
    </row>
    <row r="202" spans="1:8" x14ac:dyDescent="0.25">
      <c r="A202" s="10" t="s">
        <v>13</v>
      </c>
      <c r="B202" s="221" t="s">
        <v>134</v>
      </c>
      <c r="C202" s="211"/>
      <c r="D202" s="11">
        <v>2124000</v>
      </c>
      <c r="E202" s="222">
        <v>1604500</v>
      </c>
      <c r="F202" s="211"/>
      <c r="G202" s="211"/>
      <c r="H202" s="133">
        <f t="shared" si="2"/>
        <v>75.541431261770242</v>
      </c>
    </row>
    <row r="203" spans="1:8" x14ac:dyDescent="0.25">
      <c r="A203" s="12" t="s">
        <v>15</v>
      </c>
      <c r="B203" s="215" t="s">
        <v>16</v>
      </c>
      <c r="C203" s="211"/>
      <c r="D203" s="13">
        <v>2124000</v>
      </c>
      <c r="E203" s="216">
        <v>1604500</v>
      </c>
      <c r="F203" s="211"/>
      <c r="G203" s="211"/>
      <c r="H203" s="134">
        <f t="shared" si="2"/>
        <v>75.541431261770242</v>
      </c>
    </row>
    <row r="204" spans="1:8" x14ac:dyDescent="0.25">
      <c r="A204" s="14" t="s">
        <v>17</v>
      </c>
      <c r="B204" s="217" t="s">
        <v>18</v>
      </c>
      <c r="C204" s="211"/>
      <c r="D204" s="15">
        <v>2124000</v>
      </c>
      <c r="E204" s="218">
        <v>1604500</v>
      </c>
      <c r="F204" s="211"/>
      <c r="G204" s="211"/>
      <c r="H204" s="135">
        <f t="shared" si="2"/>
        <v>75.541431261770242</v>
      </c>
    </row>
    <row r="205" spans="1:8" x14ac:dyDescent="0.25">
      <c r="A205" s="16" t="s">
        <v>19</v>
      </c>
      <c r="B205" s="210" t="s">
        <v>20</v>
      </c>
      <c r="C205" s="211"/>
      <c r="D205" s="17">
        <v>262000</v>
      </c>
      <c r="E205" s="212">
        <v>153500</v>
      </c>
      <c r="F205" s="211"/>
      <c r="G205" s="211"/>
      <c r="H205" s="136">
        <f t="shared" ref="H205:H268" si="3">SUM(E205/D205)*100</f>
        <v>58.587786259541986</v>
      </c>
    </row>
    <row r="206" spans="1:8" x14ac:dyDescent="0.25">
      <c r="A206" s="18" t="s">
        <v>106</v>
      </c>
      <c r="B206" s="213" t="s">
        <v>107</v>
      </c>
      <c r="C206" s="211"/>
      <c r="D206" s="19">
        <v>15000</v>
      </c>
      <c r="E206" s="214">
        <v>15000</v>
      </c>
      <c r="F206" s="211"/>
      <c r="G206" s="211"/>
      <c r="H206" s="137">
        <f t="shared" si="3"/>
        <v>100</v>
      </c>
    </row>
    <row r="207" spans="1:8" x14ac:dyDescent="0.25">
      <c r="A207" s="18" t="s">
        <v>27</v>
      </c>
      <c r="B207" s="213" t="s">
        <v>28</v>
      </c>
      <c r="C207" s="211"/>
      <c r="D207" s="19">
        <v>142000</v>
      </c>
      <c r="E207" s="214">
        <v>33500</v>
      </c>
      <c r="F207" s="211"/>
      <c r="G207" s="211"/>
      <c r="H207" s="137">
        <f t="shared" si="3"/>
        <v>23.591549295774648</v>
      </c>
    </row>
    <row r="208" spans="1:8" x14ac:dyDescent="0.25">
      <c r="A208" s="18" t="s">
        <v>23</v>
      </c>
      <c r="B208" s="213" t="s">
        <v>24</v>
      </c>
      <c r="C208" s="211"/>
      <c r="D208" s="19">
        <v>105000</v>
      </c>
      <c r="E208" s="214">
        <v>105000</v>
      </c>
      <c r="F208" s="211"/>
      <c r="G208" s="211"/>
      <c r="H208" s="137">
        <f t="shared" si="3"/>
        <v>100</v>
      </c>
    </row>
    <row r="209" spans="1:8" x14ac:dyDescent="0.25">
      <c r="A209" s="16" t="s">
        <v>29</v>
      </c>
      <c r="B209" s="210" t="s">
        <v>30</v>
      </c>
      <c r="C209" s="211"/>
      <c r="D209" s="17">
        <v>1862000</v>
      </c>
      <c r="E209" s="212">
        <v>1451000</v>
      </c>
      <c r="F209" s="211"/>
      <c r="G209" s="211"/>
      <c r="H209" s="136">
        <f t="shared" si="3"/>
        <v>77.926960257787329</v>
      </c>
    </row>
    <row r="210" spans="1:8" x14ac:dyDescent="0.25">
      <c r="A210" s="18" t="s">
        <v>31</v>
      </c>
      <c r="B210" s="213" t="s">
        <v>32</v>
      </c>
      <c r="C210" s="211"/>
      <c r="D210" s="19">
        <v>1862000</v>
      </c>
      <c r="E210" s="214">
        <v>1451000</v>
      </c>
      <c r="F210" s="211"/>
      <c r="G210" s="211"/>
      <c r="H210" s="137">
        <f t="shared" si="3"/>
        <v>77.926960257787329</v>
      </c>
    </row>
    <row r="211" spans="1:8" ht="22.5" x14ac:dyDescent="0.25">
      <c r="A211" s="10" t="s">
        <v>135</v>
      </c>
      <c r="B211" s="221" t="s">
        <v>136</v>
      </c>
      <c r="C211" s="211"/>
      <c r="D211" s="11">
        <v>476800</v>
      </c>
      <c r="E211" s="222">
        <v>476800</v>
      </c>
      <c r="F211" s="211"/>
      <c r="G211" s="211"/>
      <c r="H211" s="133">
        <f t="shared" si="3"/>
        <v>100</v>
      </c>
    </row>
    <row r="212" spans="1:8" x14ac:dyDescent="0.25">
      <c r="A212" s="12" t="s">
        <v>15</v>
      </c>
      <c r="B212" s="215" t="s">
        <v>16</v>
      </c>
      <c r="C212" s="211"/>
      <c r="D212" s="13">
        <v>198800</v>
      </c>
      <c r="E212" s="216">
        <v>198800</v>
      </c>
      <c r="F212" s="211"/>
      <c r="G212" s="211"/>
      <c r="H212" s="134">
        <f t="shared" si="3"/>
        <v>100</v>
      </c>
    </row>
    <row r="213" spans="1:8" x14ac:dyDescent="0.25">
      <c r="A213" s="14" t="s">
        <v>17</v>
      </c>
      <c r="B213" s="217" t="s">
        <v>18</v>
      </c>
      <c r="C213" s="211"/>
      <c r="D213" s="15">
        <v>48800</v>
      </c>
      <c r="E213" s="218">
        <v>48800</v>
      </c>
      <c r="F213" s="211"/>
      <c r="G213" s="211"/>
      <c r="H213" s="135">
        <f t="shared" si="3"/>
        <v>100</v>
      </c>
    </row>
    <row r="214" spans="1:8" x14ac:dyDescent="0.25">
      <c r="A214" s="16" t="s">
        <v>19</v>
      </c>
      <c r="B214" s="210" t="s">
        <v>20</v>
      </c>
      <c r="C214" s="211"/>
      <c r="D214" s="17">
        <v>48800</v>
      </c>
      <c r="E214" s="212">
        <v>48800</v>
      </c>
      <c r="F214" s="211"/>
      <c r="G214" s="211"/>
      <c r="H214" s="136">
        <f t="shared" si="3"/>
        <v>100</v>
      </c>
    </row>
    <row r="215" spans="1:8" x14ac:dyDescent="0.25">
      <c r="A215" s="18" t="s">
        <v>27</v>
      </c>
      <c r="B215" s="213" t="s">
        <v>28</v>
      </c>
      <c r="C215" s="211"/>
      <c r="D215" s="19">
        <v>48800</v>
      </c>
      <c r="E215" s="214">
        <v>48800</v>
      </c>
      <c r="F215" s="211"/>
      <c r="G215" s="211"/>
      <c r="H215" s="137">
        <f t="shared" si="3"/>
        <v>100</v>
      </c>
    </row>
    <row r="216" spans="1:8" x14ac:dyDescent="0.25">
      <c r="A216" s="14" t="s">
        <v>84</v>
      </c>
      <c r="B216" s="217" t="s">
        <v>85</v>
      </c>
      <c r="C216" s="211"/>
      <c r="D216" s="15">
        <v>150000</v>
      </c>
      <c r="E216" s="218">
        <v>150000</v>
      </c>
      <c r="F216" s="211"/>
      <c r="G216" s="211"/>
      <c r="H216" s="135">
        <f t="shared" si="3"/>
        <v>100</v>
      </c>
    </row>
    <row r="217" spans="1:8" x14ac:dyDescent="0.25">
      <c r="A217" s="16" t="s">
        <v>86</v>
      </c>
      <c r="B217" s="210" t="s">
        <v>87</v>
      </c>
      <c r="C217" s="211"/>
      <c r="D217" s="17">
        <v>150000</v>
      </c>
      <c r="E217" s="212">
        <v>150000</v>
      </c>
      <c r="F217" s="211"/>
      <c r="G217" s="211"/>
      <c r="H217" s="136">
        <f t="shared" si="3"/>
        <v>100</v>
      </c>
    </row>
    <row r="218" spans="1:8" x14ac:dyDescent="0.25">
      <c r="A218" s="18" t="s">
        <v>88</v>
      </c>
      <c r="B218" s="213" t="s">
        <v>89</v>
      </c>
      <c r="C218" s="211"/>
      <c r="D218" s="19">
        <v>150000</v>
      </c>
      <c r="E218" s="214">
        <v>150000</v>
      </c>
      <c r="F218" s="211"/>
      <c r="G218" s="211"/>
      <c r="H218" s="137">
        <f t="shared" si="3"/>
        <v>100</v>
      </c>
    </row>
    <row r="219" spans="1:8" x14ac:dyDescent="0.25">
      <c r="A219" s="12" t="s">
        <v>43</v>
      </c>
      <c r="B219" s="215" t="s">
        <v>44</v>
      </c>
      <c r="C219" s="211"/>
      <c r="D219" s="13">
        <v>278000</v>
      </c>
      <c r="E219" s="216">
        <v>278000</v>
      </c>
      <c r="F219" s="211"/>
      <c r="G219" s="211"/>
      <c r="H219" s="134">
        <f t="shared" si="3"/>
        <v>100</v>
      </c>
    </row>
    <row r="220" spans="1:8" x14ac:dyDescent="0.25">
      <c r="A220" s="14" t="s">
        <v>84</v>
      </c>
      <c r="B220" s="217" t="s">
        <v>85</v>
      </c>
      <c r="C220" s="211"/>
      <c r="D220" s="15">
        <v>278000</v>
      </c>
      <c r="E220" s="218">
        <v>278000</v>
      </c>
      <c r="F220" s="211"/>
      <c r="G220" s="211"/>
      <c r="H220" s="135">
        <f t="shared" si="3"/>
        <v>100</v>
      </c>
    </row>
    <row r="221" spans="1:8" x14ac:dyDescent="0.25">
      <c r="A221" s="16" t="s">
        <v>86</v>
      </c>
      <c r="B221" s="210" t="s">
        <v>87</v>
      </c>
      <c r="C221" s="211"/>
      <c r="D221" s="17">
        <v>278000</v>
      </c>
      <c r="E221" s="212">
        <v>278000</v>
      </c>
      <c r="F221" s="211"/>
      <c r="G221" s="211"/>
      <c r="H221" s="136">
        <f t="shared" si="3"/>
        <v>100</v>
      </c>
    </row>
    <row r="222" spans="1:8" x14ac:dyDescent="0.25">
      <c r="A222" s="18" t="s">
        <v>88</v>
      </c>
      <c r="B222" s="213" t="s">
        <v>89</v>
      </c>
      <c r="C222" s="211"/>
      <c r="D222" s="19">
        <v>278000</v>
      </c>
      <c r="E222" s="214">
        <v>278000</v>
      </c>
      <c r="F222" s="211"/>
      <c r="G222" s="211"/>
      <c r="H222" s="137">
        <f t="shared" si="3"/>
        <v>100</v>
      </c>
    </row>
    <row r="223" spans="1:8" x14ac:dyDescent="0.25">
      <c r="A223" s="6" t="s">
        <v>137</v>
      </c>
      <c r="B223" s="225" t="s">
        <v>138</v>
      </c>
      <c r="C223" s="211"/>
      <c r="D223" s="7">
        <v>3212500</v>
      </c>
      <c r="E223" s="226">
        <v>2698500</v>
      </c>
      <c r="F223" s="211"/>
      <c r="G223" s="211"/>
      <c r="H223" s="131">
        <f t="shared" si="3"/>
        <v>84</v>
      </c>
    </row>
    <row r="224" spans="1:8" x14ac:dyDescent="0.25">
      <c r="A224" s="8" t="s">
        <v>54</v>
      </c>
      <c r="B224" s="219" t="s">
        <v>139</v>
      </c>
      <c r="C224" s="211"/>
      <c r="D224" s="9">
        <v>3212500</v>
      </c>
      <c r="E224" s="220">
        <v>2698500</v>
      </c>
      <c r="F224" s="211"/>
      <c r="G224" s="211"/>
      <c r="H224" s="132">
        <f t="shared" si="3"/>
        <v>84</v>
      </c>
    </row>
    <row r="225" spans="1:8" x14ac:dyDescent="0.25">
      <c r="A225" s="10" t="s">
        <v>13</v>
      </c>
      <c r="B225" s="221" t="s">
        <v>140</v>
      </c>
      <c r="C225" s="211"/>
      <c r="D225" s="11">
        <v>1866500</v>
      </c>
      <c r="E225" s="222">
        <v>1677500</v>
      </c>
      <c r="F225" s="211"/>
      <c r="G225" s="211"/>
      <c r="H225" s="133">
        <f t="shared" si="3"/>
        <v>89.874095901419764</v>
      </c>
    </row>
    <row r="226" spans="1:8" x14ac:dyDescent="0.25">
      <c r="A226" s="12" t="s">
        <v>15</v>
      </c>
      <c r="B226" s="215" t="s">
        <v>16</v>
      </c>
      <c r="C226" s="211"/>
      <c r="D226" s="13">
        <v>1866500</v>
      </c>
      <c r="E226" s="216">
        <v>1677500</v>
      </c>
      <c r="F226" s="211"/>
      <c r="G226" s="211"/>
      <c r="H226" s="134">
        <f t="shared" si="3"/>
        <v>89.874095901419764</v>
      </c>
    </row>
    <row r="227" spans="1:8" x14ac:dyDescent="0.25">
      <c r="A227" s="14" t="s">
        <v>17</v>
      </c>
      <c r="B227" s="217" t="s">
        <v>18</v>
      </c>
      <c r="C227" s="211"/>
      <c r="D227" s="15">
        <v>1866500</v>
      </c>
      <c r="E227" s="218">
        <v>1677500</v>
      </c>
      <c r="F227" s="211"/>
      <c r="G227" s="211"/>
      <c r="H227" s="135">
        <f t="shared" si="3"/>
        <v>89.874095901419764</v>
      </c>
    </row>
    <row r="228" spans="1:8" x14ac:dyDescent="0.25">
      <c r="A228" s="16" t="s">
        <v>19</v>
      </c>
      <c r="B228" s="210" t="s">
        <v>20</v>
      </c>
      <c r="C228" s="211"/>
      <c r="D228" s="17">
        <v>10000</v>
      </c>
      <c r="E228" s="212">
        <v>10000</v>
      </c>
      <c r="F228" s="211"/>
      <c r="G228" s="211"/>
      <c r="H228" s="136">
        <f t="shared" si="3"/>
        <v>100</v>
      </c>
    </row>
    <row r="229" spans="1:8" x14ac:dyDescent="0.25">
      <c r="A229" s="18" t="s">
        <v>27</v>
      </c>
      <c r="B229" s="213" t="s">
        <v>28</v>
      </c>
      <c r="C229" s="211"/>
      <c r="D229" s="19">
        <v>10000</v>
      </c>
      <c r="E229" s="214">
        <v>10000</v>
      </c>
      <c r="F229" s="211"/>
      <c r="G229" s="211"/>
      <c r="H229" s="137">
        <f t="shared" si="3"/>
        <v>100</v>
      </c>
    </row>
    <row r="230" spans="1:8" x14ac:dyDescent="0.25">
      <c r="A230" s="16" t="s">
        <v>57</v>
      </c>
      <c r="B230" s="210" t="s">
        <v>58</v>
      </c>
      <c r="C230" s="211"/>
      <c r="D230" s="17">
        <v>0</v>
      </c>
      <c r="E230" s="212">
        <v>1667500</v>
      </c>
      <c r="F230" s="211"/>
      <c r="G230" s="211"/>
      <c r="H230" s="136"/>
    </row>
    <row r="231" spans="1:8" x14ac:dyDescent="0.25">
      <c r="A231" s="18" t="s">
        <v>68</v>
      </c>
      <c r="B231" s="213" t="s">
        <v>69</v>
      </c>
      <c r="C231" s="211"/>
      <c r="D231" s="19">
        <v>0</v>
      </c>
      <c r="E231" s="214">
        <v>1667500</v>
      </c>
      <c r="F231" s="211"/>
      <c r="G231" s="211"/>
      <c r="H231" s="137"/>
    </row>
    <row r="232" spans="1:8" x14ac:dyDescent="0.25">
      <c r="A232" s="16" t="s">
        <v>29</v>
      </c>
      <c r="B232" s="210" t="s">
        <v>30</v>
      </c>
      <c r="C232" s="211"/>
      <c r="D232" s="17">
        <v>1856500</v>
      </c>
      <c r="E232" s="212">
        <v>0</v>
      </c>
      <c r="F232" s="211"/>
      <c r="G232" s="211"/>
      <c r="H232" s="136">
        <f t="shared" si="3"/>
        <v>0</v>
      </c>
    </row>
    <row r="233" spans="1:8" x14ac:dyDescent="0.25">
      <c r="A233" s="18" t="s">
        <v>31</v>
      </c>
      <c r="B233" s="213" t="s">
        <v>32</v>
      </c>
      <c r="C233" s="211"/>
      <c r="D233" s="19">
        <v>1856500</v>
      </c>
      <c r="E233" s="214">
        <v>0</v>
      </c>
      <c r="F233" s="211"/>
      <c r="G233" s="211"/>
      <c r="H233" s="137">
        <f t="shared" si="3"/>
        <v>0</v>
      </c>
    </row>
    <row r="234" spans="1:8" x14ac:dyDescent="0.25">
      <c r="A234" s="10" t="s">
        <v>25</v>
      </c>
      <c r="B234" s="221" t="s">
        <v>141</v>
      </c>
      <c r="C234" s="211"/>
      <c r="D234" s="11">
        <v>340000</v>
      </c>
      <c r="E234" s="222">
        <v>370000</v>
      </c>
      <c r="F234" s="211"/>
      <c r="G234" s="211"/>
      <c r="H234" s="133">
        <f t="shared" si="3"/>
        <v>108.8235294117647</v>
      </c>
    </row>
    <row r="235" spans="1:8" x14ac:dyDescent="0.25">
      <c r="A235" s="12" t="s">
        <v>15</v>
      </c>
      <c r="B235" s="215" t="s">
        <v>16</v>
      </c>
      <c r="C235" s="211"/>
      <c r="D235" s="13">
        <v>340000</v>
      </c>
      <c r="E235" s="216">
        <v>340000</v>
      </c>
      <c r="F235" s="211"/>
      <c r="G235" s="211"/>
      <c r="H235" s="134">
        <f t="shared" si="3"/>
        <v>100</v>
      </c>
    </row>
    <row r="236" spans="1:8" x14ac:dyDescent="0.25">
      <c r="A236" s="14" t="s">
        <v>17</v>
      </c>
      <c r="B236" s="217" t="s">
        <v>18</v>
      </c>
      <c r="C236" s="211"/>
      <c r="D236" s="15">
        <v>340000</v>
      </c>
      <c r="E236" s="218">
        <v>340000</v>
      </c>
      <c r="F236" s="211"/>
      <c r="G236" s="211"/>
      <c r="H236" s="135">
        <f t="shared" si="3"/>
        <v>100</v>
      </c>
    </row>
    <row r="237" spans="1:8" x14ac:dyDescent="0.25">
      <c r="A237" s="16" t="s">
        <v>19</v>
      </c>
      <c r="B237" s="210" t="s">
        <v>20</v>
      </c>
      <c r="C237" s="211"/>
      <c r="D237" s="17">
        <v>140000</v>
      </c>
      <c r="E237" s="212">
        <v>140000</v>
      </c>
      <c r="F237" s="211"/>
      <c r="G237" s="211"/>
      <c r="H237" s="136">
        <f t="shared" si="3"/>
        <v>100</v>
      </c>
    </row>
    <row r="238" spans="1:8" x14ac:dyDescent="0.25">
      <c r="A238" s="18" t="s">
        <v>27</v>
      </c>
      <c r="B238" s="213" t="s">
        <v>28</v>
      </c>
      <c r="C238" s="211"/>
      <c r="D238" s="19">
        <v>140000</v>
      </c>
      <c r="E238" s="214">
        <v>140000</v>
      </c>
      <c r="F238" s="211"/>
      <c r="G238" s="211"/>
      <c r="H238" s="137">
        <f t="shared" si="3"/>
        <v>100</v>
      </c>
    </row>
    <row r="239" spans="1:8" x14ac:dyDescent="0.25">
      <c r="A239" s="16" t="s">
        <v>117</v>
      </c>
      <c r="B239" s="210" t="s">
        <v>118</v>
      </c>
      <c r="C239" s="211"/>
      <c r="D239" s="17">
        <v>200000</v>
      </c>
      <c r="E239" s="212">
        <v>200000</v>
      </c>
      <c r="F239" s="211"/>
      <c r="G239" s="211"/>
      <c r="H239" s="136">
        <f t="shared" si="3"/>
        <v>100</v>
      </c>
    </row>
    <row r="240" spans="1:8" x14ac:dyDescent="0.25">
      <c r="A240" s="18" t="s">
        <v>142</v>
      </c>
      <c r="B240" s="213" t="s">
        <v>143</v>
      </c>
      <c r="C240" s="211"/>
      <c r="D240" s="19">
        <v>200000</v>
      </c>
      <c r="E240" s="214">
        <v>200000</v>
      </c>
      <c r="F240" s="211"/>
      <c r="G240" s="211"/>
      <c r="H240" s="137">
        <f t="shared" si="3"/>
        <v>100</v>
      </c>
    </row>
    <row r="241" spans="1:8" x14ac:dyDescent="0.25">
      <c r="A241" s="12" t="s">
        <v>43</v>
      </c>
      <c r="B241" s="215" t="s">
        <v>44</v>
      </c>
      <c r="C241" s="211"/>
      <c r="D241" s="13">
        <v>0</v>
      </c>
      <c r="E241" s="216">
        <v>30000</v>
      </c>
      <c r="F241" s="211"/>
      <c r="G241" s="211"/>
      <c r="H241" s="134"/>
    </row>
    <row r="242" spans="1:8" x14ac:dyDescent="0.25">
      <c r="A242" s="14" t="s">
        <v>17</v>
      </c>
      <c r="B242" s="217" t="s">
        <v>18</v>
      </c>
      <c r="C242" s="211"/>
      <c r="D242" s="15">
        <v>0</v>
      </c>
      <c r="E242" s="218">
        <v>30000</v>
      </c>
      <c r="F242" s="211"/>
      <c r="G242" s="211"/>
      <c r="H242" s="135"/>
    </row>
    <row r="243" spans="1:8" x14ac:dyDescent="0.25">
      <c r="A243" s="16" t="s">
        <v>19</v>
      </c>
      <c r="B243" s="210" t="s">
        <v>20</v>
      </c>
      <c r="C243" s="211"/>
      <c r="D243" s="17">
        <v>0</v>
      </c>
      <c r="E243" s="212">
        <v>30000</v>
      </c>
      <c r="F243" s="211"/>
      <c r="G243" s="211"/>
      <c r="H243" s="136"/>
    </row>
    <row r="244" spans="1:8" x14ac:dyDescent="0.25">
      <c r="A244" s="18" t="s">
        <v>27</v>
      </c>
      <c r="B244" s="213" t="s">
        <v>28</v>
      </c>
      <c r="C244" s="211"/>
      <c r="D244" s="19">
        <v>0</v>
      </c>
      <c r="E244" s="214">
        <v>30000</v>
      </c>
      <c r="F244" s="211"/>
      <c r="G244" s="211"/>
      <c r="H244" s="137"/>
    </row>
    <row r="245" spans="1:8" x14ac:dyDescent="0.25">
      <c r="A245" s="10" t="s">
        <v>33</v>
      </c>
      <c r="B245" s="221" t="s">
        <v>144</v>
      </c>
      <c r="C245" s="211"/>
      <c r="D245" s="11">
        <v>62000</v>
      </c>
      <c r="E245" s="222">
        <v>62000</v>
      </c>
      <c r="F245" s="211"/>
      <c r="G245" s="211"/>
      <c r="H245" s="133">
        <f t="shared" si="3"/>
        <v>100</v>
      </c>
    </row>
    <row r="246" spans="1:8" x14ac:dyDescent="0.25">
      <c r="A246" s="12" t="s">
        <v>15</v>
      </c>
      <c r="B246" s="215" t="s">
        <v>16</v>
      </c>
      <c r="C246" s="211"/>
      <c r="D246" s="13">
        <v>62000</v>
      </c>
      <c r="E246" s="216">
        <v>62000</v>
      </c>
      <c r="F246" s="211"/>
      <c r="G246" s="211"/>
      <c r="H246" s="134">
        <f t="shared" si="3"/>
        <v>100</v>
      </c>
    </row>
    <row r="247" spans="1:8" x14ac:dyDescent="0.25">
      <c r="A247" s="14" t="s">
        <v>17</v>
      </c>
      <c r="B247" s="217" t="s">
        <v>18</v>
      </c>
      <c r="C247" s="211"/>
      <c r="D247" s="15">
        <v>47000</v>
      </c>
      <c r="E247" s="218">
        <v>47000</v>
      </c>
      <c r="F247" s="211"/>
      <c r="G247" s="211"/>
      <c r="H247" s="135">
        <f t="shared" si="3"/>
        <v>100</v>
      </c>
    </row>
    <row r="248" spans="1:8" x14ac:dyDescent="0.25">
      <c r="A248" s="16" t="s">
        <v>19</v>
      </c>
      <c r="B248" s="210" t="s">
        <v>20</v>
      </c>
      <c r="C248" s="211"/>
      <c r="D248" s="17">
        <v>16000</v>
      </c>
      <c r="E248" s="212">
        <v>16000</v>
      </c>
      <c r="F248" s="211"/>
      <c r="G248" s="211"/>
      <c r="H248" s="136">
        <f t="shared" si="3"/>
        <v>100</v>
      </c>
    </row>
    <row r="249" spans="1:8" x14ac:dyDescent="0.25">
      <c r="A249" s="18" t="s">
        <v>21</v>
      </c>
      <c r="B249" s="213" t="s">
        <v>22</v>
      </c>
      <c r="C249" s="211"/>
      <c r="D249" s="19">
        <v>1500</v>
      </c>
      <c r="E249" s="214">
        <v>1500</v>
      </c>
      <c r="F249" s="211"/>
      <c r="G249" s="211"/>
      <c r="H249" s="137">
        <f t="shared" si="3"/>
        <v>100</v>
      </c>
    </row>
    <row r="250" spans="1:8" x14ac:dyDescent="0.25">
      <c r="A250" s="18" t="s">
        <v>41</v>
      </c>
      <c r="B250" s="213" t="s">
        <v>42</v>
      </c>
      <c r="C250" s="211"/>
      <c r="D250" s="19">
        <v>500</v>
      </c>
      <c r="E250" s="214">
        <v>500</v>
      </c>
      <c r="F250" s="211"/>
      <c r="G250" s="211"/>
      <c r="H250" s="137">
        <f t="shared" si="3"/>
        <v>100</v>
      </c>
    </row>
    <row r="251" spans="1:8" x14ac:dyDescent="0.25">
      <c r="A251" s="18" t="s">
        <v>23</v>
      </c>
      <c r="B251" s="213" t="s">
        <v>24</v>
      </c>
      <c r="C251" s="211"/>
      <c r="D251" s="19">
        <v>14000</v>
      </c>
      <c r="E251" s="214">
        <v>14000</v>
      </c>
      <c r="F251" s="211"/>
      <c r="G251" s="211"/>
      <c r="H251" s="137">
        <f t="shared" si="3"/>
        <v>100</v>
      </c>
    </row>
    <row r="252" spans="1:8" x14ac:dyDescent="0.25">
      <c r="A252" s="16" t="s">
        <v>145</v>
      </c>
      <c r="B252" s="210" t="s">
        <v>146</v>
      </c>
      <c r="C252" s="211"/>
      <c r="D252" s="17">
        <v>31000</v>
      </c>
      <c r="E252" s="212">
        <v>31000</v>
      </c>
      <c r="F252" s="211"/>
      <c r="G252" s="211"/>
      <c r="H252" s="136">
        <f t="shared" si="3"/>
        <v>100</v>
      </c>
    </row>
    <row r="253" spans="1:8" x14ac:dyDescent="0.25">
      <c r="A253" s="18" t="s">
        <v>147</v>
      </c>
      <c r="B253" s="213" t="s">
        <v>148</v>
      </c>
      <c r="C253" s="211"/>
      <c r="D253" s="19">
        <v>31000</v>
      </c>
      <c r="E253" s="214">
        <v>31000</v>
      </c>
      <c r="F253" s="211"/>
      <c r="G253" s="211"/>
      <c r="H253" s="137">
        <f t="shared" si="3"/>
        <v>100</v>
      </c>
    </row>
    <row r="254" spans="1:8" x14ac:dyDescent="0.25">
      <c r="A254" s="14" t="s">
        <v>84</v>
      </c>
      <c r="B254" s="217" t="s">
        <v>85</v>
      </c>
      <c r="C254" s="211"/>
      <c r="D254" s="15">
        <v>15000</v>
      </c>
      <c r="E254" s="218">
        <v>15000</v>
      </c>
      <c r="F254" s="211"/>
      <c r="G254" s="211"/>
      <c r="H254" s="135">
        <f t="shared" si="3"/>
        <v>100</v>
      </c>
    </row>
    <row r="255" spans="1:8" x14ac:dyDescent="0.25">
      <c r="A255" s="16" t="s">
        <v>86</v>
      </c>
      <c r="B255" s="210" t="s">
        <v>87</v>
      </c>
      <c r="C255" s="211"/>
      <c r="D255" s="17">
        <v>15000</v>
      </c>
      <c r="E255" s="212">
        <v>15000</v>
      </c>
      <c r="F255" s="211"/>
      <c r="G255" s="211"/>
      <c r="H255" s="136">
        <f t="shared" si="3"/>
        <v>100</v>
      </c>
    </row>
    <row r="256" spans="1:8" x14ac:dyDescent="0.25">
      <c r="A256" s="18" t="s">
        <v>90</v>
      </c>
      <c r="B256" s="213" t="s">
        <v>91</v>
      </c>
      <c r="C256" s="211"/>
      <c r="D256" s="19">
        <v>15000</v>
      </c>
      <c r="E256" s="214">
        <v>15000</v>
      </c>
      <c r="F256" s="211"/>
      <c r="G256" s="211"/>
      <c r="H256" s="137">
        <f t="shared" si="3"/>
        <v>100</v>
      </c>
    </row>
    <row r="257" spans="1:8" x14ac:dyDescent="0.25">
      <c r="A257" s="10" t="s">
        <v>62</v>
      </c>
      <c r="B257" s="221" t="s">
        <v>32</v>
      </c>
      <c r="C257" s="211"/>
      <c r="D257" s="11">
        <v>15000</v>
      </c>
      <c r="E257" s="222">
        <v>15000</v>
      </c>
      <c r="F257" s="211"/>
      <c r="G257" s="211"/>
      <c r="H257" s="133">
        <f t="shared" si="3"/>
        <v>100</v>
      </c>
    </row>
    <row r="258" spans="1:8" x14ac:dyDescent="0.25">
      <c r="A258" s="12" t="s">
        <v>15</v>
      </c>
      <c r="B258" s="215" t="s">
        <v>16</v>
      </c>
      <c r="C258" s="211"/>
      <c r="D258" s="13">
        <v>15000</v>
      </c>
      <c r="E258" s="216">
        <v>15000</v>
      </c>
      <c r="F258" s="211"/>
      <c r="G258" s="211"/>
      <c r="H258" s="134">
        <f t="shared" si="3"/>
        <v>100</v>
      </c>
    </row>
    <row r="259" spans="1:8" x14ac:dyDescent="0.25">
      <c r="A259" s="14" t="s">
        <v>17</v>
      </c>
      <c r="B259" s="217" t="s">
        <v>18</v>
      </c>
      <c r="C259" s="211"/>
      <c r="D259" s="15">
        <v>15000</v>
      </c>
      <c r="E259" s="218">
        <v>15000</v>
      </c>
      <c r="F259" s="211"/>
      <c r="G259" s="211"/>
      <c r="H259" s="135">
        <f t="shared" si="3"/>
        <v>100</v>
      </c>
    </row>
    <row r="260" spans="1:8" x14ac:dyDescent="0.25">
      <c r="A260" s="16" t="s">
        <v>57</v>
      </c>
      <c r="B260" s="210" t="s">
        <v>58</v>
      </c>
      <c r="C260" s="211"/>
      <c r="D260" s="17">
        <v>15000</v>
      </c>
      <c r="E260" s="212">
        <v>15000</v>
      </c>
      <c r="F260" s="211"/>
      <c r="G260" s="211"/>
      <c r="H260" s="136">
        <f t="shared" si="3"/>
        <v>100</v>
      </c>
    </row>
    <row r="261" spans="1:8" x14ac:dyDescent="0.25">
      <c r="A261" s="18" t="s">
        <v>68</v>
      </c>
      <c r="B261" s="213" t="s">
        <v>69</v>
      </c>
      <c r="C261" s="211"/>
      <c r="D261" s="19">
        <v>15000</v>
      </c>
      <c r="E261" s="214">
        <v>15000</v>
      </c>
      <c r="F261" s="211"/>
      <c r="G261" s="211"/>
      <c r="H261" s="137">
        <f t="shared" si="3"/>
        <v>100</v>
      </c>
    </row>
    <row r="262" spans="1:8" x14ac:dyDescent="0.25">
      <c r="A262" s="10" t="s">
        <v>72</v>
      </c>
      <c r="B262" s="221" t="s">
        <v>149</v>
      </c>
      <c r="C262" s="211"/>
      <c r="D262" s="11">
        <v>72000</v>
      </c>
      <c r="E262" s="222">
        <v>72000</v>
      </c>
      <c r="F262" s="211"/>
      <c r="G262" s="211"/>
      <c r="H262" s="133">
        <f t="shared" si="3"/>
        <v>100</v>
      </c>
    </row>
    <row r="263" spans="1:8" x14ac:dyDescent="0.25">
      <c r="A263" s="12" t="s">
        <v>15</v>
      </c>
      <c r="B263" s="215" t="s">
        <v>16</v>
      </c>
      <c r="C263" s="211"/>
      <c r="D263" s="13">
        <v>72000</v>
      </c>
      <c r="E263" s="216">
        <v>72000</v>
      </c>
      <c r="F263" s="211"/>
      <c r="G263" s="211"/>
      <c r="H263" s="134">
        <f t="shared" si="3"/>
        <v>100</v>
      </c>
    </row>
    <row r="264" spans="1:8" x14ac:dyDescent="0.25">
      <c r="A264" s="14" t="s">
        <v>17</v>
      </c>
      <c r="B264" s="217" t="s">
        <v>18</v>
      </c>
      <c r="C264" s="211"/>
      <c r="D264" s="15">
        <v>22000</v>
      </c>
      <c r="E264" s="218">
        <v>22000</v>
      </c>
      <c r="F264" s="211"/>
      <c r="G264" s="211"/>
      <c r="H264" s="135">
        <f t="shared" si="3"/>
        <v>100</v>
      </c>
    </row>
    <row r="265" spans="1:8" x14ac:dyDescent="0.25">
      <c r="A265" s="16" t="s">
        <v>64</v>
      </c>
      <c r="B265" s="210" t="s">
        <v>65</v>
      </c>
      <c r="C265" s="211"/>
      <c r="D265" s="17">
        <v>22000</v>
      </c>
      <c r="E265" s="212">
        <v>22000</v>
      </c>
      <c r="F265" s="211"/>
      <c r="G265" s="211"/>
      <c r="H265" s="136">
        <f t="shared" si="3"/>
        <v>100</v>
      </c>
    </row>
    <row r="266" spans="1:8" x14ac:dyDescent="0.25">
      <c r="A266" s="18" t="s">
        <v>108</v>
      </c>
      <c r="B266" s="213" t="s">
        <v>109</v>
      </c>
      <c r="C266" s="211"/>
      <c r="D266" s="19">
        <v>2000</v>
      </c>
      <c r="E266" s="214">
        <v>2000</v>
      </c>
      <c r="F266" s="211"/>
      <c r="G266" s="211"/>
      <c r="H266" s="137">
        <f t="shared" si="3"/>
        <v>100</v>
      </c>
    </row>
    <row r="267" spans="1:8" x14ac:dyDescent="0.25">
      <c r="A267" s="18" t="s">
        <v>66</v>
      </c>
      <c r="B267" s="213" t="s">
        <v>67</v>
      </c>
      <c r="C267" s="211"/>
      <c r="D267" s="19">
        <v>20000</v>
      </c>
      <c r="E267" s="214">
        <v>20000</v>
      </c>
      <c r="F267" s="211"/>
      <c r="G267" s="211"/>
      <c r="H267" s="137">
        <f t="shared" si="3"/>
        <v>100</v>
      </c>
    </row>
    <row r="268" spans="1:8" x14ac:dyDescent="0.25">
      <c r="A268" s="14" t="s">
        <v>127</v>
      </c>
      <c r="B268" s="217" t="s">
        <v>128</v>
      </c>
      <c r="C268" s="211"/>
      <c r="D268" s="15">
        <v>50000</v>
      </c>
      <c r="E268" s="218">
        <v>50000</v>
      </c>
      <c r="F268" s="211"/>
      <c r="G268" s="211"/>
      <c r="H268" s="135">
        <f t="shared" si="3"/>
        <v>100</v>
      </c>
    </row>
    <row r="269" spans="1:8" x14ac:dyDescent="0.25">
      <c r="A269" s="16" t="s">
        <v>129</v>
      </c>
      <c r="B269" s="210" t="s">
        <v>130</v>
      </c>
      <c r="C269" s="211"/>
      <c r="D269" s="17">
        <v>50000</v>
      </c>
      <c r="E269" s="212">
        <v>50000</v>
      </c>
      <c r="F269" s="211"/>
      <c r="G269" s="211"/>
      <c r="H269" s="136">
        <f t="shared" ref="H269:H332" si="4">SUM(E269/D269)*100</f>
        <v>100</v>
      </c>
    </row>
    <row r="270" spans="1:8" x14ac:dyDescent="0.25">
      <c r="A270" s="18" t="s">
        <v>150</v>
      </c>
      <c r="B270" s="213" t="s">
        <v>151</v>
      </c>
      <c r="C270" s="211"/>
      <c r="D270" s="19">
        <v>50000</v>
      </c>
      <c r="E270" s="214">
        <v>50000</v>
      </c>
      <c r="F270" s="211"/>
      <c r="G270" s="211"/>
      <c r="H270" s="137">
        <f t="shared" si="4"/>
        <v>100</v>
      </c>
    </row>
    <row r="271" spans="1:8" x14ac:dyDescent="0.25">
      <c r="A271" s="10" t="s">
        <v>152</v>
      </c>
      <c r="B271" s="221" t="s">
        <v>153</v>
      </c>
      <c r="C271" s="211"/>
      <c r="D271" s="11">
        <v>1000</v>
      </c>
      <c r="E271" s="222">
        <v>1000</v>
      </c>
      <c r="F271" s="211"/>
      <c r="G271" s="211"/>
      <c r="H271" s="133">
        <f t="shared" si="4"/>
        <v>100</v>
      </c>
    </row>
    <row r="272" spans="1:8" x14ac:dyDescent="0.25">
      <c r="A272" s="12" t="s">
        <v>15</v>
      </c>
      <c r="B272" s="215" t="s">
        <v>16</v>
      </c>
      <c r="C272" s="211"/>
      <c r="D272" s="13">
        <v>1000</v>
      </c>
      <c r="E272" s="216">
        <v>1000</v>
      </c>
      <c r="F272" s="211"/>
      <c r="G272" s="211"/>
      <c r="H272" s="134">
        <f t="shared" si="4"/>
        <v>100</v>
      </c>
    </row>
    <row r="273" spans="1:8" x14ac:dyDescent="0.25">
      <c r="A273" s="14" t="s">
        <v>17</v>
      </c>
      <c r="B273" s="217" t="s">
        <v>18</v>
      </c>
      <c r="C273" s="211"/>
      <c r="D273" s="15">
        <v>1000</v>
      </c>
      <c r="E273" s="218">
        <v>1000</v>
      </c>
      <c r="F273" s="211"/>
      <c r="G273" s="211"/>
      <c r="H273" s="135">
        <f t="shared" si="4"/>
        <v>100</v>
      </c>
    </row>
    <row r="274" spans="1:8" x14ac:dyDescent="0.25">
      <c r="A274" s="16" t="s">
        <v>57</v>
      </c>
      <c r="B274" s="210" t="s">
        <v>58</v>
      </c>
      <c r="C274" s="211"/>
      <c r="D274" s="17">
        <v>1000</v>
      </c>
      <c r="E274" s="212">
        <v>1000</v>
      </c>
      <c r="F274" s="211"/>
      <c r="G274" s="211"/>
      <c r="H274" s="136">
        <f t="shared" si="4"/>
        <v>100</v>
      </c>
    </row>
    <row r="275" spans="1:8" x14ac:dyDescent="0.25">
      <c r="A275" s="18" t="s">
        <v>68</v>
      </c>
      <c r="B275" s="213" t="s">
        <v>69</v>
      </c>
      <c r="C275" s="211"/>
      <c r="D275" s="19">
        <v>1000</v>
      </c>
      <c r="E275" s="214">
        <v>1000</v>
      </c>
      <c r="F275" s="211"/>
      <c r="G275" s="211"/>
      <c r="H275" s="137">
        <f t="shared" si="4"/>
        <v>100</v>
      </c>
    </row>
    <row r="276" spans="1:8" x14ac:dyDescent="0.25">
      <c r="A276" s="10" t="s">
        <v>154</v>
      </c>
      <c r="B276" s="221" t="s">
        <v>155</v>
      </c>
      <c r="C276" s="211"/>
      <c r="D276" s="11">
        <v>1000</v>
      </c>
      <c r="E276" s="222">
        <v>1000</v>
      </c>
      <c r="F276" s="211"/>
      <c r="G276" s="211"/>
      <c r="H276" s="133">
        <f t="shared" si="4"/>
        <v>100</v>
      </c>
    </row>
    <row r="277" spans="1:8" x14ac:dyDescent="0.25">
      <c r="A277" s="12" t="s">
        <v>15</v>
      </c>
      <c r="B277" s="215" t="s">
        <v>16</v>
      </c>
      <c r="C277" s="211"/>
      <c r="D277" s="13">
        <v>1000</v>
      </c>
      <c r="E277" s="216">
        <v>1000</v>
      </c>
      <c r="F277" s="211"/>
      <c r="G277" s="211"/>
      <c r="H277" s="134">
        <f t="shared" si="4"/>
        <v>100</v>
      </c>
    </row>
    <row r="278" spans="1:8" x14ac:dyDescent="0.25">
      <c r="A278" s="14" t="s">
        <v>17</v>
      </c>
      <c r="B278" s="217" t="s">
        <v>18</v>
      </c>
      <c r="C278" s="211"/>
      <c r="D278" s="15">
        <v>1000</v>
      </c>
      <c r="E278" s="218">
        <v>1000</v>
      </c>
      <c r="F278" s="211"/>
      <c r="G278" s="211"/>
      <c r="H278" s="135">
        <f t="shared" si="4"/>
        <v>100</v>
      </c>
    </row>
    <row r="279" spans="1:8" x14ac:dyDescent="0.25">
      <c r="A279" s="16" t="s">
        <v>57</v>
      </c>
      <c r="B279" s="210" t="s">
        <v>58</v>
      </c>
      <c r="C279" s="211"/>
      <c r="D279" s="17">
        <v>1000</v>
      </c>
      <c r="E279" s="212">
        <v>1000</v>
      </c>
      <c r="F279" s="211"/>
      <c r="G279" s="211"/>
      <c r="H279" s="136">
        <f t="shared" si="4"/>
        <v>100</v>
      </c>
    </row>
    <row r="280" spans="1:8" x14ac:dyDescent="0.25">
      <c r="A280" s="18" t="s">
        <v>68</v>
      </c>
      <c r="B280" s="213" t="s">
        <v>69</v>
      </c>
      <c r="C280" s="211"/>
      <c r="D280" s="19">
        <v>1000</v>
      </c>
      <c r="E280" s="214">
        <v>1000</v>
      </c>
      <c r="F280" s="211"/>
      <c r="G280" s="211"/>
      <c r="H280" s="137">
        <f t="shared" si="4"/>
        <v>100</v>
      </c>
    </row>
    <row r="281" spans="1:8" x14ac:dyDescent="0.25">
      <c r="A281" s="10" t="s">
        <v>156</v>
      </c>
      <c r="B281" s="221" t="s">
        <v>157</v>
      </c>
      <c r="C281" s="211"/>
      <c r="D281" s="11">
        <v>855000</v>
      </c>
      <c r="E281" s="222">
        <v>500000</v>
      </c>
      <c r="F281" s="211"/>
      <c r="G281" s="211"/>
      <c r="H281" s="133">
        <f t="shared" si="4"/>
        <v>58.479532163742689</v>
      </c>
    </row>
    <row r="282" spans="1:8" x14ac:dyDescent="0.25">
      <c r="A282" s="12" t="s">
        <v>15</v>
      </c>
      <c r="B282" s="215" t="s">
        <v>16</v>
      </c>
      <c r="C282" s="211"/>
      <c r="D282" s="13">
        <v>855000</v>
      </c>
      <c r="E282" s="216">
        <v>500000</v>
      </c>
      <c r="F282" s="211"/>
      <c r="G282" s="211"/>
      <c r="H282" s="134">
        <f t="shared" si="4"/>
        <v>58.479532163742689</v>
      </c>
    </row>
    <row r="283" spans="1:8" x14ac:dyDescent="0.25">
      <c r="A283" s="14" t="s">
        <v>17</v>
      </c>
      <c r="B283" s="217" t="s">
        <v>18</v>
      </c>
      <c r="C283" s="211"/>
      <c r="D283" s="15">
        <v>855000</v>
      </c>
      <c r="E283" s="218">
        <v>500000</v>
      </c>
      <c r="F283" s="211"/>
      <c r="G283" s="211"/>
      <c r="H283" s="135">
        <f t="shared" si="4"/>
        <v>58.479532163742689</v>
      </c>
    </row>
    <row r="284" spans="1:8" x14ac:dyDescent="0.25">
      <c r="A284" s="16" t="s">
        <v>19</v>
      </c>
      <c r="B284" s="210" t="s">
        <v>20</v>
      </c>
      <c r="C284" s="211"/>
      <c r="D284" s="17">
        <v>855000</v>
      </c>
      <c r="E284" s="212">
        <v>500000</v>
      </c>
      <c r="F284" s="211"/>
      <c r="G284" s="211"/>
      <c r="H284" s="136">
        <f t="shared" si="4"/>
        <v>58.479532163742689</v>
      </c>
    </row>
    <row r="285" spans="1:8" x14ac:dyDescent="0.25">
      <c r="A285" s="18" t="s">
        <v>27</v>
      </c>
      <c r="B285" s="213" t="s">
        <v>28</v>
      </c>
      <c r="C285" s="211"/>
      <c r="D285" s="19">
        <v>855000</v>
      </c>
      <c r="E285" s="214">
        <v>500000</v>
      </c>
      <c r="F285" s="211"/>
      <c r="G285" s="211"/>
      <c r="H285" s="137">
        <f t="shared" si="4"/>
        <v>58.479532163742689</v>
      </c>
    </row>
    <row r="286" spans="1:8" x14ac:dyDescent="0.25">
      <c r="A286" s="6" t="s">
        <v>158</v>
      </c>
      <c r="B286" s="225" t="s">
        <v>159</v>
      </c>
      <c r="C286" s="211"/>
      <c r="D286" s="7">
        <v>1388000</v>
      </c>
      <c r="E286" s="226">
        <v>1192000</v>
      </c>
      <c r="F286" s="211"/>
      <c r="G286" s="211"/>
      <c r="H286" s="131">
        <f t="shared" si="4"/>
        <v>85.878962536023053</v>
      </c>
    </row>
    <row r="287" spans="1:8" x14ac:dyDescent="0.25">
      <c r="A287" s="8" t="s">
        <v>54</v>
      </c>
      <c r="B287" s="219" t="s">
        <v>160</v>
      </c>
      <c r="C287" s="211"/>
      <c r="D287" s="9">
        <v>1388000</v>
      </c>
      <c r="E287" s="220">
        <v>1192000</v>
      </c>
      <c r="F287" s="211"/>
      <c r="G287" s="211"/>
      <c r="H287" s="132">
        <f t="shared" si="4"/>
        <v>85.878962536023053</v>
      </c>
    </row>
    <row r="288" spans="1:8" x14ac:dyDescent="0.25">
      <c r="A288" s="10" t="s">
        <v>13</v>
      </c>
      <c r="B288" s="221" t="s">
        <v>161</v>
      </c>
      <c r="C288" s="211"/>
      <c r="D288" s="11">
        <v>110000</v>
      </c>
      <c r="E288" s="222">
        <v>110000</v>
      </c>
      <c r="F288" s="211"/>
      <c r="G288" s="211"/>
      <c r="H288" s="133">
        <f t="shared" si="4"/>
        <v>100</v>
      </c>
    </row>
    <row r="289" spans="1:8" x14ac:dyDescent="0.25">
      <c r="A289" s="12" t="s">
        <v>15</v>
      </c>
      <c r="B289" s="215" t="s">
        <v>16</v>
      </c>
      <c r="C289" s="211"/>
      <c r="D289" s="13">
        <v>110000</v>
      </c>
      <c r="E289" s="216">
        <v>110000</v>
      </c>
      <c r="F289" s="211"/>
      <c r="G289" s="211"/>
      <c r="H289" s="134">
        <f t="shared" si="4"/>
        <v>100</v>
      </c>
    </row>
    <row r="290" spans="1:8" x14ac:dyDescent="0.25">
      <c r="A290" s="14" t="s">
        <v>17</v>
      </c>
      <c r="B290" s="217" t="s">
        <v>18</v>
      </c>
      <c r="C290" s="211"/>
      <c r="D290" s="15">
        <v>110000</v>
      </c>
      <c r="E290" s="218">
        <v>110000</v>
      </c>
      <c r="F290" s="211"/>
      <c r="G290" s="211"/>
      <c r="H290" s="135">
        <f t="shared" si="4"/>
        <v>100</v>
      </c>
    </row>
    <row r="291" spans="1:8" x14ac:dyDescent="0.25">
      <c r="A291" s="16" t="s">
        <v>117</v>
      </c>
      <c r="B291" s="210" t="s">
        <v>118</v>
      </c>
      <c r="C291" s="211"/>
      <c r="D291" s="17">
        <v>110000</v>
      </c>
      <c r="E291" s="212">
        <v>110000</v>
      </c>
      <c r="F291" s="211"/>
      <c r="G291" s="211"/>
      <c r="H291" s="136">
        <f t="shared" si="4"/>
        <v>100</v>
      </c>
    </row>
    <row r="292" spans="1:8" x14ac:dyDescent="0.25">
      <c r="A292" s="18" t="s">
        <v>142</v>
      </c>
      <c r="B292" s="213" t="s">
        <v>143</v>
      </c>
      <c r="C292" s="211"/>
      <c r="D292" s="19">
        <v>110000</v>
      </c>
      <c r="E292" s="214">
        <v>110000</v>
      </c>
      <c r="F292" s="211"/>
      <c r="G292" s="211"/>
      <c r="H292" s="137">
        <f t="shared" si="4"/>
        <v>100</v>
      </c>
    </row>
    <row r="293" spans="1:8" x14ac:dyDescent="0.25">
      <c r="A293" s="10" t="s">
        <v>33</v>
      </c>
      <c r="B293" s="221" t="s">
        <v>162</v>
      </c>
      <c r="C293" s="211"/>
      <c r="D293" s="11">
        <v>299000</v>
      </c>
      <c r="E293" s="222">
        <v>299000</v>
      </c>
      <c r="F293" s="211"/>
      <c r="G293" s="211"/>
      <c r="H293" s="133">
        <f t="shared" si="4"/>
        <v>100</v>
      </c>
    </row>
    <row r="294" spans="1:8" x14ac:dyDescent="0.25">
      <c r="A294" s="12" t="s">
        <v>15</v>
      </c>
      <c r="B294" s="215" t="s">
        <v>16</v>
      </c>
      <c r="C294" s="211"/>
      <c r="D294" s="13">
        <v>270000</v>
      </c>
      <c r="E294" s="216">
        <v>270000</v>
      </c>
      <c r="F294" s="211"/>
      <c r="G294" s="211"/>
      <c r="H294" s="134">
        <f t="shared" si="4"/>
        <v>100</v>
      </c>
    </row>
    <row r="295" spans="1:8" x14ac:dyDescent="0.25">
      <c r="A295" s="14" t="s">
        <v>17</v>
      </c>
      <c r="B295" s="217" t="s">
        <v>18</v>
      </c>
      <c r="C295" s="211"/>
      <c r="D295" s="15">
        <v>270000</v>
      </c>
      <c r="E295" s="218">
        <v>270000</v>
      </c>
      <c r="F295" s="211"/>
      <c r="G295" s="211"/>
      <c r="H295" s="135">
        <f t="shared" si="4"/>
        <v>100</v>
      </c>
    </row>
    <row r="296" spans="1:8" x14ac:dyDescent="0.25">
      <c r="A296" s="16" t="s">
        <v>19</v>
      </c>
      <c r="B296" s="210" t="s">
        <v>20</v>
      </c>
      <c r="C296" s="211"/>
      <c r="D296" s="17">
        <v>170000</v>
      </c>
      <c r="E296" s="212">
        <v>170000</v>
      </c>
      <c r="F296" s="211"/>
      <c r="G296" s="211"/>
      <c r="H296" s="136">
        <f t="shared" si="4"/>
        <v>100</v>
      </c>
    </row>
    <row r="297" spans="1:8" x14ac:dyDescent="0.25">
      <c r="A297" s="18" t="s">
        <v>106</v>
      </c>
      <c r="B297" s="213" t="s">
        <v>107</v>
      </c>
      <c r="C297" s="211"/>
      <c r="D297" s="19">
        <v>70000</v>
      </c>
      <c r="E297" s="214">
        <v>62100</v>
      </c>
      <c r="F297" s="211"/>
      <c r="G297" s="211"/>
      <c r="H297" s="137">
        <f t="shared" si="4"/>
        <v>88.714285714285708</v>
      </c>
    </row>
    <row r="298" spans="1:8" x14ac:dyDescent="0.25">
      <c r="A298" s="18" t="s">
        <v>27</v>
      </c>
      <c r="B298" s="213" t="s">
        <v>28</v>
      </c>
      <c r="C298" s="211"/>
      <c r="D298" s="19">
        <v>100000</v>
      </c>
      <c r="E298" s="214">
        <v>107900</v>
      </c>
      <c r="F298" s="211"/>
      <c r="G298" s="211"/>
      <c r="H298" s="137">
        <f t="shared" si="4"/>
        <v>107.89999999999999</v>
      </c>
    </row>
    <row r="299" spans="1:8" x14ac:dyDescent="0.25">
      <c r="A299" s="16" t="s">
        <v>57</v>
      </c>
      <c r="B299" s="210" t="s">
        <v>58</v>
      </c>
      <c r="C299" s="211"/>
      <c r="D299" s="17">
        <v>100000</v>
      </c>
      <c r="E299" s="212">
        <v>100000</v>
      </c>
      <c r="F299" s="211"/>
      <c r="G299" s="211"/>
      <c r="H299" s="136">
        <f t="shared" si="4"/>
        <v>100</v>
      </c>
    </row>
    <row r="300" spans="1:8" x14ac:dyDescent="0.25">
      <c r="A300" s="18" t="s">
        <v>68</v>
      </c>
      <c r="B300" s="213" t="s">
        <v>69</v>
      </c>
      <c r="C300" s="211"/>
      <c r="D300" s="19">
        <v>100000</v>
      </c>
      <c r="E300" s="214">
        <v>100000</v>
      </c>
      <c r="F300" s="211"/>
      <c r="G300" s="211"/>
      <c r="H300" s="137">
        <f t="shared" si="4"/>
        <v>100</v>
      </c>
    </row>
    <row r="301" spans="1:8" x14ac:dyDescent="0.25">
      <c r="A301" s="12" t="s">
        <v>70</v>
      </c>
      <c r="B301" s="215" t="s">
        <v>71</v>
      </c>
      <c r="C301" s="211"/>
      <c r="D301" s="13">
        <v>29000</v>
      </c>
      <c r="E301" s="216">
        <v>29000</v>
      </c>
      <c r="F301" s="211"/>
      <c r="G301" s="211"/>
      <c r="H301" s="134">
        <f t="shared" si="4"/>
        <v>100</v>
      </c>
    </row>
    <row r="302" spans="1:8" x14ac:dyDescent="0.25">
      <c r="A302" s="14" t="s">
        <v>17</v>
      </c>
      <c r="B302" s="217" t="s">
        <v>18</v>
      </c>
      <c r="C302" s="211"/>
      <c r="D302" s="15">
        <v>29000</v>
      </c>
      <c r="E302" s="218">
        <v>29000</v>
      </c>
      <c r="F302" s="211"/>
      <c r="G302" s="211"/>
      <c r="H302" s="135">
        <f t="shared" si="4"/>
        <v>100</v>
      </c>
    </row>
    <row r="303" spans="1:8" x14ac:dyDescent="0.25">
      <c r="A303" s="16" t="s">
        <v>19</v>
      </c>
      <c r="B303" s="210" t="s">
        <v>20</v>
      </c>
      <c r="C303" s="211"/>
      <c r="D303" s="17">
        <v>29000</v>
      </c>
      <c r="E303" s="212">
        <v>29000</v>
      </c>
      <c r="F303" s="211"/>
      <c r="G303" s="211"/>
      <c r="H303" s="136">
        <f t="shared" si="4"/>
        <v>100</v>
      </c>
    </row>
    <row r="304" spans="1:8" x14ac:dyDescent="0.25">
      <c r="A304" s="18" t="s">
        <v>106</v>
      </c>
      <c r="B304" s="213" t="s">
        <v>107</v>
      </c>
      <c r="C304" s="211"/>
      <c r="D304" s="19">
        <v>29000</v>
      </c>
      <c r="E304" s="214">
        <v>29000</v>
      </c>
      <c r="F304" s="211"/>
      <c r="G304" s="211"/>
      <c r="H304" s="137">
        <f t="shared" si="4"/>
        <v>100</v>
      </c>
    </row>
    <row r="305" spans="1:8" x14ac:dyDescent="0.25">
      <c r="A305" s="10" t="s">
        <v>62</v>
      </c>
      <c r="B305" s="221" t="s">
        <v>163</v>
      </c>
      <c r="C305" s="211"/>
      <c r="D305" s="11">
        <v>70000</v>
      </c>
      <c r="E305" s="222">
        <v>130000</v>
      </c>
      <c r="F305" s="211"/>
      <c r="G305" s="211"/>
      <c r="H305" s="133">
        <f t="shared" si="4"/>
        <v>185.71428571428572</v>
      </c>
    </row>
    <row r="306" spans="1:8" x14ac:dyDescent="0.25">
      <c r="A306" s="12" t="s">
        <v>15</v>
      </c>
      <c r="B306" s="215" t="s">
        <v>16</v>
      </c>
      <c r="C306" s="211"/>
      <c r="D306" s="13">
        <v>70000</v>
      </c>
      <c r="E306" s="216">
        <v>130000</v>
      </c>
      <c r="F306" s="211"/>
      <c r="G306" s="211"/>
      <c r="H306" s="134">
        <f t="shared" si="4"/>
        <v>185.71428571428572</v>
      </c>
    </row>
    <row r="307" spans="1:8" x14ac:dyDescent="0.25">
      <c r="A307" s="14" t="s">
        <v>17</v>
      </c>
      <c r="B307" s="217" t="s">
        <v>18</v>
      </c>
      <c r="C307" s="211"/>
      <c r="D307" s="15">
        <v>70000</v>
      </c>
      <c r="E307" s="218">
        <v>130000</v>
      </c>
      <c r="F307" s="211"/>
      <c r="G307" s="211"/>
      <c r="H307" s="135">
        <f t="shared" si="4"/>
        <v>185.71428571428572</v>
      </c>
    </row>
    <row r="308" spans="1:8" x14ac:dyDescent="0.25">
      <c r="A308" s="16" t="s">
        <v>19</v>
      </c>
      <c r="B308" s="210" t="s">
        <v>20</v>
      </c>
      <c r="C308" s="211"/>
      <c r="D308" s="17">
        <v>70000</v>
      </c>
      <c r="E308" s="212">
        <v>0</v>
      </c>
      <c r="F308" s="211"/>
      <c r="G308" s="211"/>
      <c r="H308" s="136">
        <f t="shared" si="4"/>
        <v>0</v>
      </c>
    </row>
    <row r="309" spans="1:8" x14ac:dyDescent="0.25">
      <c r="A309" s="18" t="s">
        <v>27</v>
      </c>
      <c r="B309" s="213" t="s">
        <v>28</v>
      </c>
      <c r="C309" s="211"/>
      <c r="D309" s="19">
        <v>70000</v>
      </c>
      <c r="E309" s="214">
        <v>0</v>
      </c>
      <c r="F309" s="211"/>
      <c r="G309" s="211"/>
      <c r="H309" s="137">
        <f t="shared" si="4"/>
        <v>0</v>
      </c>
    </row>
    <row r="310" spans="1:8" x14ac:dyDescent="0.25">
      <c r="A310" s="16" t="s">
        <v>57</v>
      </c>
      <c r="B310" s="210" t="s">
        <v>58</v>
      </c>
      <c r="C310" s="211"/>
      <c r="D310" s="17">
        <v>0</v>
      </c>
      <c r="E310" s="212">
        <v>130000</v>
      </c>
      <c r="F310" s="211"/>
      <c r="G310" s="211"/>
      <c r="H310" s="136"/>
    </row>
    <row r="311" spans="1:8" x14ac:dyDescent="0.25">
      <c r="A311" s="18" t="s">
        <v>59</v>
      </c>
      <c r="B311" s="213" t="s">
        <v>60</v>
      </c>
      <c r="C311" s="211"/>
      <c r="D311" s="19">
        <v>0</v>
      </c>
      <c r="E311" s="214">
        <v>130000</v>
      </c>
      <c r="F311" s="211"/>
      <c r="G311" s="211"/>
      <c r="H311" s="137"/>
    </row>
    <row r="312" spans="1:8" x14ac:dyDescent="0.25">
      <c r="A312" s="10" t="s">
        <v>72</v>
      </c>
      <c r="B312" s="221" t="s">
        <v>164</v>
      </c>
      <c r="C312" s="211"/>
      <c r="D312" s="11">
        <v>225000</v>
      </c>
      <c r="E312" s="222">
        <v>180000</v>
      </c>
      <c r="F312" s="211"/>
      <c r="G312" s="211"/>
      <c r="H312" s="133">
        <f t="shared" si="4"/>
        <v>80</v>
      </c>
    </row>
    <row r="313" spans="1:8" x14ac:dyDescent="0.25">
      <c r="A313" s="12" t="s">
        <v>15</v>
      </c>
      <c r="B313" s="215" t="s">
        <v>16</v>
      </c>
      <c r="C313" s="211"/>
      <c r="D313" s="13">
        <v>225000</v>
      </c>
      <c r="E313" s="216">
        <v>180000</v>
      </c>
      <c r="F313" s="211"/>
      <c r="G313" s="211"/>
      <c r="H313" s="134">
        <f t="shared" si="4"/>
        <v>80</v>
      </c>
    </row>
    <row r="314" spans="1:8" x14ac:dyDescent="0.25">
      <c r="A314" s="14" t="s">
        <v>17</v>
      </c>
      <c r="B314" s="217" t="s">
        <v>18</v>
      </c>
      <c r="C314" s="211"/>
      <c r="D314" s="15">
        <v>225000</v>
      </c>
      <c r="E314" s="218">
        <v>180000</v>
      </c>
      <c r="F314" s="211"/>
      <c r="G314" s="211"/>
      <c r="H314" s="135">
        <f t="shared" si="4"/>
        <v>80</v>
      </c>
    </row>
    <row r="315" spans="1:8" x14ac:dyDescent="0.25">
      <c r="A315" s="16" t="s">
        <v>57</v>
      </c>
      <c r="B315" s="210" t="s">
        <v>58</v>
      </c>
      <c r="C315" s="211"/>
      <c r="D315" s="17">
        <v>225000</v>
      </c>
      <c r="E315" s="212">
        <v>180000</v>
      </c>
      <c r="F315" s="211"/>
      <c r="G315" s="211"/>
      <c r="H315" s="136">
        <f t="shared" si="4"/>
        <v>80</v>
      </c>
    </row>
    <row r="316" spans="1:8" x14ac:dyDescent="0.25">
      <c r="A316" s="18" t="s">
        <v>59</v>
      </c>
      <c r="B316" s="213" t="s">
        <v>60</v>
      </c>
      <c r="C316" s="211"/>
      <c r="D316" s="19">
        <v>225000</v>
      </c>
      <c r="E316" s="214">
        <v>180000</v>
      </c>
      <c r="F316" s="211"/>
      <c r="G316" s="211"/>
      <c r="H316" s="137">
        <f t="shared" si="4"/>
        <v>80</v>
      </c>
    </row>
    <row r="317" spans="1:8" ht="22.5" x14ac:dyDescent="0.25">
      <c r="A317" s="10" t="s">
        <v>78</v>
      </c>
      <c r="B317" s="221" t="s">
        <v>165</v>
      </c>
      <c r="C317" s="211"/>
      <c r="D317" s="11">
        <v>0</v>
      </c>
      <c r="E317" s="222">
        <v>20000</v>
      </c>
      <c r="F317" s="211"/>
      <c r="G317" s="211"/>
      <c r="H317" s="133"/>
    </row>
    <row r="318" spans="1:8" x14ac:dyDescent="0.25">
      <c r="A318" s="12" t="s">
        <v>15</v>
      </c>
      <c r="B318" s="215" t="s">
        <v>16</v>
      </c>
      <c r="C318" s="211"/>
      <c r="D318" s="13">
        <v>0</v>
      </c>
      <c r="E318" s="216">
        <v>20000</v>
      </c>
      <c r="F318" s="211"/>
      <c r="G318" s="211"/>
      <c r="H318" s="134"/>
    </row>
    <row r="319" spans="1:8" x14ac:dyDescent="0.25">
      <c r="A319" s="14" t="s">
        <v>17</v>
      </c>
      <c r="B319" s="217" t="s">
        <v>18</v>
      </c>
      <c r="C319" s="211"/>
      <c r="D319" s="15">
        <v>0</v>
      </c>
      <c r="E319" s="218">
        <v>20000</v>
      </c>
      <c r="F319" s="211"/>
      <c r="G319" s="211"/>
      <c r="H319" s="135"/>
    </row>
    <row r="320" spans="1:8" x14ac:dyDescent="0.25">
      <c r="A320" s="16" t="s">
        <v>29</v>
      </c>
      <c r="B320" s="210" t="s">
        <v>30</v>
      </c>
      <c r="C320" s="211"/>
      <c r="D320" s="17">
        <v>0</v>
      </c>
      <c r="E320" s="212">
        <v>20000</v>
      </c>
      <c r="F320" s="211"/>
      <c r="G320" s="211"/>
      <c r="H320" s="136"/>
    </row>
    <row r="321" spans="1:8" x14ac:dyDescent="0.25">
      <c r="A321" s="18" t="s">
        <v>166</v>
      </c>
      <c r="B321" s="213" t="s">
        <v>167</v>
      </c>
      <c r="C321" s="211"/>
      <c r="D321" s="19">
        <v>0</v>
      </c>
      <c r="E321" s="214">
        <v>20000</v>
      </c>
      <c r="F321" s="211"/>
      <c r="G321" s="211"/>
      <c r="H321" s="137"/>
    </row>
    <row r="322" spans="1:8" ht="22.5" x14ac:dyDescent="0.25">
      <c r="A322" s="10" t="s">
        <v>168</v>
      </c>
      <c r="B322" s="221" t="s">
        <v>169</v>
      </c>
      <c r="C322" s="211"/>
      <c r="D322" s="11">
        <v>684000</v>
      </c>
      <c r="E322" s="222">
        <v>453000</v>
      </c>
      <c r="F322" s="211"/>
      <c r="G322" s="211"/>
      <c r="H322" s="133">
        <f t="shared" si="4"/>
        <v>66.228070175438589</v>
      </c>
    </row>
    <row r="323" spans="1:8" x14ac:dyDescent="0.25">
      <c r="A323" s="12" t="s">
        <v>15</v>
      </c>
      <c r="B323" s="215" t="s">
        <v>16</v>
      </c>
      <c r="C323" s="211"/>
      <c r="D323" s="13">
        <v>684000</v>
      </c>
      <c r="E323" s="216">
        <v>453000</v>
      </c>
      <c r="F323" s="211"/>
      <c r="G323" s="211"/>
      <c r="H323" s="134">
        <f t="shared" si="4"/>
        <v>66.228070175438589</v>
      </c>
    </row>
    <row r="324" spans="1:8" x14ac:dyDescent="0.25">
      <c r="A324" s="14" t="s">
        <v>17</v>
      </c>
      <c r="B324" s="217" t="s">
        <v>18</v>
      </c>
      <c r="C324" s="211"/>
      <c r="D324" s="15">
        <v>684000</v>
      </c>
      <c r="E324" s="218">
        <v>453000</v>
      </c>
      <c r="F324" s="211"/>
      <c r="G324" s="211"/>
      <c r="H324" s="135">
        <f t="shared" si="4"/>
        <v>66.228070175438589</v>
      </c>
    </row>
    <row r="325" spans="1:8" x14ac:dyDescent="0.25">
      <c r="A325" s="16" t="s">
        <v>29</v>
      </c>
      <c r="B325" s="210" t="s">
        <v>30</v>
      </c>
      <c r="C325" s="211"/>
      <c r="D325" s="17">
        <v>684000</v>
      </c>
      <c r="E325" s="212">
        <v>453000</v>
      </c>
      <c r="F325" s="211"/>
      <c r="G325" s="211"/>
      <c r="H325" s="136">
        <f t="shared" si="4"/>
        <v>66.228070175438589</v>
      </c>
    </row>
    <row r="326" spans="1:8" x14ac:dyDescent="0.25">
      <c r="A326" s="18" t="s">
        <v>166</v>
      </c>
      <c r="B326" s="213" t="s">
        <v>167</v>
      </c>
      <c r="C326" s="211"/>
      <c r="D326" s="19">
        <v>684000</v>
      </c>
      <c r="E326" s="214">
        <v>453000</v>
      </c>
      <c r="F326" s="211"/>
      <c r="G326" s="211"/>
      <c r="H326" s="137">
        <f t="shared" si="4"/>
        <v>66.228070175438589</v>
      </c>
    </row>
    <row r="327" spans="1:8" x14ac:dyDescent="0.25">
      <c r="A327" s="6" t="s">
        <v>170</v>
      </c>
      <c r="B327" s="225" t="s">
        <v>171</v>
      </c>
      <c r="C327" s="211"/>
      <c r="D327" s="7">
        <v>3725000</v>
      </c>
      <c r="E327" s="226">
        <v>3255000</v>
      </c>
      <c r="F327" s="211"/>
      <c r="G327" s="211"/>
      <c r="H327" s="131">
        <f t="shared" si="4"/>
        <v>87.382550335570471</v>
      </c>
    </row>
    <row r="328" spans="1:8" x14ac:dyDescent="0.25">
      <c r="A328" s="8" t="s">
        <v>11</v>
      </c>
      <c r="B328" s="219" t="s">
        <v>172</v>
      </c>
      <c r="C328" s="211"/>
      <c r="D328" s="9">
        <v>3725000</v>
      </c>
      <c r="E328" s="220">
        <v>3255000</v>
      </c>
      <c r="F328" s="211"/>
      <c r="G328" s="211"/>
      <c r="H328" s="132">
        <f t="shared" si="4"/>
        <v>87.382550335570471</v>
      </c>
    </row>
    <row r="329" spans="1:8" x14ac:dyDescent="0.25">
      <c r="A329" s="10" t="s">
        <v>25</v>
      </c>
      <c r="B329" s="221" t="s">
        <v>173</v>
      </c>
      <c r="C329" s="211"/>
      <c r="D329" s="11">
        <v>2560000</v>
      </c>
      <c r="E329" s="222">
        <v>2460000</v>
      </c>
      <c r="F329" s="211"/>
      <c r="G329" s="211"/>
      <c r="H329" s="133">
        <f t="shared" si="4"/>
        <v>96.09375</v>
      </c>
    </row>
    <row r="330" spans="1:8" x14ac:dyDescent="0.25">
      <c r="A330" s="12" t="s">
        <v>15</v>
      </c>
      <c r="B330" s="215" t="s">
        <v>16</v>
      </c>
      <c r="C330" s="211"/>
      <c r="D330" s="13">
        <v>400000</v>
      </c>
      <c r="E330" s="216">
        <v>300000</v>
      </c>
      <c r="F330" s="211"/>
      <c r="G330" s="211"/>
      <c r="H330" s="134">
        <f t="shared" si="4"/>
        <v>75</v>
      </c>
    </row>
    <row r="331" spans="1:8" x14ac:dyDescent="0.25">
      <c r="A331" s="14" t="s">
        <v>17</v>
      </c>
      <c r="B331" s="217" t="s">
        <v>18</v>
      </c>
      <c r="C331" s="211"/>
      <c r="D331" s="15">
        <v>400000</v>
      </c>
      <c r="E331" s="218">
        <v>300000</v>
      </c>
      <c r="F331" s="211"/>
      <c r="G331" s="211"/>
      <c r="H331" s="135">
        <f t="shared" si="4"/>
        <v>75</v>
      </c>
    </row>
    <row r="332" spans="1:8" x14ac:dyDescent="0.25">
      <c r="A332" s="16" t="s">
        <v>117</v>
      </c>
      <c r="B332" s="210" t="s">
        <v>118</v>
      </c>
      <c r="C332" s="211"/>
      <c r="D332" s="17">
        <v>300000</v>
      </c>
      <c r="E332" s="212">
        <v>200000</v>
      </c>
      <c r="F332" s="211"/>
      <c r="G332" s="211"/>
      <c r="H332" s="136">
        <f t="shared" si="4"/>
        <v>66.666666666666657</v>
      </c>
    </row>
    <row r="333" spans="1:8" x14ac:dyDescent="0.25">
      <c r="A333" s="18" t="s">
        <v>142</v>
      </c>
      <c r="B333" s="213" t="s">
        <v>143</v>
      </c>
      <c r="C333" s="211"/>
      <c r="D333" s="19">
        <v>300000</v>
      </c>
      <c r="E333" s="214">
        <v>200000</v>
      </c>
      <c r="F333" s="211"/>
      <c r="G333" s="211"/>
      <c r="H333" s="137">
        <f t="shared" ref="H333:H396" si="5">SUM(E333/D333)*100</f>
        <v>66.666666666666657</v>
      </c>
    </row>
    <row r="334" spans="1:8" x14ac:dyDescent="0.25">
      <c r="A334" s="16" t="s">
        <v>29</v>
      </c>
      <c r="B334" s="210" t="s">
        <v>30</v>
      </c>
      <c r="C334" s="211"/>
      <c r="D334" s="17">
        <v>100000</v>
      </c>
      <c r="E334" s="212">
        <v>100000</v>
      </c>
      <c r="F334" s="211"/>
      <c r="G334" s="211"/>
      <c r="H334" s="136">
        <f t="shared" si="5"/>
        <v>100</v>
      </c>
    </row>
    <row r="335" spans="1:8" x14ac:dyDescent="0.25">
      <c r="A335" s="18" t="s">
        <v>174</v>
      </c>
      <c r="B335" s="213" t="s">
        <v>175</v>
      </c>
      <c r="C335" s="211"/>
      <c r="D335" s="19">
        <v>100000</v>
      </c>
      <c r="E335" s="214">
        <v>100000</v>
      </c>
      <c r="F335" s="211"/>
      <c r="G335" s="211"/>
      <c r="H335" s="137">
        <f t="shared" si="5"/>
        <v>100</v>
      </c>
    </row>
    <row r="336" spans="1:8" x14ac:dyDescent="0.25">
      <c r="A336" s="12" t="s">
        <v>176</v>
      </c>
      <c r="B336" s="215" t="s">
        <v>177</v>
      </c>
      <c r="C336" s="211"/>
      <c r="D336" s="13">
        <v>2160000</v>
      </c>
      <c r="E336" s="216">
        <v>2160000</v>
      </c>
      <c r="F336" s="211"/>
      <c r="G336" s="211"/>
      <c r="H336" s="134">
        <f t="shared" si="5"/>
        <v>100</v>
      </c>
    </row>
    <row r="337" spans="1:8" x14ac:dyDescent="0.25">
      <c r="A337" s="14" t="s">
        <v>17</v>
      </c>
      <c r="B337" s="217" t="s">
        <v>18</v>
      </c>
      <c r="C337" s="211"/>
      <c r="D337" s="15">
        <v>2160000</v>
      </c>
      <c r="E337" s="218">
        <v>2160000</v>
      </c>
      <c r="F337" s="211"/>
      <c r="G337" s="211"/>
      <c r="H337" s="135">
        <f t="shared" si="5"/>
        <v>100</v>
      </c>
    </row>
    <row r="338" spans="1:8" x14ac:dyDescent="0.25">
      <c r="A338" s="16" t="s">
        <v>117</v>
      </c>
      <c r="B338" s="210" t="s">
        <v>118</v>
      </c>
      <c r="C338" s="211"/>
      <c r="D338" s="17">
        <v>2160000</v>
      </c>
      <c r="E338" s="212">
        <v>2160000</v>
      </c>
      <c r="F338" s="211"/>
      <c r="G338" s="211"/>
      <c r="H338" s="136">
        <f t="shared" si="5"/>
        <v>100</v>
      </c>
    </row>
    <row r="339" spans="1:8" x14ac:dyDescent="0.25">
      <c r="A339" s="18" t="s">
        <v>142</v>
      </c>
      <c r="B339" s="213" t="s">
        <v>143</v>
      </c>
      <c r="C339" s="211"/>
      <c r="D339" s="19">
        <v>2160000</v>
      </c>
      <c r="E339" s="214">
        <v>2160000</v>
      </c>
      <c r="F339" s="211"/>
      <c r="G339" s="211"/>
      <c r="H339" s="137">
        <f t="shared" si="5"/>
        <v>100</v>
      </c>
    </row>
    <row r="340" spans="1:8" x14ac:dyDescent="0.25">
      <c r="A340" s="10" t="s">
        <v>33</v>
      </c>
      <c r="B340" s="221" t="s">
        <v>178</v>
      </c>
      <c r="C340" s="211"/>
      <c r="D340" s="11">
        <v>365000</v>
      </c>
      <c r="E340" s="222">
        <v>165000</v>
      </c>
      <c r="F340" s="211"/>
      <c r="G340" s="211"/>
      <c r="H340" s="133">
        <f t="shared" si="5"/>
        <v>45.205479452054789</v>
      </c>
    </row>
    <row r="341" spans="1:8" x14ac:dyDescent="0.25">
      <c r="A341" s="12" t="s">
        <v>15</v>
      </c>
      <c r="B341" s="215" t="s">
        <v>16</v>
      </c>
      <c r="C341" s="211"/>
      <c r="D341" s="13">
        <v>365000</v>
      </c>
      <c r="E341" s="216">
        <v>165000</v>
      </c>
      <c r="F341" s="211"/>
      <c r="G341" s="211"/>
      <c r="H341" s="134">
        <f t="shared" si="5"/>
        <v>45.205479452054789</v>
      </c>
    </row>
    <row r="342" spans="1:8" x14ac:dyDescent="0.25">
      <c r="A342" s="14" t="s">
        <v>17</v>
      </c>
      <c r="B342" s="217" t="s">
        <v>18</v>
      </c>
      <c r="C342" s="211"/>
      <c r="D342" s="15">
        <v>365000</v>
      </c>
      <c r="E342" s="218">
        <v>165000</v>
      </c>
      <c r="F342" s="211"/>
      <c r="G342" s="211"/>
      <c r="H342" s="135">
        <f t="shared" si="5"/>
        <v>45.205479452054789</v>
      </c>
    </row>
    <row r="343" spans="1:8" x14ac:dyDescent="0.25">
      <c r="A343" s="16" t="s">
        <v>117</v>
      </c>
      <c r="B343" s="210" t="s">
        <v>118</v>
      </c>
      <c r="C343" s="211"/>
      <c r="D343" s="17">
        <v>365000</v>
      </c>
      <c r="E343" s="212">
        <v>165000</v>
      </c>
      <c r="F343" s="211"/>
      <c r="G343" s="211"/>
      <c r="H343" s="136">
        <f t="shared" si="5"/>
        <v>45.205479452054789</v>
      </c>
    </row>
    <row r="344" spans="1:8" x14ac:dyDescent="0.25">
      <c r="A344" s="18" t="s">
        <v>142</v>
      </c>
      <c r="B344" s="213" t="s">
        <v>143</v>
      </c>
      <c r="C344" s="211"/>
      <c r="D344" s="19">
        <v>350000</v>
      </c>
      <c r="E344" s="214">
        <v>150000</v>
      </c>
      <c r="F344" s="211"/>
      <c r="G344" s="211"/>
      <c r="H344" s="137">
        <f t="shared" si="5"/>
        <v>42.857142857142854</v>
      </c>
    </row>
    <row r="345" spans="1:8" x14ac:dyDescent="0.25">
      <c r="A345" s="18" t="s">
        <v>179</v>
      </c>
      <c r="B345" s="213" t="s">
        <v>180</v>
      </c>
      <c r="C345" s="211"/>
      <c r="D345" s="19">
        <v>15000</v>
      </c>
      <c r="E345" s="214">
        <v>15000</v>
      </c>
      <c r="F345" s="211"/>
      <c r="G345" s="211"/>
      <c r="H345" s="137">
        <f t="shared" si="5"/>
        <v>100</v>
      </c>
    </row>
    <row r="346" spans="1:8" x14ac:dyDescent="0.25">
      <c r="A346" s="10" t="s">
        <v>62</v>
      </c>
      <c r="B346" s="221" t="s">
        <v>181</v>
      </c>
      <c r="C346" s="211"/>
      <c r="D346" s="11">
        <v>500000</v>
      </c>
      <c r="E346" s="222">
        <v>0</v>
      </c>
      <c r="F346" s="211"/>
      <c r="G346" s="211"/>
      <c r="H346" s="133">
        <f t="shared" si="5"/>
        <v>0</v>
      </c>
    </row>
    <row r="347" spans="1:8" x14ac:dyDescent="0.25">
      <c r="A347" s="12" t="s">
        <v>15</v>
      </c>
      <c r="B347" s="215" t="s">
        <v>16</v>
      </c>
      <c r="C347" s="211"/>
      <c r="D347" s="13">
        <v>500000</v>
      </c>
      <c r="E347" s="216">
        <v>0</v>
      </c>
      <c r="F347" s="211"/>
      <c r="G347" s="211"/>
      <c r="H347" s="134">
        <f t="shared" si="5"/>
        <v>0</v>
      </c>
    </row>
    <row r="348" spans="1:8" x14ac:dyDescent="0.25">
      <c r="A348" s="14" t="s">
        <v>17</v>
      </c>
      <c r="B348" s="217" t="s">
        <v>18</v>
      </c>
      <c r="C348" s="211"/>
      <c r="D348" s="15">
        <v>500000</v>
      </c>
      <c r="E348" s="218">
        <v>0</v>
      </c>
      <c r="F348" s="211"/>
      <c r="G348" s="211"/>
      <c r="H348" s="135">
        <f t="shared" si="5"/>
        <v>0</v>
      </c>
    </row>
    <row r="349" spans="1:8" x14ac:dyDescent="0.25">
      <c r="A349" s="16" t="s">
        <v>117</v>
      </c>
      <c r="B349" s="210" t="s">
        <v>118</v>
      </c>
      <c r="C349" s="211"/>
      <c r="D349" s="17">
        <v>500000</v>
      </c>
      <c r="E349" s="212">
        <v>0</v>
      </c>
      <c r="F349" s="211"/>
      <c r="G349" s="211"/>
      <c r="H349" s="136">
        <f t="shared" si="5"/>
        <v>0</v>
      </c>
    </row>
    <row r="350" spans="1:8" x14ac:dyDescent="0.25">
      <c r="A350" s="18" t="s">
        <v>142</v>
      </c>
      <c r="B350" s="213" t="s">
        <v>143</v>
      </c>
      <c r="C350" s="211"/>
      <c r="D350" s="19">
        <v>500000</v>
      </c>
      <c r="E350" s="214">
        <v>0</v>
      </c>
      <c r="F350" s="211"/>
      <c r="G350" s="211"/>
      <c r="H350" s="137">
        <f t="shared" si="5"/>
        <v>0</v>
      </c>
    </row>
    <row r="351" spans="1:8" ht="22.5" x14ac:dyDescent="0.25">
      <c r="A351" s="10" t="s">
        <v>78</v>
      </c>
      <c r="B351" s="221" t="s">
        <v>182</v>
      </c>
      <c r="C351" s="211"/>
      <c r="D351" s="11">
        <v>300000</v>
      </c>
      <c r="E351" s="222">
        <v>630000</v>
      </c>
      <c r="F351" s="211"/>
      <c r="G351" s="211"/>
      <c r="H351" s="133">
        <f t="shared" si="5"/>
        <v>210</v>
      </c>
    </row>
    <row r="352" spans="1:8" x14ac:dyDescent="0.25">
      <c r="A352" s="12" t="s">
        <v>15</v>
      </c>
      <c r="B352" s="215" t="s">
        <v>16</v>
      </c>
      <c r="C352" s="211"/>
      <c r="D352" s="13">
        <v>300000</v>
      </c>
      <c r="E352" s="216">
        <v>630000</v>
      </c>
      <c r="F352" s="211"/>
      <c r="G352" s="211"/>
      <c r="H352" s="134">
        <f t="shared" si="5"/>
        <v>210</v>
      </c>
    </row>
    <row r="353" spans="1:8" x14ac:dyDescent="0.25">
      <c r="A353" s="14" t="s">
        <v>17</v>
      </c>
      <c r="B353" s="217" t="s">
        <v>18</v>
      </c>
      <c r="C353" s="211"/>
      <c r="D353" s="15">
        <v>300000</v>
      </c>
      <c r="E353" s="218">
        <v>630000</v>
      </c>
      <c r="F353" s="211"/>
      <c r="G353" s="211"/>
      <c r="H353" s="135">
        <f t="shared" si="5"/>
        <v>210</v>
      </c>
    </row>
    <row r="354" spans="1:8" x14ac:dyDescent="0.25">
      <c r="A354" s="16" t="s">
        <v>57</v>
      </c>
      <c r="B354" s="210" t="s">
        <v>58</v>
      </c>
      <c r="C354" s="211"/>
      <c r="D354" s="17">
        <v>0</v>
      </c>
      <c r="E354" s="212">
        <v>30000</v>
      </c>
      <c r="F354" s="211"/>
      <c r="G354" s="211"/>
      <c r="H354" s="136"/>
    </row>
    <row r="355" spans="1:8" x14ac:dyDescent="0.25">
      <c r="A355" s="18" t="s">
        <v>59</v>
      </c>
      <c r="B355" s="213" t="s">
        <v>60</v>
      </c>
      <c r="C355" s="211"/>
      <c r="D355" s="19">
        <v>0</v>
      </c>
      <c r="E355" s="214">
        <v>30000</v>
      </c>
      <c r="F355" s="211"/>
      <c r="G355" s="211"/>
      <c r="H355" s="137"/>
    </row>
    <row r="356" spans="1:8" x14ac:dyDescent="0.25">
      <c r="A356" s="16" t="s">
        <v>117</v>
      </c>
      <c r="B356" s="210" t="s">
        <v>118</v>
      </c>
      <c r="C356" s="211"/>
      <c r="D356" s="17">
        <v>300000</v>
      </c>
      <c r="E356" s="212">
        <v>600000</v>
      </c>
      <c r="F356" s="211"/>
      <c r="G356" s="211"/>
      <c r="H356" s="136">
        <f t="shared" si="5"/>
        <v>200</v>
      </c>
    </row>
    <row r="357" spans="1:8" x14ac:dyDescent="0.25">
      <c r="A357" s="18" t="s">
        <v>142</v>
      </c>
      <c r="B357" s="213" t="s">
        <v>143</v>
      </c>
      <c r="C357" s="211"/>
      <c r="D357" s="19">
        <v>300000</v>
      </c>
      <c r="E357" s="214">
        <v>600000</v>
      </c>
      <c r="F357" s="211"/>
      <c r="G357" s="211"/>
      <c r="H357" s="137">
        <f t="shared" si="5"/>
        <v>200</v>
      </c>
    </row>
    <row r="358" spans="1:8" x14ac:dyDescent="0.25">
      <c r="A358" s="4" t="s">
        <v>183</v>
      </c>
      <c r="B358" s="223" t="s">
        <v>184</v>
      </c>
      <c r="C358" s="211"/>
      <c r="D358" s="5">
        <v>39193700</v>
      </c>
      <c r="E358" s="224">
        <v>35843350</v>
      </c>
      <c r="F358" s="211"/>
      <c r="G358" s="211"/>
      <c r="H358" s="130">
        <f t="shared" si="5"/>
        <v>91.451814960057348</v>
      </c>
    </row>
    <row r="359" spans="1:8" x14ac:dyDescent="0.25">
      <c r="A359" s="6" t="s">
        <v>185</v>
      </c>
      <c r="B359" s="225" t="s">
        <v>186</v>
      </c>
      <c r="C359" s="211"/>
      <c r="D359" s="7">
        <v>39193700</v>
      </c>
      <c r="E359" s="226">
        <v>35843350</v>
      </c>
      <c r="F359" s="211"/>
      <c r="G359" s="211"/>
      <c r="H359" s="131">
        <f t="shared" si="5"/>
        <v>91.451814960057348</v>
      </c>
    </row>
    <row r="360" spans="1:8" x14ac:dyDescent="0.25">
      <c r="A360" s="8" t="s">
        <v>54</v>
      </c>
      <c r="B360" s="219" t="s">
        <v>186</v>
      </c>
      <c r="C360" s="211"/>
      <c r="D360" s="9">
        <v>22603700</v>
      </c>
      <c r="E360" s="220">
        <v>20293350</v>
      </c>
      <c r="F360" s="211"/>
      <c r="G360" s="211"/>
      <c r="H360" s="132">
        <f t="shared" si="5"/>
        <v>89.778885757641447</v>
      </c>
    </row>
    <row r="361" spans="1:8" x14ac:dyDescent="0.25">
      <c r="A361" s="10" t="s">
        <v>25</v>
      </c>
      <c r="B361" s="221" t="s">
        <v>187</v>
      </c>
      <c r="C361" s="211"/>
      <c r="D361" s="11">
        <v>22603700</v>
      </c>
      <c r="E361" s="222">
        <v>20293350</v>
      </c>
      <c r="F361" s="211"/>
      <c r="G361" s="211"/>
      <c r="H361" s="133">
        <f t="shared" si="5"/>
        <v>89.778885757641447</v>
      </c>
    </row>
    <row r="362" spans="1:8" x14ac:dyDescent="0.25">
      <c r="A362" s="12" t="s">
        <v>15</v>
      </c>
      <c r="B362" s="215" t="s">
        <v>16</v>
      </c>
      <c r="C362" s="211"/>
      <c r="D362" s="13">
        <v>22603700</v>
      </c>
      <c r="E362" s="216">
        <v>20293350</v>
      </c>
      <c r="F362" s="211"/>
      <c r="G362" s="211"/>
      <c r="H362" s="134">
        <f t="shared" si="5"/>
        <v>89.778885757641447</v>
      </c>
    </row>
    <row r="363" spans="1:8" x14ac:dyDescent="0.25">
      <c r="A363" s="14" t="s">
        <v>17</v>
      </c>
      <c r="B363" s="217" t="s">
        <v>18</v>
      </c>
      <c r="C363" s="211"/>
      <c r="D363" s="15">
        <v>22603700</v>
      </c>
      <c r="E363" s="218">
        <v>20293350</v>
      </c>
      <c r="F363" s="211"/>
      <c r="G363" s="211"/>
      <c r="H363" s="135">
        <f t="shared" si="5"/>
        <v>89.778885757641447</v>
      </c>
    </row>
    <row r="364" spans="1:8" x14ac:dyDescent="0.25">
      <c r="A364" s="16" t="s">
        <v>80</v>
      </c>
      <c r="B364" s="210" t="s">
        <v>81</v>
      </c>
      <c r="C364" s="211"/>
      <c r="D364" s="17">
        <v>19297350</v>
      </c>
      <c r="E364" s="212">
        <v>17095350</v>
      </c>
      <c r="F364" s="211"/>
      <c r="G364" s="211"/>
      <c r="H364" s="136">
        <f t="shared" si="5"/>
        <v>88.589106794456228</v>
      </c>
    </row>
    <row r="365" spans="1:8" x14ac:dyDescent="0.25">
      <c r="A365" s="18" t="s">
        <v>102</v>
      </c>
      <c r="B365" s="213" t="s">
        <v>103</v>
      </c>
      <c r="C365" s="211"/>
      <c r="D365" s="19">
        <v>15485000</v>
      </c>
      <c r="E365" s="214">
        <v>14000000</v>
      </c>
      <c r="F365" s="211"/>
      <c r="G365" s="211"/>
      <c r="H365" s="137">
        <f t="shared" si="5"/>
        <v>90.410074265418146</v>
      </c>
    </row>
    <row r="366" spans="1:8" x14ac:dyDescent="0.25">
      <c r="A366" s="18" t="s">
        <v>82</v>
      </c>
      <c r="B366" s="213" t="s">
        <v>83</v>
      </c>
      <c r="C366" s="211"/>
      <c r="D366" s="19">
        <v>1244500</v>
      </c>
      <c r="E366" s="214">
        <v>827500</v>
      </c>
      <c r="F366" s="211"/>
      <c r="G366" s="211"/>
      <c r="H366" s="137">
        <f t="shared" si="5"/>
        <v>66.492567296102862</v>
      </c>
    </row>
    <row r="367" spans="1:8" x14ac:dyDescent="0.25">
      <c r="A367" s="18" t="s">
        <v>104</v>
      </c>
      <c r="B367" s="213" t="s">
        <v>105</v>
      </c>
      <c r="C367" s="211"/>
      <c r="D367" s="19">
        <v>2567850</v>
      </c>
      <c r="E367" s="214">
        <v>2267850</v>
      </c>
      <c r="F367" s="211"/>
      <c r="G367" s="211"/>
      <c r="H367" s="137">
        <f t="shared" si="5"/>
        <v>88.317074595478701</v>
      </c>
    </row>
    <row r="368" spans="1:8" x14ac:dyDescent="0.25">
      <c r="A368" s="16" t="s">
        <v>19</v>
      </c>
      <c r="B368" s="210" t="s">
        <v>20</v>
      </c>
      <c r="C368" s="211"/>
      <c r="D368" s="17">
        <v>2720350</v>
      </c>
      <c r="E368" s="212">
        <v>2387000</v>
      </c>
      <c r="F368" s="211"/>
      <c r="G368" s="211"/>
      <c r="H368" s="136">
        <f t="shared" si="5"/>
        <v>87.746062087599014</v>
      </c>
    </row>
    <row r="369" spans="1:8" x14ac:dyDescent="0.25">
      <c r="A369" s="18" t="s">
        <v>21</v>
      </c>
      <c r="B369" s="213" t="s">
        <v>22</v>
      </c>
      <c r="C369" s="211"/>
      <c r="D369" s="19">
        <v>1532350</v>
      </c>
      <c r="E369" s="214">
        <v>1309000</v>
      </c>
      <c r="F369" s="211"/>
      <c r="G369" s="211"/>
      <c r="H369" s="137">
        <f t="shared" si="5"/>
        <v>85.424348223317125</v>
      </c>
    </row>
    <row r="370" spans="1:8" x14ac:dyDescent="0.25">
      <c r="A370" s="18" t="s">
        <v>27</v>
      </c>
      <c r="B370" s="213" t="s">
        <v>28</v>
      </c>
      <c r="C370" s="211"/>
      <c r="D370" s="19">
        <v>947000</v>
      </c>
      <c r="E370" s="214">
        <v>867000</v>
      </c>
      <c r="F370" s="211"/>
      <c r="G370" s="211"/>
      <c r="H370" s="137">
        <f t="shared" si="5"/>
        <v>91.552270327349532</v>
      </c>
    </row>
    <row r="371" spans="1:8" x14ac:dyDescent="0.25">
      <c r="A371" s="18" t="s">
        <v>41</v>
      </c>
      <c r="B371" s="213" t="s">
        <v>42</v>
      </c>
      <c r="C371" s="211"/>
      <c r="D371" s="19">
        <v>9000</v>
      </c>
      <c r="E371" s="214">
        <v>0</v>
      </c>
      <c r="F371" s="211"/>
      <c r="G371" s="211"/>
      <c r="H371" s="137">
        <f t="shared" si="5"/>
        <v>0</v>
      </c>
    </row>
    <row r="372" spans="1:8" x14ac:dyDescent="0.25">
      <c r="A372" s="18" t="s">
        <v>23</v>
      </c>
      <c r="B372" s="213" t="s">
        <v>24</v>
      </c>
      <c r="C372" s="211"/>
      <c r="D372" s="19">
        <v>232000</v>
      </c>
      <c r="E372" s="214">
        <v>211000</v>
      </c>
      <c r="F372" s="211"/>
      <c r="G372" s="211"/>
      <c r="H372" s="137">
        <f t="shared" si="5"/>
        <v>90.948275862068968</v>
      </c>
    </row>
    <row r="373" spans="1:8" x14ac:dyDescent="0.25">
      <c r="A373" s="16" t="s">
        <v>64</v>
      </c>
      <c r="B373" s="210" t="s">
        <v>65</v>
      </c>
      <c r="C373" s="211"/>
      <c r="D373" s="17">
        <v>176000</v>
      </c>
      <c r="E373" s="212">
        <v>201000</v>
      </c>
      <c r="F373" s="211"/>
      <c r="G373" s="211"/>
      <c r="H373" s="136">
        <f t="shared" si="5"/>
        <v>114.20454545454545</v>
      </c>
    </row>
    <row r="374" spans="1:8" x14ac:dyDescent="0.25">
      <c r="A374" s="18" t="s">
        <v>66</v>
      </c>
      <c r="B374" s="213" t="s">
        <v>67</v>
      </c>
      <c r="C374" s="211"/>
      <c r="D374" s="19">
        <v>176000</v>
      </c>
      <c r="E374" s="214">
        <v>201000</v>
      </c>
      <c r="F374" s="211"/>
      <c r="G374" s="211"/>
      <c r="H374" s="137">
        <f t="shared" si="5"/>
        <v>114.20454545454545</v>
      </c>
    </row>
    <row r="375" spans="1:8" x14ac:dyDescent="0.25">
      <c r="A375" s="16" t="s">
        <v>145</v>
      </c>
      <c r="B375" s="210" t="s">
        <v>146</v>
      </c>
      <c r="C375" s="211"/>
      <c r="D375" s="17">
        <v>10000</v>
      </c>
      <c r="E375" s="212">
        <v>10000</v>
      </c>
      <c r="F375" s="211"/>
      <c r="G375" s="211"/>
      <c r="H375" s="136">
        <f t="shared" si="5"/>
        <v>100</v>
      </c>
    </row>
    <row r="376" spans="1:8" x14ac:dyDescent="0.25">
      <c r="A376" s="18" t="s">
        <v>147</v>
      </c>
      <c r="B376" s="213" t="s">
        <v>148</v>
      </c>
      <c r="C376" s="211"/>
      <c r="D376" s="19">
        <v>10000</v>
      </c>
      <c r="E376" s="214">
        <v>10000</v>
      </c>
      <c r="F376" s="211"/>
      <c r="G376" s="211"/>
      <c r="H376" s="137">
        <f t="shared" si="5"/>
        <v>100</v>
      </c>
    </row>
    <row r="377" spans="1:8" x14ac:dyDescent="0.25">
      <c r="A377" s="16" t="s">
        <v>29</v>
      </c>
      <c r="B377" s="210" t="s">
        <v>30</v>
      </c>
      <c r="C377" s="211"/>
      <c r="D377" s="17">
        <v>400000</v>
      </c>
      <c r="E377" s="212">
        <v>600000</v>
      </c>
      <c r="F377" s="211"/>
      <c r="G377" s="211"/>
      <c r="H377" s="136">
        <f t="shared" si="5"/>
        <v>150</v>
      </c>
    </row>
    <row r="378" spans="1:8" x14ac:dyDescent="0.25">
      <c r="A378" s="18" t="s">
        <v>188</v>
      </c>
      <c r="B378" s="213" t="s">
        <v>189</v>
      </c>
      <c r="C378" s="211"/>
      <c r="D378" s="19">
        <v>400000</v>
      </c>
      <c r="E378" s="214">
        <v>600000</v>
      </c>
      <c r="F378" s="211"/>
      <c r="G378" s="211"/>
      <c r="H378" s="137">
        <f t="shared" si="5"/>
        <v>150</v>
      </c>
    </row>
    <row r="379" spans="1:8" x14ac:dyDescent="0.25">
      <c r="A379" s="8" t="s">
        <v>54</v>
      </c>
      <c r="B379" s="219" t="s">
        <v>190</v>
      </c>
      <c r="C379" s="211"/>
      <c r="D379" s="9">
        <v>16590000</v>
      </c>
      <c r="E379" s="220">
        <v>15550000</v>
      </c>
      <c r="F379" s="211"/>
      <c r="G379" s="211"/>
      <c r="H379" s="132">
        <f t="shared" si="5"/>
        <v>93.731163351416512</v>
      </c>
    </row>
    <row r="380" spans="1:8" x14ac:dyDescent="0.25">
      <c r="A380" s="10" t="s">
        <v>13</v>
      </c>
      <c r="B380" s="221" t="s">
        <v>149</v>
      </c>
      <c r="C380" s="211"/>
      <c r="D380" s="11">
        <v>16590000</v>
      </c>
      <c r="E380" s="222">
        <v>15550000</v>
      </c>
      <c r="F380" s="211"/>
      <c r="G380" s="211"/>
      <c r="H380" s="133">
        <f t="shared" si="5"/>
        <v>93.731163351416512</v>
      </c>
    </row>
    <row r="381" spans="1:8" x14ac:dyDescent="0.25">
      <c r="A381" s="12" t="s">
        <v>15</v>
      </c>
      <c r="B381" s="215" t="s">
        <v>16</v>
      </c>
      <c r="C381" s="211"/>
      <c r="D381" s="13">
        <v>16590000</v>
      </c>
      <c r="E381" s="216">
        <v>15550000</v>
      </c>
      <c r="F381" s="211"/>
      <c r="G381" s="211"/>
      <c r="H381" s="134">
        <f t="shared" si="5"/>
        <v>93.731163351416512</v>
      </c>
    </row>
    <row r="382" spans="1:8" x14ac:dyDescent="0.25">
      <c r="A382" s="14" t="s">
        <v>17</v>
      </c>
      <c r="B382" s="217" t="s">
        <v>18</v>
      </c>
      <c r="C382" s="211"/>
      <c r="D382" s="15">
        <v>450000</v>
      </c>
      <c r="E382" s="218">
        <v>550000</v>
      </c>
      <c r="F382" s="211"/>
      <c r="G382" s="211"/>
      <c r="H382" s="135">
        <f t="shared" si="5"/>
        <v>122.22222222222223</v>
      </c>
    </row>
    <row r="383" spans="1:8" x14ac:dyDescent="0.25">
      <c r="A383" s="16" t="s">
        <v>64</v>
      </c>
      <c r="B383" s="210" t="s">
        <v>65</v>
      </c>
      <c r="C383" s="211"/>
      <c r="D383" s="17">
        <v>450000</v>
      </c>
      <c r="E383" s="212">
        <v>550000</v>
      </c>
      <c r="F383" s="211"/>
      <c r="G383" s="211"/>
      <c r="H383" s="136">
        <f t="shared" si="5"/>
        <v>122.22222222222223</v>
      </c>
    </row>
    <row r="384" spans="1:8" x14ac:dyDescent="0.25">
      <c r="A384" s="18" t="s">
        <v>108</v>
      </c>
      <c r="B384" s="213" t="s">
        <v>109</v>
      </c>
      <c r="C384" s="211"/>
      <c r="D384" s="19">
        <v>450000</v>
      </c>
      <c r="E384" s="214">
        <v>550000</v>
      </c>
      <c r="F384" s="211"/>
      <c r="G384" s="211"/>
      <c r="H384" s="137">
        <f t="shared" si="5"/>
        <v>122.22222222222223</v>
      </c>
    </row>
    <row r="385" spans="1:8" x14ac:dyDescent="0.25">
      <c r="A385" s="14" t="s">
        <v>127</v>
      </c>
      <c r="B385" s="217" t="s">
        <v>128</v>
      </c>
      <c r="C385" s="211"/>
      <c r="D385" s="15">
        <v>16140000</v>
      </c>
      <c r="E385" s="218">
        <v>15000000</v>
      </c>
      <c r="F385" s="211"/>
      <c r="G385" s="211"/>
      <c r="H385" s="135">
        <f t="shared" si="5"/>
        <v>92.936802973977692</v>
      </c>
    </row>
    <row r="386" spans="1:8" x14ac:dyDescent="0.25">
      <c r="A386" s="16" t="s">
        <v>129</v>
      </c>
      <c r="B386" s="210" t="s">
        <v>130</v>
      </c>
      <c r="C386" s="211"/>
      <c r="D386" s="17">
        <v>16140000</v>
      </c>
      <c r="E386" s="212">
        <v>15000000</v>
      </c>
      <c r="F386" s="211"/>
      <c r="G386" s="211"/>
      <c r="H386" s="136">
        <f t="shared" si="5"/>
        <v>92.936802973977692</v>
      </c>
    </row>
    <row r="387" spans="1:8" x14ac:dyDescent="0.25">
      <c r="A387" s="18" t="s">
        <v>131</v>
      </c>
      <c r="B387" s="213" t="s">
        <v>132</v>
      </c>
      <c r="C387" s="211"/>
      <c r="D387" s="19">
        <v>16140000</v>
      </c>
      <c r="E387" s="214">
        <v>15000000</v>
      </c>
      <c r="F387" s="211"/>
      <c r="G387" s="211"/>
      <c r="H387" s="137">
        <f t="shared" si="5"/>
        <v>92.936802973977692</v>
      </c>
    </row>
    <row r="388" spans="1:8" x14ac:dyDescent="0.25">
      <c r="A388" s="4" t="s">
        <v>191</v>
      </c>
      <c r="B388" s="223" t="s">
        <v>192</v>
      </c>
      <c r="C388" s="211"/>
      <c r="D388" s="5">
        <v>11708957.949999999</v>
      </c>
      <c r="E388" s="224">
        <v>10662091.27</v>
      </c>
      <c r="F388" s="211"/>
      <c r="G388" s="211"/>
      <c r="H388" s="130">
        <f t="shared" si="5"/>
        <v>91.059266892319826</v>
      </c>
    </row>
    <row r="389" spans="1:8" x14ac:dyDescent="0.25">
      <c r="A389" s="6" t="s">
        <v>193</v>
      </c>
      <c r="B389" s="225" t="s">
        <v>194</v>
      </c>
      <c r="C389" s="211"/>
      <c r="D389" s="7">
        <v>1628100</v>
      </c>
      <c r="E389" s="226">
        <v>809100</v>
      </c>
      <c r="F389" s="211"/>
      <c r="G389" s="211"/>
      <c r="H389" s="131">
        <f t="shared" si="5"/>
        <v>49.695964621337758</v>
      </c>
    </row>
    <row r="390" spans="1:8" x14ac:dyDescent="0.25">
      <c r="A390" s="8" t="s">
        <v>54</v>
      </c>
      <c r="B390" s="219" t="s">
        <v>195</v>
      </c>
      <c r="C390" s="211"/>
      <c r="D390" s="9">
        <v>1628100</v>
      </c>
      <c r="E390" s="220">
        <v>809100</v>
      </c>
      <c r="F390" s="211"/>
      <c r="G390" s="211"/>
      <c r="H390" s="132">
        <f t="shared" si="5"/>
        <v>49.695964621337758</v>
      </c>
    </row>
    <row r="391" spans="1:8" x14ac:dyDescent="0.25">
      <c r="A391" s="10" t="s">
        <v>13</v>
      </c>
      <c r="B391" s="221" t="s">
        <v>196</v>
      </c>
      <c r="C391" s="211"/>
      <c r="D391" s="11">
        <v>320000</v>
      </c>
      <c r="E391" s="222">
        <v>70000</v>
      </c>
      <c r="F391" s="211"/>
      <c r="G391" s="211"/>
      <c r="H391" s="133">
        <f t="shared" si="5"/>
        <v>21.875</v>
      </c>
    </row>
    <row r="392" spans="1:8" x14ac:dyDescent="0.25">
      <c r="A392" s="12" t="s">
        <v>15</v>
      </c>
      <c r="B392" s="215" t="s">
        <v>16</v>
      </c>
      <c r="C392" s="211"/>
      <c r="D392" s="13">
        <v>320000</v>
      </c>
      <c r="E392" s="216">
        <v>70000</v>
      </c>
      <c r="F392" s="211"/>
      <c r="G392" s="211"/>
      <c r="H392" s="134">
        <f t="shared" si="5"/>
        <v>21.875</v>
      </c>
    </row>
    <row r="393" spans="1:8" x14ac:dyDescent="0.25">
      <c r="A393" s="14" t="s">
        <v>17</v>
      </c>
      <c r="B393" s="217" t="s">
        <v>18</v>
      </c>
      <c r="C393" s="211"/>
      <c r="D393" s="15">
        <v>320000</v>
      </c>
      <c r="E393" s="218">
        <v>70000</v>
      </c>
      <c r="F393" s="211"/>
      <c r="G393" s="211"/>
      <c r="H393" s="135">
        <f t="shared" si="5"/>
        <v>21.875</v>
      </c>
    </row>
    <row r="394" spans="1:8" x14ac:dyDescent="0.25">
      <c r="A394" s="16" t="s">
        <v>19</v>
      </c>
      <c r="B394" s="210" t="s">
        <v>20</v>
      </c>
      <c r="C394" s="211"/>
      <c r="D394" s="17">
        <v>300000</v>
      </c>
      <c r="E394" s="212">
        <v>50000</v>
      </c>
      <c r="F394" s="211"/>
      <c r="G394" s="211"/>
      <c r="H394" s="136">
        <f t="shared" si="5"/>
        <v>16.666666666666664</v>
      </c>
    </row>
    <row r="395" spans="1:8" x14ac:dyDescent="0.25">
      <c r="A395" s="18" t="s">
        <v>27</v>
      </c>
      <c r="B395" s="213" t="s">
        <v>28</v>
      </c>
      <c r="C395" s="211"/>
      <c r="D395" s="19">
        <v>280000</v>
      </c>
      <c r="E395" s="214">
        <v>30000</v>
      </c>
      <c r="F395" s="211"/>
      <c r="G395" s="211"/>
      <c r="H395" s="137">
        <f t="shared" si="5"/>
        <v>10.714285714285714</v>
      </c>
    </row>
    <row r="396" spans="1:8" x14ac:dyDescent="0.25">
      <c r="A396" s="18" t="s">
        <v>23</v>
      </c>
      <c r="B396" s="213" t="s">
        <v>24</v>
      </c>
      <c r="C396" s="211"/>
      <c r="D396" s="19">
        <v>20000</v>
      </c>
      <c r="E396" s="214">
        <v>20000</v>
      </c>
      <c r="F396" s="211"/>
      <c r="G396" s="211"/>
      <c r="H396" s="137">
        <f t="shared" si="5"/>
        <v>100</v>
      </c>
    </row>
    <row r="397" spans="1:8" x14ac:dyDescent="0.25">
      <c r="A397" s="16" t="s">
        <v>29</v>
      </c>
      <c r="B397" s="210" t="s">
        <v>30</v>
      </c>
      <c r="C397" s="211"/>
      <c r="D397" s="17">
        <v>20000</v>
      </c>
      <c r="E397" s="212">
        <v>20000</v>
      </c>
      <c r="F397" s="211"/>
      <c r="G397" s="211"/>
      <c r="H397" s="136">
        <f t="shared" ref="H397:H460" si="6">SUM(E397/D397)*100</f>
        <v>100</v>
      </c>
    </row>
    <row r="398" spans="1:8" x14ac:dyDescent="0.25">
      <c r="A398" s="18" t="s">
        <v>31</v>
      </c>
      <c r="B398" s="213" t="s">
        <v>32</v>
      </c>
      <c r="C398" s="211"/>
      <c r="D398" s="19">
        <v>20000</v>
      </c>
      <c r="E398" s="214">
        <v>20000</v>
      </c>
      <c r="F398" s="211"/>
      <c r="G398" s="211"/>
      <c r="H398" s="137">
        <f t="shared" si="6"/>
        <v>100</v>
      </c>
    </row>
    <row r="399" spans="1:8" x14ac:dyDescent="0.25">
      <c r="A399" s="10" t="s">
        <v>25</v>
      </c>
      <c r="B399" s="221" t="s">
        <v>197</v>
      </c>
      <c r="C399" s="211"/>
      <c r="D399" s="11">
        <v>358100</v>
      </c>
      <c r="E399" s="222">
        <v>239100</v>
      </c>
      <c r="F399" s="211"/>
      <c r="G399" s="211"/>
      <c r="H399" s="133">
        <f t="shared" si="6"/>
        <v>66.769058922088803</v>
      </c>
    </row>
    <row r="400" spans="1:8" x14ac:dyDescent="0.25">
      <c r="A400" s="12" t="s">
        <v>15</v>
      </c>
      <c r="B400" s="215" t="s">
        <v>16</v>
      </c>
      <c r="C400" s="211"/>
      <c r="D400" s="13">
        <v>358100</v>
      </c>
      <c r="E400" s="216">
        <v>239100</v>
      </c>
      <c r="F400" s="211"/>
      <c r="G400" s="211"/>
      <c r="H400" s="134">
        <f t="shared" si="6"/>
        <v>66.769058922088803</v>
      </c>
    </row>
    <row r="401" spans="1:8" x14ac:dyDescent="0.25">
      <c r="A401" s="14" t="s">
        <v>17</v>
      </c>
      <c r="B401" s="217" t="s">
        <v>18</v>
      </c>
      <c r="C401" s="211"/>
      <c r="D401" s="15">
        <v>358100</v>
      </c>
      <c r="E401" s="218">
        <v>239100</v>
      </c>
      <c r="F401" s="211"/>
      <c r="G401" s="211"/>
      <c r="H401" s="135">
        <f t="shared" si="6"/>
        <v>66.769058922088803</v>
      </c>
    </row>
    <row r="402" spans="1:8" x14ac:dyDescent="0.25">
      <c r="A402" s="16" t="s">
        <v>57</v>
      </c>
      <c r="B402" s="210" t="s">
        <v>58</v>
      </c>
      <c r="C402" s="211"/>
      <c r="D402" s="17">
        <v>32450</v>
      </c>
      <c r="E402" s="212">
        <v>32450</v>
      </c>
      <c r="F402" s="211"/>
      <c r="G402" s="211"/>
      <c r="H402" s="136">
        <f t="shared" si="6"/>
        <v>100</v>
      </c>
    </row>
    <row r="403" spans="1:8" x14ac:dyDescent="0.25">
      <c r="A403" s="18" t="s">
        <v>59</v>
      </c>
      <c r="B403" s="213" t="s">
        <v>60</v>
      </c>
      <c r="C403" s="211"/>
      <c r="D403" s="19">
        <v>32450</v>
      </c>
      <c r="E403" s="214">
        <v>32450</v>
      </c>
      <c r="F403" s="211"/>
      <c r="G403" s="211"/>
      <c r="H403" s="137">
        <f t="shared" si="6"/>
        <v>100</v>
      </c>
    </row>
    <row r="404" spans="1:8" x14ac:dyDescent="0.25">
      <c r="A404" s="16" t="s">
        <v>117</v>
      </c>
      <c r="B404" s="210" t="s">
        <v>118</v>
      </c>
      <c r="C404" s="211"/>
      <c r="D404" s="17">
        <v>120000</v>
      </c>
      <c r="E404" s="212">
        <v>1000</v>
      </c>
      <c r="F404" s="211"/>
      <c r="G404" s="211"/>
      <c r="H404" s="136">
        <f t="shared" si="6"/>
        <v>0.83333333333333337</v>
      </c>
    </row>
    <row r="405" spans="1:8" x14ac:dyDescent="0.25">
      <c r="A405" s="18" t="s">
        <v>142</v>
      </c>
      <c r="B405" s="213" t="s">
        <v>143</v>
      </c>
      <c r="C405" s="211"/>
      <c r="D405" s="19">
        <v>120000</v>
      </c>
      <c r="E405" s="214">
        <v>1000</v>
      </c>
      <c r="F405" s="211"/>
      <c r="G405" s="211"/>
      <c r="H405" s="137">
        <f t="shared" si="6"/>
        <v>0.83333333333333337</v>
      </c>
    </row>
    <row r="406" spans="1:8" x14ac:dyDescent="0.25">
      <c r="A406" s="16" t="s">
        <v>29</v>
      </c>
      <c r="B406" s="210" t="s">
        <v>30</v>
      </c>
      <c r="C406" s="211"/>
      <c r="D406" s="17">
        <v>205650</v>
      </c>
      <c r="E406" s="212">
        <v>205650</v>
      </c>
      <c r="F406" s="211"/>
      <c r="G406" s="211"/>
      <c r="H406" s="136">
        <f t="shared" si="6"/>
        <v>100</v>
      </c>
    </row>
    <row r="407" spans="1:8" x14ac:dyDescent="0.25">
      <c r="A407" s="18" t="s">
        <v>166</v>
      </c>
      <c r="B407" s="213" t="s">
        <v>167</v>
      </c>
      <c r="C407" s="211"/>
      <c r="D407" s="19">
        <v>205650</v>
      </c>
      <c r="E407" s="214">
        <v>205650</v>
      </c>
      <c r="F407" s="211"/>
      <c r="G407" s="211"/>
      <c r="H407" s="137">
        <f t="shared" si="6"/>
        <v>100</v>
      </c>
    </row>
    <row r="408" spans="1:8" ht="22.5" x14ac:dyDescent="0.25">
      <c r="A408" s="10" t="s">
        <v>198</v>
      </c>
      <c r="B408" s="221" t="s">
        <v>199</v>
      </c>
      <c r="C408" s="211"/>
      <c r="D408" s="11">
        <v>950000</v>
      </c>
      <c r="E408" s="222">
        <v>500000</v>
      </c>
      <c r="F408" s="211"/>
      <c r="G408" s="211"/>
      <c r="H408" s="133">
        <f t="shared" si="6"/>
        <v>52.631578947368418</v>
      </c>
    </row>
    <row r="409" spans="1:8" x14ac:dyDescent="0.25">
      <c r="A409" s="12" t="s">
        <v>15</v>
      </c>
      <c r="B409" s="215" t="s">
        <v>16</v>
      </c>
      <c r="C409" s="211"/>
      <c r="D409" s="13">
        <v>950000</v>
      </c>
      <c r="E409" s="216">
        <v>500000</v>
      </c>
      <c r="F409" s="211"/>
      <c r="G409" s="211"/>
      <c r="H409" s="134">
        <f t="shared" si="6"/>
        <v>52.631578947368418</v>
      </c>
    </row>
    <row r="410" spans="1:8" x14ac:dyDescent="0.25">
      <c r="A410" s="14" t="s">
        <v>17</v>
      </c>
      <c r="B410" s="217" t="s">
        <v>18</v>
      </c>
      <c r="C410" s="211"/>
      <c r="D410" s="15">
        <v>950000</v>
      </c>
      <c r="E410" s="218">
        <v>500000</v>
      </c>
      <c r="F410" s="211"/>
      <c r="G410" s="211"/>
      <c r="H410" s="135">
        <f t="shared" si="6"/>
        <v>52.631578947368418</v>
      </c>
    </row>
    <row r="411" spans="1:8" x14ac:dyDescent="0.25">
      <c r="A411" s="16" t="s">
        <v>117</v>
      </c>
      <c r="B411" s="210" t="s">
        <v>118</v>
      </c>
      <c r="C411" s="211"/>
      <c r="D411" s="17">
        <v>950000</v>
      </c>
      <c r="E411" s="212">
        <v>500000</v>
      </c>
      <c r="F411" s="211"/>
      <c r="G411" s="211"/>
      <c r="H411" s="136">
        <f t="shared" si="6"/>
        <v>52.631578947368418</v>
      </c>
    </row>
    <row r="412" spans="1:8" x14ac:dyDescent="0.25">
      <c r="A412" s="18" t="s">
        <v>142</v>
      </c>
      <c r="B412" s="213" t="s">
        <v>143</v>
      </c>
      <c r="C412" s="211"/>
      <c r="D412" s="19">
        <v>950000</v>
      </c>
      <c r="E412" s="214">
        <v>500000</v>
      </c>
      <c r="F412" s="211"/>
      <c r="G412" s="211"/>
      <c r="H412" s="137">
        <f t="shared" si="6"/>
        <v>52.631578947368418</v>
      </c>
    </row>
    <row r="413" spans="1:8" x14ac:dyDescent="0.25">
      <c r="A413" s="6" t="s">
        <v>200</v>
      </c>
      <c r="B413" s="225" t="s">
        <v>201</v>
      </c>
      <c r="C413" s="211"/>
      <c r="D413" s="7">
        <v>790000</v>
      </c>
      <c r="E413" s="226">
        <v>790000</v>
      </c>
      <c r="F413" s="211"/>
      <c r="G413" s="211"/>
      <c r="H413" s="131">
        <f t="shared" si="6"/>
        <v>100</v>
      </c>
    </row>
    <row r="414" spans="1:8" x14ac:dyDescent="0.25">
      <c r="A414" s="8" t="s">
        <v>54</v>
      </c>
      <c r="B414" s="219" t="s">
        <v>195</v>
      </c>
      <c r="C414" s="211"/>
      <c r="D414" s="9">
        <v>70000</v>
      </c>
      <c r="E414" s="220">
        <v>70000</v>
      </c>
      <c r="F414" s="211"/>
      <c r="G414" s="211"/>
      <c r="H414" s="132">
        <f t="shared" si="6"/>
        <v>100</v>
      </c>
    </row>
    <row r="415" spans="1:8" ht="22.5" x14ac:dyDescent="0.25">
      <c r="A415" s="10" t="s">
        <v>202</v>
      </c>
      <c r="B415" s="221" t="s">
        <v>203</v>
      </c>
      <c r="C415" s="211"/>
      <c r="D415" s="11">
        <v>70000</v>
      </c>
      <c r="E415" s="222">
        <v>70000</v>
      </c>
      <c r="F415" s="211"/>
      <c r="G415" s="211"/>
      <c r="H415" s="133">
        <f t="shared" si="6"/>
        <v>100</v>
      </c>
    </row>
    <row r="416" spans="1:8" x14ac:dyDescent="0.25">
      <c r="A416" s="12" t="s">
        <v>15</v>
      </c>
      <c r="B416" s="215" t="s">
        <v>16</v>
      </c>
      <c r="C416" s="211"/>
      <c r="D416" s="13">
        <v>70000</v>
      </c>
      <c r="E416" s="216">
        <v>70000</v>
      </c>
      <c r="F416" s="211"/>
      <c r="G416" s="211"/>
      <c r="H416" s="134">
        <f t="shared" si="6"/>
        <v>100</v>
      </c>
    </row>
    <row r="417" spans="1:8" x14ac:dyDescent="0.25">
      <c r="A417" s="14" t="s">
        <v>17</v>
      </c>
      <c r="B417" s="217" t="s">
        <v>18</v>
      </c>
      <c r="C417" s="211"/>
      <c r="D417" s="15">
        <v>70000</v>
      </c>
      <c r="E417" s="218">
        <v>70000</v>
      </c>
      <c r="F417" s="211"/>
      <c r="G417" s="211"/>
      <c r="H417" s="135">
        <f t="shared" si="6"/>
        <v>100</v>
      </c>
    </row>
    <row r="418" spans="1:8" x14ac:dyDescent="0.25">
      <c r="A418" s="16" t="s">
        <v>80</v>
      </c>
      <c r="B418" s="210" t="s">
        <v>81</v>
      </c>
      <c r="C418" s="211"/>
      <c r="D418" s="17">
        <v>70000</v>
      </c>
      <c r="E418" s="212">
        <v>70000</v>
      </c>
      <c r="F418" s="211"/>
      <c r="G418" s="211"/>
      <c r="H418" s="136">
        <f t="shared" si="6"/>
        <v>100</v>
      </c>
    </row>
    <row r="419" spans="1:8" x14ac:dyDescent="0.25">
      <c r="A419" s="18" t="s">
        <v>82</v>
      </c>
      <c r="B419" s="213" t="s">
        <v>83</v>
      </c>
      <c r="C419" s="211"/>
      <c r="D419" s="19">
        <v>70000</v>
      </c>
      <c r="E419" s="214">
        <v>70000</v>
      </c>
      <c r="F419" s="211"/>
      <c r="G419" s="211"/>
      <c r="H419" s="137">
        <f t="shared" si="6"/>
        <v>100</v>
      </c>
    </row>
    <row r="420" spans="1:8" x14ac:dyDescent="0.25">
      <c r="A420" s="8" t="s">
        <v>54</v>
      </c>
      <c r="B420" s="219" t="s">
        <v>201</v>
      </c>
      <c r="C420" s="211"/>
      <c r="D420" s="9">
        <v>720000</v>
      </c>
      <c r="E420" s="220">
        <v>720000</v>
      </c>
      <c r="F420" s="211"/>
      <c r="G420" s="211"/>
      <c r="H420" s="132">
        <f t="shared" si="6"/>
        <v>100</v>
      </c>
    </row>
    <row r="421" spans="1:8" ht="22.5" x14ac:dyDescent="0.25">
      <c r="A421" s="10" t="s">
        <v>47</v>
      </c>
      <c r="B421" s="221" t="s">
        <v>204</v>
      </c>
      <c r="C421" s="211"/>
      <c r="D421" s="11">
        <v>720000</v>
      </c>
      <c r="E421" s="222">
        <v>720000</v>
      </c>
      <c r="F421" s="211"/>
      <c r="G421" s="211"/>
      <c r="H421" s="133">
        <f t="shared" si="6"/>
        <v>100</v>
      </c>
    </row>
    <row r="422" spans="1:8" x14ac:dyDescent="0.25">
      <c r="A422" s="12" t="s">
        <v>15</v>
      </c>
      <c r="B422" s="215" t="s">
        <v>16</v>
      </c>
      <c r="C422" s="211"/>
      <c r="D422" s="13">
        <v>220000</v>
      </c>
      <c r="E422" s="216">
        <v>220000</v>
      </c>
      <c r="F422" s="211"/>
      <c r="G422" s="211"/>
      <c r="H422" s="134">
        <f t="shared" si="6"/>
        <v>100</v>
      </c>
    </row>
    <row r="423" spans="1:8" x14ac:dyDescent="0.25">
      <c r="A423" s="14" t="s">
        <v>17</v>
      </c>
      <c r="B423" s="217" t="s">
        <v>18</v>
      </c>
      <c r="C423" s="211"/>
      <c r="D423" s="15">
        <v>220000</v>
      </c>
      <c r="E423" s="218">
        <v>220000</v>
      </c>
      <c r="F423" s="211"/>
      <c r="G423" s="211"/>
      <c r="H423" s="135">
        <f t="shared" si="6"/>
        <v>100</v>
      </c>
    </row>
    <row r="424" spans="1:8" x14ac:dyDescent="0.25">
      <c r="A424" s="16" t="s">
        <v>19</v>
      </c>
      <c r="B424" s="210" t="s">
        <v>20</v>
      </c>
      <c r="C424" s="211"/>
      <c r="D424" s="17">
        <v>20000</v>
      </c>
      <c r="E424" s="212">
        <v>20000</v>
      </c>
      <c r="F424" s="211"/>
      <c r="G424" s="211"/>
      <c r="H424" s="136">
        <f t="shared" si="6"/>
        <v>100</v>
      </c>
    </row>
    <row r="425" spans="1:8" x14ac:dyDescent="0.25">
      <c r="A425" s="18" t="s">
        <v>27</v>
      </c>
      <c r="B425" s="213" t="s">
        <v>28</v>
      </c>
      <c r="C425" s="211"/>
      <c r="D425" s="19">
        <v>20000</v>
      </c>
      <c r="E425" s="214">
        <v>20000</v>
      </c>
      <c r="F425" s="211"/>
      <c r="G425" s="211"/>
      <c r="H425" s="137">
        <f t="shared" si="6"/>
        <v>100</v>
      </c>
    </row>
    <row r="426" spans="1:8" x14ac:dyDescent="0.25">
      <c r="A426" s="16" t="s">
        <v>117</v>
      </c>
      <c r="B426" s="210" t="s">
        <v>118</v>
      </c>
      <c r="C426" s="211"/>
      <c r="D426" s="17">
        <v>200000</v>
      </c>
      <c r="E426" s="212">
        <v>200000</v>
      </c>
      <c r="F426" s="211"/>
      <c r="G426" s="211"/>
      <c r="H426" s="136">
        <f t="shared" si="6"/>
        <v>100</v>
      </c>
    </row>
    <row r="427" spans="1:8" x14ac:dyDescent="0.25">
      <c r="A427" s="18" t="s">
        <v>142</v>
      </c>
      <c r="B427" s="213" t="s">
        <v>143</v>
      </c>
      <c r="C427" s="211"/>
      <c r="D427" s="19">
        <v>200000</v>
      </c>
      <c r="E427" s="214">
        <v>200000</v>
      </c>
      <c r="F427" s="211"/>
      <c r="G427" s="211"/>
      <c r="H427" s="137">
        <f t="shared" si="6"/>
        <v>100</v>
      </c>
    </row>
    <row r="428" spans="1:8" x14ac:dyDescent="0.25">
      <c r="A428" s="12" t="s">
        <v>70</v>
      </c>
      <c r="B428" s="215" t="s">
        <v>71</v>
      </c>
      <c r="C428" s="211"/>
      <c r="D428" s="13">
        <v>500000</v>
      </c>
      <c r="E428" s="216">
        <v>500000</v>
      </c>
      <c r="F428" s="211"/>
      <c r="G428" s="211"/>
      <c r="H428" s="134">
        <f t="shared" si="6"/>
        <v>100</v>
      </c>
    </row>
    <row r="429" spans="1:8" x14ac:dyDescent="0.25">
      <c r="A429" s="14" t="s">
        <v>17</v>
      </c>
      <c r="B429" s="217" t="s">
        <v>18</v>
      </c>
      <c r="C429" s="211"/>
      <c r="D429" s="15">
        <v>500000</v>
      </c>
      <c r="E429" s="218">
        <v>500000</v>
      </c>
      <c r="F429" s="211"/>
      <c r="G429" s="211"/>
      <c r="H429" s="135">
        <f t="shared" si="6"/>
        <v>100</v>
      </c>
    </row>
    <row r="430" spans="1:8" x14ac:dyDescent="0.25">
      <c r="A430" s="16" t="s">
        <v>117</v>
      </c>
      <c r="B430" s="210" t="s">
        <v>118</v>
      </c>
      <c r="C430" s="211"/>
      <c r="D430" s="17">
        <v>500000</v>
      </c>
      <c r="E430" s="212">
        <v>500000</v>
      </c>
      <c r="F430" s="211"/>
      <c r="G430" s="211"/>
      <c r="H430" s="136">
        <f t="shared" si="6"/>
        <v>100</v>
      </c>
    </row>
    <row r="431" spans="1:8" x14ac:dyDescent="0.25">
      <c r="A431" s="18" t="s">
        <v>142</v>
      </c>
      <c r="B431" s="213" t="s">
        <v>143</v>
      </c>
      <c r="C431" s="211"/>
      <c r="D431" s="19">
        <v>500000</v>
      </c>
      <c r="E431" s="214">
        <v>500000</v>
      </c>
      <c r="F431" s="211"/>
      <c r="G431" s="211"/>
      <c r="H431" s="137">
        <f t="shared" si="6"/>
        <v>100</v>
      </c>
    </row>
    <row r="432" spans="1:8" x14ac:dyDescent="0.25">
      <c r="A432" s="6" t="s">
        <v>205</v>
      </c>
      <c r="B432" s="225" t="s">
        <v>206</v>
      </c>
      <c r="C432" s="211"/>
      <c r="D432" s="7">
        <v>2242600</v>
      </c>
      <c r="E432" s="226">
        <v>2090713.26</v>
      </c>
      <c r="F432" s="211"/>
      <c r="G432" s="211"/>
      <c r="H432" s="131">
        <f t="shared" si="6"/>
        <v>93.227203246232051</v>
      </c>
    </row>
    <row r="433" spans="1:8" x14ac:dyDescent="0.25">
      <c r="A433" s="8" t="s">
        <v>54</v>
      </c>
      <c r="B433" s="219" t="s">
        <v>207</v>
      </c>
      <c r="C433" s="211"/>
      <c r="D433" s="9">
        <v>2242600</v>
      </c>
      <c r="E433" s="220">
        <v>2090713.26</v>
      </c>
      <c r="F433" s="211"/>
      <c r="G433" s="211"/>
      <c r="H433" s="132">
        <f t="shared" si="6"/>
        <v>93.227203246232051</v>
      </c>
    </row>
    <row r="434" spans="1:8" x14ac:dyDescent="0.25">
      <c r="A434" s="10" t="s">
        <v>13</v>
      </c>
      <c r="B434" s="221" t="s">
        <v>208</v>
      </c>
      <c r="C434" s="211"/>
      <c r="D434" s="11">
        <v>2193600</v>
      </c>
      <c r="E434" s="222">
        <v>2046800</v>
      </c>
      <c r="F434" s="211"/>
      <c r="G434" s="211"/>
      <c r="H434" s="133">
        <f t="shared" si="6"/>
        <v>93.307804522246542</v>
      </c>
    </row>
    <row r="435" spans="1:8" x14ac:dyDescent="0.25">
      <c r="A435" s="12" t="s">
        <v>15</v>
      </c>
      <c r="B435" s="215" t="s">
        <v>16</v>
      </c>
      <c r="C435" s="211"/>
      <c r="D435" s="13">
        <v>2193600</v>
      </c>
      <c r="E435" s="216">
        <v>2046800</v>
      </c>
      <c r="F435" s="211"/>
      <c r="G435" s="211"/>
      <c r="H435" s="134">
        <f t="shared" si="6"/>
        <v>93.307804522246542</v>
      </c>
    </row>
    <row r="436" spans="1:8" x14ac:dyDescent="0.25">
      <c r="A436" s="14" t="s">
        <v>17</v>
      </c>
      <c r="B436" s="217" t="s">
        <v>18</v>
      </c>
      <c r="C436" s="211"/>
      <c r="D436" s="15">
        <v>2193600</v>
      </c>
      <c r="E436" s="218">
        <v>2036800</v>
      </c>
      <c r="F436" s="211"/>
      <c r="G436" s="211"/>
      <c r="H436" s="135">
        <f t="shared" si="6"/>
        <v>92.851932895696578</v>
      </c>
    </row>
    <row r="437" spans="1:8" x14ac:dyDescent="0.25">
      <c r="A437" s="16" t="s">
        <v>80</v>
      </c>
      <c r="B437" s="210" t="s">
        <v>81</v>
      </c>
      <c r="C437" s="211"/>
      <c r="D437" s="17">
        <v>1560600</v>
      </c>
      <c r="E437" s="212">
        <v>1574000</v>
      </c>
      <c r="F437" s="211"/>
      <c r="G437" s="211"/>
      <c r="H437" s="136">
        <f t="shared" si="6"/>
        <v>100.85864411123926</v>
      </c>
    </row>
    <row r="438" spans="1:8" x14ac:dyDescent="0.25">
      <c r="A438" s="18" t="s">
        <v>102</v>
      </c>
      <c r="B438" s="213" t="s">
        <v>103</v>
      </c>
      <c r="C438" s="211"/>
      <c r="D438" s="19">
        <v>1125600</v>
      </c>
      <c r="E438" s="214">
        <v>1151000</v>
      </c>
      <c r="F438" s="211"/>
      <c r="G438" s="211"/>
      <c r="H438" s="137">
        <f t="shared" si="6"/>
        <v>102.25657427149963</v>
      </c>
    </row>
    <row r="439" spans="1:8" x14ac:dyDescent="0.25">
      <c r="A439" s="18" t="s">
        <v>82</v>
      </c>
      <c r="B439" s="213" t="s">
        <v>83</v>
      </c>
      <c r="C439" s="211"/>
      <c r="D439" s="19">
        <v>240000</v>
      </c>
      <c r="E439" s="214">
        <v>240000</v>
      </c>
      <c r="F439" s="211"/>
      <c r="G439" s="211"/>
      <c r="H439" s="137">
        <f t="shared" si="6"/>
        <v>100</v>
      </c>
    </row>
    <row r="440" spans="1:8" x14ac:dyDescent="0.25">
      <c r="A440" s="18" t="s">
        <v>104</v>
      </c>
      <c r="B440" s="213" t="s">
        <v>105</v>
      </c>
      <c r="C440" s="211"/>
      <c r="D440" s="19">
        <v>195000</v>
      </c>
      <c r="E440" s="214">
        <v>183000</v>
      </c>
      <c r="F440" s="211"/>
      <c r="G440" s="211"/>
      <c r="H440" s="137">
        <f t="shared" si="6"/>
        <v>93.84615384615384</v>
      </c>
    </row>
    <row r="441" spans="1:8" x14ac:dyDescent="0.25">
      <c r="A441" s="16" t="s">
        <v>19</v>
      </c>
      <c r="B441" s="210" t="s">
        <v>20</v>
      </c>
      <c r="C441" s="211"/>
      <c r="D441" s="17">
        <v>632300</v>
      </c>
      <c r="E441" s="212">
        <v>462100</v>
      </c>
      <c r="F441" s="211"/>
      <c r="G441" s="211"/>
      <c r="H441" s="136">
        <f t="shared" si="6"/>
        <v>73.082397596077811</v>
      </c>
    </row>
    <row r="442" spans="1:8" x14ac:dyDescent="0.25">
      <c r="A442" s="18" t="s">
        <v>21</v>
      </c>
      <c r="B442" s="213" t="s">
        <v>22</v>
      </c>
      <c r="C442" s="211"/>
      <c r="D442" s="19">
        <v>130000</v>
      </c>
      <c r="E442" s="214">
        <v>119000</v>
      </c>
      <c r="F442" s="211"/>
      <c r="G442" s="211"/>
      <c r="H442" s="137">
        <f t="shared" si="6"/>
        <v>91.538461538461533</v>
      </c>
    </row>
    <row r="443" spans="1:8" x14ac:dyDescent="0.25">
      <c r="A443" s="18" t="s">
        <v>106</v>
      </c>
      <c r="B443" s="213" t="s">
        <v>107</v>
      </c>
      <c r="C443" s="211"/>
      <c r="D443" s="19">
        <v>55000</v>
      </c>
      <c r="E443" s="214">
        <v>51000</v>
      </c>
      <c r="F443" s="211"/>
      <c r="G443" s="211"/>
      <c r="H443" s="137">
        <f t="shared" si="6"/>
        <v>92.72727272727272</v>
      </c>
    </row>
    <row r="444" spans="1:8" x14ac:dyDescent="0.25">
      <c r="A444" s="18" t="s">
        <v>27</v>
      </c>
      <c r="B444" s="213" t="s">
        <v>28</v>
      </c>
      <c r="C444" s="211"/>
      <c r="D444" s="19">
        <v>341500</v>
      </c>
      <c r="E444" s="214">
        <v>192500</v>
      </c>
      <c r="F444" s="211"/>
      <c r="G444" s="211"/>
      <c r="H444" s="137">
        <f t="shared" si="6"/>
        <v>56.368960468521237</v>
      </c>
    </row>
    <row r="445" spans="1:8" x14ac:dyDescent="0.25">
      <c r="A445" s="18" t="s">
        <v>41</v>
      </c>
      <c r="B445" s="213" t="s">
        <v>42</v>
      </c>
      <c r="C445" s="211"/>
      <c r="D445" s="19">
        <v>10000</v>
      </c>
      <c r="E445" s="214">
        <v>3800</v>
      </c>
      <c r="F445" s="211"/>
      <c r="G445" s="211"/>
      <c r="H445" s="137">
        <f t="shared" si="6"/>
        <v>38</v>
      </c>
    </row>
    <row r="446" spans="1:8" x14ac:dyDescent="0.25">
      <c r="A446" s="18" t="s">
        <v>23</v>
      </c>
      <c r="B446" s="213" t="s">
        <v>24</v>
      </c>
      <c r="C446" s="211"/>
      <c r="D446" s="19">
        <v>95800</v>
      </c>
      <c r="E446" s="214">
        <v>95800</v>
      </c>
      <c r="F446" s="211"/>
      <c r="G446" s="211"/>
      <c r="H446" s="137">
        <f t="shared" si="6"/>
        <v>100</v>
      </c>
    </row>
    <row r="447" spans="1:8" x14ac:dyDescent="0.25">
      <c r="A447" s="16" t="s">
        <v>64</v>
      </c>
      <c r="B447" s="210" t="s">
        <v>65</v>
      </c>
      <c r="C447" s="211"/>
      <c r="D447" s="17">
        <v>700</v>
      </c>
      <c r="E447" s="212">
        <v>700</v>
      </c>
      <c r="F447" s="211"/>
      <c r="G447" s="211"/>
      <c r="H447" s="136">
        <f t="shared" si="6"/>
        <v>100</v>
      </c>
    </row>
    <row r="448" spans="1:8" x14ac:dyDescent="0.25">
      <c r="A448" s="18" t="s">
        <v>66</v>
      </c>
      <c r="B448" s="213" t="s">
        <v>67</v>
      </c>
      <c r="C448" s="211"/>
      <c r="D448" s="19">
        <v>700</v>
      </c>
      <c r="E448" s="214">
        <v>700</v>
      </c>
      <c r="F448" s="211"/>
      <c r="G448" s="211"/>
      <c r="H448" s="137">
        <f t="shared" si="6"/>
        <v>100</v>
      </c>
    </row>
    <row r="449" spans="1:8" x14ac:dyDescent="0.25">
      <c r="A449" s="14" t="s">
        <v>84</v>
      </c>
      <c r="B449" s="217" t="s">
        <v>85</v>
      </c>
      <c r="C449" s="211"/>
      <c r="D449" s="15">
        <v>0</v>
      </c>
      <c r="E449" s="218">
        <v>10000</v>
      </c>
      <c r="F449" s="211"/>
      <c r="G449" s="211"/>
      <c r="H449" s="135"/>
    </row>
    <row r="450" spans="1:8" x14ac:dyDescent="0.25">
      <c r="A450" s="16" t="s">
        <v>86</v>
      </c>
      <c r="B450" s="210" t="s">
        <v>87</v>
      </c>
      <c r="C450" s="211"/>
      <c r="D450" s="17">
        <v>0</v>
      </c>
      <c r="E450" s="212">
        <v>10000</v>
      </c>
      <c r="F450" s="211"/>
      <c r="G450" s="211"/>
      <c r="H450" s="136"/>
    </row>
    <row r="451" spans="1:8" x14ac:dyDescent="0.25">
      <c r="A451" s="18" t="s">
        <v>209</v>
      </c>
      <c r="B451" s="213" t="s">
        <v>210</v>
      </c>
      <c r="C451" s="211"/>
      <c r="D451" s="19">
        <v>0</v>
      </c>
      <c r="E451" s="214">
        <v>10000</v>
      </c>
      <c r="F451" s="211"/>
      <c r="G451" s="211"/>
      <c r="H451" s="137"/>
    </row>
    <row r="452" spans="1:8" x14ac:dyDescent="0.25">
      <c r="A452" s="10" t="s">
        <v>25</v>
      </c>
      <c r="B452" s="221" t="s">
        <v>211</v>
      </c>
      <c r="C452" s="211"/>
      <c r="D452" s="11">
        <v>29000</v>
      </c>
      <c r="E452" s="222">
        <v>23913.26</v>
      </c>
      <c r="F452" s="211"/>
      <c r="G452" s="211"/>
      <c r="H452" s="133">
        <f t="shared" si="6"/>
        <v>82.459517241379316</v>
      </c>
    </row>
    <row r="453" spans="1:8" x14ac:dyDescent="0.25">
      <c r="A453" s="12" t="s">
        <v>111</v>
      </c>
      <c r="B453" s="215" t="s">
        <v>112</v>
      </c>
      <c r="C453" s="211"/>
      <c r="D453" s="13">
        <v>0</v>
      </c>
      <c r="E453" s="216">
        <v>2.64</v>
      </c>
      <c r="F453" s="211"/>
      <c r="G453" s="211"/>
      <c r="H453" s="134"/>
    </row>
    <row r="454" spans="1:8" x14ac:dyDescent="0.25">
      <c r="A454" s="14" t="s">
        <v>84</v>
      </c>
      <c r="B454" s="217" t="s">
        <v>85</v>
      </c>
      <c r="C454" s="211"/>
      <c r="D454" s="15">
        <v>0</v>
      </c>
      <c r="E454" s="218">
        <v>2.64</v>
      </c>
      <c r="F454" s="211"/>
      <c r="G454" s="211"/>
      <c r="H454" s="135"/>
    </row>
    <row r="455" spans="1:8" x14ac:dyDescent="0.25">
      <c r="A455" s="16" t="s">
        <v>86</v>
      </c>
      <c r="B455" s="210" t="s">
        <v>87</v>
      </c>
      <c r="C455" s="211"/>
      <c r="D455" s="17">
        <v>0</v>
      </c>
      <c r="E455" s="212">
        <v>2.64</v>
      </c>
      <c r="F455" s="211"/>
      <c r="G455" s="211"/>
      <c r="H455" s="136"/>
    </row>
    <row r="456" spans="1:8" x14ac:dyDescent="0.25">
      <c r="A456" s="18" t="s">
        <v>90</v>
      </c>
      <c r="B456" s="213" t="s">
        <v>91</v>
      </c>
      <c r="C456" s="211"/>
      <c r="D456" s="19">
        <v>0</v>
      </c>
      <c r="E456" s="214">
        <v>2.64</v>
      </c>
      <c r="F456" s="211"/>
      <c r="G456" s="211"/>
      <c r="H456" s="137"/>
    </row>
    <row r="457" spans="1:8" x14ac:dyDescent="0.25">
      <c r="A457" s="12" t="s">
        <v>212</v>
      </c>
      <c r="B457" s="215" t="s">
        <v>213</v>
      </c>
      <c r="C457" s="211"/>
      <c r="D457" s="13">
        <v>13000</v>
      </c>
      <c r="E457" s="216">
        <v>2910.62</v>
      </c>
      <c r="F457" s="211"/>
      <c r="G457" s="211"/>
      <c r="H457" s="134">
        <f t="shared" si="6"/>
        <v>22.389384615384614</v>
      </c>
    </row>
    <row r="458" spans="1:8" x14ac:dyDescent="0.25">
      <c r="A458" s="14" t="s">
        <v>17</v>
      </c>
      <c r="B458" s="217" t="s">
        <v>18</v>
      </c>
      <c r="C458" s="211"/>
      <c r="D458" s="15">
        <v>13000</v>
      </c>
      <c r="E458" s="218">
        <v>2910.62</v>
      </c>
      <c r="F458" s="211"/>
      <c r="G458" s="211"/>
      <c r="H458" s="135">
        <f t="shared" si="6"/>
        <v>22.389384615384614</v>
      </c>
    </row>
    <row r="459" spans="1:8" x14ac:dyDescent="0.25">
      <c r="A459" s="16" t="s">
        <v>19</v>
      </c>
      <c r="B459" s="210" t="s">
        <v>20</v>
      </c>
      <c r="C459" s="211"/>
      <c r="D459" s="17">
        <v>13000</v>
      </c>
      <c r="E459" s="212">
        <v>2910.62</v>
      </c>
      <c r="F459" s="211"/>
      <c r="G459" s="211"/>
      <c r="H459" s="136">
        <f t="shared" si="6"/>
        <v>22.389384615384614</v>
      </c>
    </row>
    <row r="460" spans="1:8" x14ac:dyDescent="0.25">
      <c r="A460" s="18" t="s">
        <v>41</v>
      </c>
      <c r="B460" s="213" t="s">
        <v>42</v>
      </c>
      <c r="C460" s="211"/>
      <c r="D460" s="19">
        <v>13000</v>
      </c>
      <c r="E460" s="214">
        <v>2910.62</v>
      </c>
      <c r="F460" s="211"/>
      <c r="G460" s="211"/>
      <c r="H460" s="137">
        <f t="shared" si="6"/>
        <v>22.389384615384614</v>
      </c>
    </row>
    <row r="461" spans="1:8" x14ac:dyDescent="0.25">
      <c r="A461" s="12" t="s">
        <v>113</v>
      </c>
      <c r="B461" s="215" t="s">
        <v>114</v>
      </c>
      <c r="C461" s="211"/>
      <c r="D461" s="13">
        <v>16000</v>
      </c>
      <c r="E461" s="216">
        <v>21000</v>
      </c>
      <c r="F461" s="211"/>
      <c r="G461" s="211"/>
      <c r="H461" s="134">
        <f t="shared" ref="H461:H524" si="7">SUM(E461/D461)*100</f>
        <v>131.25</v>
      </c>
    </row>
    <row r="462" spans="1:8" x14ac:dyDescent="0.25">
      <c r="A462" s="14" t="s">
        <v>17</v>
      </c>
      <c r="B462" s="217" t="s">
        <v>18</v>
      </c>
      <c r="C462" s="211"/>
      <c r="D462" s="15">
        <v>6000</v>
      </c>
      <c r="E462" s="218">
        <v>0</v>
      </c>
      <c r="F462" s="211"/>
      <c r="G462" s="211"/>
      <c r="H462" s="135">
        <f t="shared" si="7"/>
        <v>0</v>
      </c>
    </row>
    <row r="463" spans="1:8" x14ac:dyDescent="0.25">
      <c r="A463" s="16" t="s">
        <v>19</v>
      </c>
      <c r="B463" s="210" t="s">
        <v>20</v>
      </c>
      <c r="C463" s="211"/>
      <c r="D463" s="17">
        <v>6000</v>
      </c>
      <c r="E463" s="212">
        <v>0</v>
      </c>
      <c r="F463" s="211"/>
      <c r="G463" s="211"/>
      <c r="H463" s="136">
        <f t="shared" si="7"/>
        <v>0</v>
      </c>
    </row>
    <row r="464" spans="1:8" x14ac:dyDescent="0.25">
      <c r="A464" s="18" t="s">
        <v>21</v>
      </c>
      <c r="B464" s="213" t="s">
        <v>22</v>
      </c>
      <c r="C464" s="211"/>
      <c r="D464" s="19">
        <v>6000</v>
      </c>
      <c r="E464" s="214">
        <v>0</v>
      </c>
      <c r="F464" s="211"/>
      <c r="G464" s="211"/>
      <c r="H464" s="137">
        <f t="shared" si="7"/>
        <v>0</v>
      </c>
    </row>
    <row r="465" spans="1:8" x14ac:dyDescent="0.25">
      <c r="A465" s="14" t="s">
        <v>84</v>
      </c>
      <c r="B465" s="217" t="s">
        <v>85</v>
      </c>
      <c r="C465" s="211"/>
      <c r="D465" s="15">
        <v>10000</v>
      </c>
      <c r="E465" s="218">
        <v>21000</v>
      </c>
      <c r="F465" s="211"/>
      <c r="G465" s="211"/>
      <c r="H465" s="135">
        <f t="shared" si="7"/>
        <v>210</v>
      </c>
    </row>
    <row r="466" spans="1:8" x14ac:dyDescent="0.25">
      <c r="A466" s="16" t="s">
        <v>86</v>
      </c>
      <c r="B466" s="210" t="s">
        <v>87</v>
      </c>
      <c r="C466" s="211"/>
      <c r="D466" s="17">
        <v>10000</v>
      </c>
      <c r="E466" s="212">
        <v>21000</v>
      </c>
      <c r="F466" s="211"/>
      <c r="G466" s="211"/>
      <c r="H466" s="136">
        <f t="shared" si="7"/>
        <v>210</v>
      </c>
    </row>
    <row r="467" spans="1:8" x14ac:dyDescent="0.25">
      <c r="A467" s="18" t="s">
        <v>90</v>
      </c>
      <c r="B467" s="213" t="s">
        <v>91</v>
      </c>
      <c r="C467" s="211"/>
      <c r="D467" s="19">
        <v>10000</v>
      </c>
      <c r="E467" s="214">
        <v>0</v>
      </c>
      <c r="F467" s="211"/>
      <c r="G467" s="211"/>
      <c r="H467" s="137">
        <f t="shared" si="7"/>
        <v>0</v>
      </c>
    </row>
    <row r="468" spans="1:8" x14ac:dyDescent="0.25">
      <c r="A468" s="18" t="s">
        <v>209</v>
      </c>
      <c r="B468" s="213" t="s">
        <v>210</v>
      </c>
      <c r="C468" s="211"/>
      <c r="D468" s="19">
        <v>0</v>
      </c>
      <c r="E468" s="214">
        <v>21000</v>
      </c>
      <c r="F468" s="211"/>
      <c r="G468" s="211"/>
      <c r="H468" s="137"/>
    </row>
    <row r="469" spans="1:8" ht="22.5" x14ac:dyDescent="0.25">
      <c r="A469" s="10" t="s">
        <v>78</v>
      </c>
      <c r="B469" s="221" t="s">
        <v>214</v>
      </c>
      <c r="C469" s="211"/>
      <c r="D469" s="11">
        <v>20000</v>
      </c>
      <c r="E469" s="222">
        <v>20000</v>
      </c>
      <c r="F469" s="211"/>
      <c r="G469" s="211"/>
      <c r="H469" s="133">
        <f t="shared" si="7"/>
        <v>100</v>
      </c>
    </row>
    <row r="470" spans="1:8" x14ac:dyDescent="0.25">
      <c r="A470" s="12" t="s">
        <v>15</v>
      </c>
      <c r="B470" s="215" t="s">
        <v>16</v>
      </c>
      <c r="C470" s="211"/>
      <c r="D470" s="13">
        <v>20000</v>
      </c>
      <c r="E470" s="216">
        <v>20000</v>
      </c>
      <c r="F470" s="211"/>
      <c r="G470" s="211"/>
      <c r="H470" s="134">
        <f t="shared" si="7"/>
        <v>100</v>
      </c>
    </row>
    <row r="471" spans="1:8" x14ac:dyDescent="0.25">
      <c r="A471" s="14" t="s">
        <v>84</v>
      </c>
      <c r="B471" s="217" t="s">
        <v>85</v>
      </c>
      <c r="C471" s="211"/>
      <c r="D471" s="15">
        <v>20000</v>
      </c>
      <c r="E471" s="218">
        <v>20000</v>
      </c>
      <c r="F471" s="211"/>
      <c r="G471" s="211"/>
      <c r="H471" s="135">
        <f t="shared" si="7"/>
        <v>100</v>
      </c>
    </row>
    <row r="472" spans="1:8" x14ac:dyDescent="0.25">
      <c r="A472" s="16" t="s">
        <v>86</v>
      </c>
      <c r="B472" s="210" t="s">
        <v>87</v>
      </c>
      <c r="C472" s="211"/>
      <c r="D472" s="17">
        <v>20000</v>
      </c>
      <c r="E472" s="212">
        <v>20000</v>
      </c>
      <c r="F472" s="211"/>
      <c r="G472" s="211"/>
      <c r="H472" s="136">
        <f t="shared" si="7"/>
        <v>100</v>
      </c>
    </row>
    <row r="473" spans="1:8" x14ac:dyDescent="0.25">
      <c r="A473" s="18" t="s">
        <v>90</v>
      </c>
      <c r="B473" s="213" t="s">
        <v>91</v>
      </c>
      <c r="C473" s="211"/>
      <c r="D473" s="19">
        <v>20000</v>
      </c>
      <c r="E473" s="214">
        <v>20000</v>
      </c>
      <c r="F473" s="211"/>
      <c r="G473" s="211"/>
      <c r="H473" s="137">
        <f t="shared" si="7"/>
        <v>100</v>
      </c>
    </row>
    <row r="474" spans="1:8" x14ac:dyDescent="0.25">
      <c r="A474" s="6" t="s">
        <v>215</v>
      </c>
      <c r="B474" s="225" t="s">
        <v>216</v>
      </c>
      <c r="C474" s="211"/>
      <c r="D474" s="7">
        <v>7048257.9500000002</v>
      </c>
      <c r="E474" s="226">
        <v>6972278.0099999998</v>
      </c>
      <c r="F474" s="211"/>
      <c r="G474" s="211"/>
      <c r="H474" s="131">
        <f t="shared" si="7"/>
        <v>98.92200398255855</v>
      </c>
    </row>
    <row r="475" spans="1:8" x14ac:dyDescent="0.25">
      <c r="A475" s="8" t="s">
        <v>54</v>
      </c>
      <c r="B475" s="219" t="s">
        <v>217</v>
      </c>
      <c r="C475" s="211"/>
      <c r="D475" s="9">
        <v>7048257.9500000002</v>
      </c>
      <c r="E475" s="220">
        <v>6972278.0099999998</v>
      </c>
      <c r="F475" s="211"/>
      <c r="G475" s="211"/>
      <c r="H475" s="132">
        <f t="shared" si="7"/>
        <v>98.92200398255855</v>
      </c>
    </row>
    <row r="476" spans="1:8" x14ac:dyDescent="0.25">
      <c r="A476" s="10" t="s">
        <v>13</v>
      </c>
      <c r="B476" s="221" t="s">
        <v>218</v>
      </c>
      <c r="C476" s="211"/>
      <c r="D476" s="11">
        <v>1515185.77</v>
      </c>
      <c r="E476" s="222">
        <v>1234982</v>
      </c>
      <c r="F476" s="211"/>
      <c r="G476" s="211"/>
      <c r="H476" s="133">
        <f t="shared" si="7"/>
        <v>81.506969274137248</v>
      </c>
    </row>
    <row r="477" spans="1:8" x14ac:dyDescent="0.25">
      <c r="A477" s="12" t="s">
        <v>15</v>
      </c>
      <c r="B477" s="215" t="s">
        <v>16</v>
      </c>
      <c r="C477" s="211"/>
      <c r="D477" s="13">
        <v>1515185.77</v>
      </c>
      <c r="E477" s="216">
        <v>1234982</v>
      </c>
      <c r="F477" s="211"/>
      <c r="G477" s="211"/>
      <c r="H477" s="134">
        <f t="shared" si="7"/>
        <v>81.506969274137248</v>
      </c>
    </row>
    <row r="478" spans="1:8" x14ac:dyDescent="0.25">
      <c r="A478" s="14" t="s">
        <v>17</v>
      </c>
      <c r="B478" s="217" t="s">
        <v>18</v>
      </c>
      <c r="C478" s="211"/>
      <c r="D478" s="15">
        <v>1515185.77</v>
      </c>
      <c r="E478" s="218">
        <v>1234982</v>
      </c>
      <c r="F478" s="211"/>
      <c r="G478" s="211"/>
      <c r="H478" s="135">
        <f t="shared" si="7"/>
        <v>81.506969274137248</v>
      </c>
    </row>
    <row r="479" spans="1:8" x14ac:dyDescent="0.25">
      <c r="A479" s="16" t="s">
        <v>80</v>
      </c>
      <c r="B479" s="210" t="s">
        <v>81</v>
      </c>
      <c r="C479" s="211"/>
      <c r="D479" s="17">
        <v>850585.77</v>
      </c>
      <c r="E479" s="212">
        <v>648382</v>
      </c>
      <c r="F479" s="211"/>
      <c r="G479" s="211"/>
      <c r="H479" s="136">
        <f t="shared" si="7"/>
        <v>76.22770364474826</v>
      </c>
    </row>
    <row r="480" spans="1:8" x14ac:dyDescent="0.25">
      <c r="A480" s="18" t="s">
        <v>102</v>
      </c>
      <c r="B480" s="213" t="s">
        <v>103</v>
      </c>
      <c r="C480" s="211"/>
      <c r="D480" s="19">
        <v>727358.61</v>
      </c>
      <c r="E480" s="214">
        <v>552904</v>
      </c>
      <c r="F480" s="211"/>
      <c r="G480" s="211"/>
      <c r="H480" s="137">
        <f t="shared" si="7"/>
        <v>76.015323445473484</v>
      </c>
    </row>
    <row r="481" spans="1:8" x14ac:dyDescent="0.25">
      <c r="A481" s="18" t="s">
        <v>82</v>
      </c>
      <c r="B481" s="213" t="s">
        <v>83</v>
      </c>
      <c r="C481" s="211"/>
      <c r="D481" s="19">
        <v>32400</v>
      </c>
      <c r="E481" s="214">
        <v>15000</v>
      </c>
      <c r="F481" s="211"/>
      <c r="G481" s="211"/>
      <c r="H481" s="137">
        <f t="shared" si="7"/>
        <v>46.296296296296298</v>
      </c>
    </row>
    <row r="482" spans="1:8" x14ac:dyDescent="0.25">
      <c r="A482" s="18" t="s">
        <v>104</v>
      </c>
      <c r="B482" s="213" t="s">
        <v>105</v>
      </c>
      <c r="C482" s="211"/>
      <c r="D482" s="19">
        <v>90827.16</v>
      </c>
      <c r="E482" s="214">
        <v>80478</v>
      </c>
      <c r="F482" s="211"/>
      <c r="G482" s="211"/>
      <c r="H482" s="137">
        <f t="shared" si="7"/>
        <v>88.605654960476571</v>
      </c>
    </row>
    <row r="483" spans="1:8" x14ac:dyDescent="0.25">
      <c r="A483" s="16" t="s">
        <v>19</v>
      </c>
      <c r="B483" s="210" t="s">
        <v>20</v>
      </c>
      <c r="C483" s="211"/>
      <c r="D483" s="17">
        <v>653100</v>
      </c>
      <c r="E483" s="212">
        <v>585100</v>
      </c>
      <c r="F483" s="211"/>
      <c r="G483" s="211"/>
      <c r="H483" s="136">
        <f t="shared" si="7"/>
        <v>89.58811820548155</v>
      </c>
    </row>
    <row r="484" spans="1:8" x14ac:dyDescent="0.25">
      <c r="A484" s="18" t="s">
        <v>21</v>
      </c>
      <c r="B484" s="213" t="s">
        <v>22</v>
      </c>
      <c r="C484" s="211"/>
      <c r="D484" s="19">
        <v>88600</v>
      </c>
      <c r="E484" s="214">
        <v>68600</v>
      </c>
      <c r="F484" s="211"/>
      <c r="G484" s="211"/>
      <c r="H484" s="137">
        <f t="shared" si="7"/>
        <v>77.426636568848764</v>
      </c>
    </row>
    <row r="485" spans="1:8" x14ac:dyDescent="0.25">
      <c r="A485" s="18" t="s">
        <v>106</v>
      </c>
      <c r="B485" s="213" t="s">
        <v>107</v>
      </c>
      <c r="C485" s="211"/>
      <c r="D485" s="19">
        <v>73500</v>
      </c>
      <c r="E485" s="214">
        <v>71500</v>
      </c>
      <c r="F485" s="211"/>
      <c r="G485" s="211"/>
      <c r="H485" s="137">
        <f t="shared" si="7"/>
        <v>97.278911564625844</v>
      </c>
    </row>
    <row r="486" spans="1:8" x14ac:dyDescent="0.25">
      <c r="A486" s="18" t="s">
        <v>27</v>
      </c>
      <c r="B486" s="213" t="s">
        <v>28</v>
      </c>
      <c r="C486" s="211"/>
      <c r="D486" s="19">
        <v>313000</v>
      </c>
      <c r="E486" s="214">
        <v>300000</v>
      </c>
      <c r="F486" s="211"/>
      <c r="G486" s="211"/>
      <c r="H486" s="137">
        <f t="shared" si="7"/>
        <v>95.846645367412137</v>
      </c>
    </row>
    <row r="487" spans="1:8" x14ac:dyDescent="0.25">
      <c r="A487" s="18" t="s">
        <v>41</v>
      </c>
      <c r="B487" s="213" t="s">
        <v>42</v>
      </c>
      <c r="C487" s="211"/>
      <c r="D487" s="19">
        <v>11500</v>
      </c>
      <c r="E487" s="214">
        <v>3500</v>
      </c>
      <c r="F487" s="211"/>
      <c r="G487" s="211"/>
      <c r="H487" s="137">
        <f t="shared" si="7"/>
        <v>30.434782608695656</v>
      </c>
    </row>
    <row r="488" spans="1:8" x14ac:dyDescent="0.25">
      <c r="A488" s="18" t="s">
        <v>23</v>
      </c>
      <c r="B488" s="213" t="s">
        <v>24</v>
      </c>
      <c r="C488" s="211"/>
      <c r="D488" s="19">
        <v>166500</v>
      </c>
      <c r="E488" s="214">
        <v>141500</v>
      </c>
      <c r="F488" s="211"/>
      <c r="G488" s="211"/>
      <c r="H488" s="137">
        <f t="shared" si="7"/>
        <v>84.98498498498499</v>
      </c>
    </row>
    <row r="489" spans="1:8" x14ac:dyDescent="0.25">
      <c r="A489" s="16" t="s">
        <v>64</v>
      </c>
      <c r="B489" s="210" t="s">
        <v>65</v>
      </c>
      <c r="C489" s="211"/>
      <c r="D489" s="17">
        <v>1500</v>
      </c>
      <c r="E489" s="212">
        <v>1500</v>
      </c>
      <c r="F489" s="211"/>
      <c r="G489" s="211"/>
      <c r="H489" s="136">
        <f t="shared" si="7"/>
        <v>100</v>
      </c>
    </row>
    <row r="490" spans="1:8" x14ac:dyDescent="0.25">
      <c r="A490" s="18" t="s">
        <v>66</v>
      </c>
      <c r="B490" s="213" t="s">
        <v>67</v>
      </c>
      <c r="C490" s="211"/>
      <c r="D490" s="19">
        <v>1500</v>
      </c>
      <c r="E490" s="214">
        <v>1500</v>
      </c>
      <c r="F490" s="211"/>
      <c r="G490" s="211"/>
      <c r="H490" s="137">
        <f t="shared" si="7"/>
        <v>100</v>
      </c>
    </row>
    <row r="491" spans="1:8" x14ac:dyDescent="0.25">
      <c r="A491" s="16" t="s">
        <v>29</v>
      </c>
      <c r="B491" s="210" t="s">
        <v>30</v>
      </c>
      <c r="C491" s="211"/>
      <c r="D491" s="17">
        <v>10000</v>
      </c>
      <c r="E491" s="212">
        <v>0</v>
      </c>
      <c r="F491" s="211"/>
      <c r="G491" s="211"/>
      <c r="H491" s="136">
        <f t="shared" si="7"/>
        <v>0</v>
      </c>
    </row>
    <row r="492" spans="1:8" x14ac:dyDescent="0.25">
      <c r="A492" s="18" t="s">
        <v>31</v>
      </c>
      <c r="B492" s="213" t="s">
        <v>32</v>
      </c>
      <c r="C492" s="211"/>
      <c r="D492" s="19">
        <v>10000</v>
      </c>
      <c r="E492" s="214">
        <v>0</v>
      </c>
      <c r="F492" s="211"/>
      <c r="G492" s="211"/>
      <c r="H492" s="137">
        <f t="shared" si="7"/>
        <v>0</v>
      </c>
    </row>
    <row r="493" spans="1:8" x14ac:dyDescent="0.25">
      <c r="A493" s="10" t="s">
        <v>25</v>
      </c>
      <c r="B493" s="221" t="s">
        <v>219</v>
      </c>
      <c r="C493" s="211"/>
      <c r="D493" s="11">
        <v>4742401.01</v>
      </c>
      <c r="E493" s="222">
        <v>4761046.01</v>
      </c>
      <c r="F493" s="211"/>
      <c r="G493" s="211"/>
      <c r="H493" s="133">
        <f t="shared" si="7"/>
        <v>100.39315528064128</v>
      </c>
    </row>
    <row r="494" spans="1:8" x14ac:dyDescent="0.25">
      <c r="A494" s="12" t="s">
        <v>111</v>
      </c>
      <c r="B494" s="215" t="s">
        <v>112</v>
      </c>
      <c r="C494" s="211"/>
      <c r="D494" s="13">
        <v>5000</v>
      </c>
      <c r="E494" s="216">
        <v>1000</v>
      </c>
      <c r="F494" s="211"/>
      <c r="G494" s="211"/>
      <c r="H494" s="134">
        <f t="shared" si="7"/>
        <v>20</v>
      </c>
    </row>
    <row r="495" spans="1:8" x14ac:dyDescent="0.25">
      <c r="A495" s="14" t="s">
        <v>17</v>
      </c>
      <c r="B495" s="217" t="s">
        <v>18</v>
      </c>
      <c r="C495" s="211"/>
      <c r="D495" s="15">
        <v>5000</v>
      </c>
      <c r="E495" s="218">
        <v>1000</v>
      </c>
      <c r="F495" s="211"/>
      <c r="G495" s="211"/>
      <c r="H495" s="135">
        <f t="shared" si="7"/>
        <v>20</v>
      </c>
    </row>
    <row r="496" spans="1:8" x14ac:dyDescent="0.25">
      <c r="A496" s="16" t="s">
        <v>19</v>
      </c>
      <c r="B496" s="210" t="s">
        <v>20</v>
      </c>
      <c r="C496" s="211"/>
      <c r="D496" s="17">
        <v>5000</v>
      </c>
      <c r="E496" s="212">
        <v>1000</v>
      </c>
      <c r="F496" s="211"/>
      <c r="G496" s="211"/>
      <c r="H496" s="136">
        <f t="shared" si="7"/>
        <v>20</v>
      </c>
    </row>
    <row r="497" spans="1:8" x14ac:dyDescent="0.25">
      <c r="A497" s="18" t="s">
        <v>27</v>
      </c>
      <c r="B497" s="213" t="s">
        <v>28</v>
      </c>
      <c r="C497" s="211"/>
      <c r="D497" s="19">
        <v>5000</v>
      </c>
      <c r="E497" s="214">
        <v>1000</v>
      </c>
      <c r="F497" s="211"/>
      <c r="G497" s="211"/>
      <c r="H497" s="137">
        <f t="shared" si="7"/>
        <v>20</v>
      </c>
    </row>
    <row r="498" spans="1:8" x14ac:dyDescent="0.25">
      <c r="A498" s="12" t="s">
        <v>113</v>
      </c>
      <c r="B498" s="215" t="s">
        <v>114</v>
      </c>
      <c r="C498" s="211"/>
      <c r="D498" s="13">
        <v>460000</v>
      </c>
      <c r="E498" s="216">
        <v>460000</v>
      </c>
      <c r="F498" s="211"/>
      <c r="G498" s="211"/>
      <c r="H498" s="134">
        <f t="shared" si="7"/>
        <v>100</v>
      </c>
    </row>
    <row r="499" spans="1:8" x14ac:dyDescent="0.25">
      <c r="A499" s="14" t="s">
        <v>17</v>
      </c>
      <c r="B499" s="217" t="s">
        <v>18</v>
      </c>
      <c r="C499" s="211"/>
      <c r="D499" s="15">
        <v>60150</v>
      </c>
      <c r="E499" s="218">
        <v>60150</v>
      </c>
      <c r="F499" s="211"/>
      <c r="G499" s="211"/>
      <c r="H499" s="135">
        <f t="shared" si="7"/>
        <v>100</v>
      </c>
    </row>
    <row r="500" spans="1:8" x14ac:dyDescent="0.25">
      <c r="A500" s="16" t="s">
        <v>80</v>
      </c>
      <c r="B500" s="210" t="s">
        <v>81</v>
      </c>
      <c r="C500" s="211"/>
      <c r="D500" s="17">
        <v>12000</v>
      </c>
      <c r="E500" s="212">
        <v>12000</v>
      </c>
      <c r="F500" s="211"/>
      <c r="G500" s="211"/>
      <c r="H500" s="136">
        <f t="shared" si="7"/>
        <v>100</v>
      </c>
    </row>
    <row r="501" spans="1:8" x14ac:dyDescent="0.25">
      <c r="A501" s="18" t="s">
        <v>82</v>
      </c>
      <c r="B501" s="213" t="s">
        <v>83</v>
      </c>
      <c r="C501" s="211"/>
      <c r="D501" s="19">
        <v>12000</v>
      </c>
      <c r="E501" s="214">
        <v>12000</v>
      </c>
      <c r="F501" s="211"/>
      <c r="G501" s="211"/>
      <c r="H501" s="137">
        <f t="shared" si="7"/>
        <v>100</v>
      </c>
    </row>
    <row r="502" spans="1:8" x14ac:dyDescent="0.25">
      <c r="A502" s="16" t="s">
        <v>19</v>
      </c>
      <c r="B502" s="210" t="s">
        <v>20</v>
      </c>
      <c r="C502" s="211"/>
      <c r="D502" s="17">
        <v>48150</v>
      </c>
      <c r="E502" s="212">
        <v>48150</v>
      </c>
      <c r="F502" s="211"/>
      <c r="G502" s="211"/>
      <c r="H502" s="136">
        <f t="shared" si="7"/>
        <v>100</v>
      </c>
    </row>
    <row r="503" spans="1:8" x14ac:dyDescent="0.25">
      <c r="A503" s="18" t="s">
        <v>27</v>
      </c>
      <c r="B503" s="213" t="s">
        <v>28</v>
      </c>
      <c r="C503" s="211"/>
      <c r="D503" s="19">
        <v>48150</v>
      </c>
      <c r="E503" s="214">
        <v>48150</v>
      </c>
      <c r="F503" s="211"/>
      <c r="G503" s="211"/>
      <c r="H503" s="137">
        <f t="shared" si="7"/>
        <v>100</v>
      </c>
    </row>
    <row r="504" spans="1:8" x14ac:dyDescent="0.25">
      <c r="A504" s="14" t="s">
        <v>84</v>
      </c>
      <c r="B504" s="217" t="s">
        <v>85</v>
      </c>
      <c r="C504" s="211"/>
      <c r="D504" s="15">
        <v>399850</v>
      </c>
      <c r="E504" s="218">
        <v>399850</v>
      </c>
      <c r="F504" s="211"/>
      <c r="G504" s="211"/>
      <c r="H504" s="135">
        <f t="shared" si="7"/>
        <v>100</v>
      </c>
    </row>
    <row r="505" spans="1:8" x14ac:dyDescent="0.25">
      <c r="A505" s="16" t="s">
        <v>86</v>
      </c>
      <c r="B505" s="210" t="s">
        <v>87</v>
      </c>
      <c r="C505" s="211"/>
      <c r="D505" s="17">
        <v>250000</v>
      </c>
      <c r="E505" s="212">
        <v>250000</v>
      </c>
      <c r="F505" s="211"/>
      <c r="G505" s="211"/>
      <c r="H505" s="136">
        <f t="shared" si="7"/>
        <v>100</v>
      </c>
    </row>
    <row r="506" spans="1:8" x14ac:dyDescent="0.25">
      <c r="A506" s="18" t="s">
        <v>88</v>
      </c>
      <c r="B506" s="213" t="s">
        <v>89</v>
      </c>
      <c r="C506" s="211"/>
      <c r="D506" s="19">
        <v>250000</v>
      </c>
      <c r="E506" s="214">
        <v>250000</v>
      </c>
      <c r="F506" s="211"/>
      <c r="G506" s="211"/>
      <c r="H506" s="137">
        <f t="shared" si="7"/>
        <v>100</v>
      </c>
    </row>
    <row r="507" spans="1:8" x14ac:dyDescent="0.25">
      <c r="A507" s="16" t="s">
        <v>92</v>
      </c>
      <c r="B507" s="210" t="s">
        <v>93</v>
      </c>
      <c r="C507" s="211"/>
      <c r="D507" s="17">
        <v>149850</v>
      </c>
      <c r="E507" s="212">
        <v>149850</v>
      </c>
      <c r="F507" s="211"/>
      <c r="G507" s="211"/>
      <c r="H507" s="136">
        <f t="shared" si="7"/>
        <v>100</v>
      </c>
    </row>
    <row r="508" spans="1:8" x14ac:dyDescent="0.25">
      <c r="A508" s="18" t="s">
        <v>94</v>
      </c>
      <c r="B508" s="213" t="s">
        <v>95</v>
      </c>
      <c r="C508" s="211"/>
      <c r="D508" s="19">
        <v>149850</v>
      </c>
      <c r="E508" s="214">
        <v>149850</v>
      </c>
      <c r="F508" s="211"/>
      <c r="G508" s="211"/>
      <c r="H508" s="137">
        <f t="shared" si="7"/>
        <v>100</v>
      </c>
    </row>
    <row r="509" spans="1:8" x14ac:dyDescent="0.25">
      <c r="A509" s="12" t="s">
        <v>220</v>
      </c>
      <c r="B509" s="215" t="s">
        <v>221</v>
      </c>
      <c r="C509" s="211"/>
      <c r="D509" s="13">
        <v>859120</v>
      </c>
      <c r="E509" s="216">
        <v>878120</v>
      </c>
      <c r="F509" s="211"/>
      <c r="G509" s="211"/>
      <c r="H509" s="134">
        <f t="shared" si="7"/>
        <v>102.21156532265574</v>
      </c>
    </row>
    <row r="510" spans="1:8" x14ac:dyDescent="0.25">
      <c r="A510" s="14" t="s">
        <v>17</v>
      </c>
      <c r="B510" s="217" t="s">
        <v>18</v>
      </c>
      <c r="C510" s="211"/>
      <c r="D510" s="15">
        <v>588650</v>
      </c>
      <c r="E510" s="218">
        <v>607650</v>
      </c>
      <c r="F510" s="211"/>
      <c r="G510" s="211"/>
      <c r="H510" s="135">
        <f t="shared" si="7"/>
        <v>103.22772445425974</v>
      </c>
    </row>
    <row r="511" spans="1:8" x14ac:dyDescent="0.25">
      <c r="A511" s="16" t="s">
        <v>80</v>
      </c>
      <c r="B511" s="210" t="s">
        <v>81</v>
      </c>
      <c r="C511" s="211"/>
      <c r="D511" s="17">
        <v>112900</v>
      </c>
      <c r="E511" s="212">
        <v>112900</v>
      </c>
      <c r="F511" s="211"/>
      <c r="G511" s="211"/>
      <c r="H511" s="136">
        <f t="shared" si="7"/>
        <v>100</v>
      </c>
    </row>
    <row r="512" spans="1:8" x14ac:dyDescent="0.25">
      <c r="A512" s="18" t="s">
        <v>82</v>
      </c>
      <c r="B512" s="213" t="s">
        <v>83</v>
      </c>
      <c r="C512" s="211"/>
      <c r="D512" s="19">
        <v>112900</v>
      </c>
      <c r="E512" s="214">
        <v>112900</v>
      </c>
      <c r="F512" s="211"/>
      <c r="G512" s="211"/>
      <c r="H512" s="137">
        <f t="shared" si="7"/>
        <v>100</v>
      </c>
    </row>
    <row r="513" spans="1:8" x14ac:dyDescent="0.25">
      <c r="A513" s="16" t="s">
        <v>19</v>
      </c>
      <c r="B513" s="210" t="s">
        <v>20</v>
      </c>
      <c r="C513" s="211"/>
      <c r="D513" s="17">
        <v>475750</v>
      </c>
      <c r="E513" s="212">
        <v>494750</v>
      </c>
      <c r="F513" s="211"/>
      <c r="G513" s="211"/>
      <c r="H513" s="136">
        <f t="shared" si="7"/>
        <v>103.99369416710458</v>
      </c>
    </row>
    <row r="514" spans="1:8" x14ac:dyDescent="0.25">
      <c r="A514" s="18" t="s">
        <v>21</v>
      </c>
      <c r="B514" s="213" t="s">
        <v>22</v>
      </c>
      <c r="C514" s="211"/>
      <c r="D514" s="19">
        <v>30600</v>
      </c>
      <c r="E514" s="214">
        <v>30600</v>
      </c>
      <c r="F514" s="211"/>
      <c r="G514" s="211"/>
      <c r="H514" s="137">
        <f t="shared" si="7"/>
        <v>100</v>
      </c>
    </row>
    <row r="515" spans="1:8" x14ac:dyDescent="0.25">
      <c r="A515" s="18" t="s">
        <v>27</v>
      </c>
      <c r="B515" s="213" t="s">
        <v>28</v>
      </c>
      <c r="C515" s="211"/>
      <c r="D515" s="19">
        <v>445150</v>
      </c>
      <c r="E515" s="214">
        <v>464150</v>
      </c>
      <c r="F515" s="211"/>
      <c r="G515" s="211"/>
      <c r="H515" s="137">
        <f t="shared" si="7"/>
        <v>104.26822419409187</v>
      </c>
    </row>
    <row r="516" spans="1:8" x14ac:dyDescent="0.25">
      <c r="A516" s="14" t="s">
        <v>84</v>
      </c>
      <c r="B516" s="217" t="s">
        <v>85</v>
      </c>
      <c r="C516" s="211"/>
      <c r="D516" s="15">
        <v>270470</v>
      </c>
      <c r="E516" s="218">
        <v>270470</v>
      </c>
      <c r="F516" s="211"/>
      <c r="G516" s="211"/>
      <c r="H516" s="135">
        <f t="shared" si="7"/>
        <v>100</v>
      </c>
    </row>
    <row r="517" spans="1:8" x14ac:dyDescent="0.25">
      <c r="A517" s="16" t="s">
        <v>92</v>
      </c>
      <c r="B517" s="210" t="s">
        <v>93</v>
      </c>
      <c r="C517" s="211"/>
      <c r="D517" s="17">
        <v>270470</v>
      </c>
      <c r="E517" s="212">
        <v>270470</v>
      </c>
      <c r="F517" s="211"/>
      <c r="G517" s="211"/>
      <c r="H517" s="136">
        <f t="shared" si="7"/>
        <v>100</v>
      </c>
    </row>
    <row r="518" spans="1:8" x14ac:dyDescent="0.25">
      <c r="A518" s="18" t="s">
        <v>222</v>
      </c>
      <c r="B518" s="213" t="s">
        <v>223</v>
      </c>
      <c r="C518" s="211"/>
      <c r="D518" s="19">
        <v>270470</v>
      </c>
      <c r="E518" s="214">
        <v>270470</v>
      </c>
      <c r="F518" s="211"/>
      <c r="G518" s="211"/>
      <c r="H518" s="137">
        <f t="shared" si="7"/>
        <v>100</v>
      </c>
    </row>
    <row r="519" spans="1:8" x14ac:dyDescent="0.25">
      <c r="A519" s="12" t="s">
        <v>49</v>
      </c>
      <c r="B519" s="215" t="s">
        <v>50</v>
      </c>
      <c r="C519" s="211"/>
      <c r="D519" s="13">
        <v>290000</v>
      </c>
      <c r="E519" s="216">
        <v>290000</v>
      </c>
      <c r="F519" s="211"/>
      <c r="G519" s="211"/>
      <c r="H519" s="134">
        <f t="shared" si="7"/>
        <v>100</v>
      </c>
    </row>
    <row r="520" spans="1:8" x14ac:dyDescent="0.25">
      <c r="A520" s="14" t="s">
        <v>17</v>
      </c>
      <c r="B520" s="217" t="s">
        <v>18</v>
      </c>
      <c r="C520" s="211"/>
      <c r="D520" s="15">
        <v>94000</v>
      </c>
      <c r="E520" s="218">
        <v>94000</v>
      </c>
      <c r="F520" s="211"/>
      <c r="G520" s="211"/>
      <c r="H520" s="135">
        <f t="shared" si="7"/>
        <v>100</v>
      </c>
    </row>
    <row r="521" spans="1:8" x14ac:dyDescent="0.25">
      <c r="A521" s="16" t="s">
        <v>19</v>
      </c>
      <c r="B521" s="210" t="s">
        <v>20</v>
      </c>
      <c r="C521" s="211"/>
      <c r="D521" s="17">
        <v>94000</v>
      </c>
      <c r="E521" s="212">
        <v>94000</v>
      </c>
      <c r="F521" s="211"/>
      <c r="G521" s="211"/>
      <c r="H521" s="136">
        <f t="shared" si="7"/>
        <v>100</v>
      </c>
    </row>
    <row r="522" spans="1:8" x14ac:dyDescent="0.25">
      <c r="A522" s="18" t="s">
        <v>27</v>
      </c>
      <c r="B522" s="213" t="s">
        <v>28</v>
      </c>
      <c r="C522" s="211"/>
      <c r="D522" s="19">
        <v>94000</v>
      </c>
      <c r="E522" s="214">
        <v>94000</v>
      </c>
      <c r="F522" s="211"/>
      <c r="G522" s="211"/>
      <c r="H522" s="137">
        <f t="shared" si="7"/>
        <v>100</v>
      </c>
    </row>
    <row r="523" spans="1:8" x14ac:dyDescent="0.25">
      <c r="A523" s="14" t="s">
        <v>84</v>
      </c>
      <c r="B523" s="217" t="s">
        <v>85</v>
      </c>
      <c r="C523" s="211"/>
      <c r="D523" s="15">
        <v>196000</v>
      </c>
      <c r="E523" s="218">
        <v>196000</v>
      </c>
      <c r="F523" s="211"/>
      <c r="G523" s="211"/>
      <c r="H523" s="135">
        <f t="shared" si="7"/>
        <v>100</v>
      </c>
    </row>
    <row r="524" spans="1:8" x14ac:dyDescent="0.25">
      <c r="A524" s="16" t="s">
        <v>86</v>
      </c>
      <c r="B524" s="210" t="s">
        <v>87</v>
      </c>
      <c r="C524" s="211"/>
      <c r="D524" s="17">
        <v>196000</v>
      </c>
      <c r="E524" s="212">
        <v>196000</v>
      </c>
      <c r="F524" s="211"/>
      <c r="G524" s="211"/>
      <c r="H524" s="136">
        <f t="shared" si="7"/>
        <v>100</v>
      </c>
    </row>
    <row r="525" spans="1:8" x14ac:dyDescent="0.25">
      <c r="A525" s="18" t="s">
        <v>88</v>
      </c>
      <c r="B525" s="213" t="s">
        <v>89</v>
      </c>
      <c r="C525" s="211"/>
      <c r="D525" s="19">
        <v>196000</v>
      </c>
      <c r="E525" s="214">
        <v>196000</v>
      </c>
      <c r="F525" s="211"/>
      <c r="G525" s="211"/>
      <c r="H525" s="137">
        <f t="shared" ref="H525:H588" si="8">SUM(E525/D525)*100</f>
        <v>100</v>
      </c>
    </row>
    <row r="526" spans="1:8" x14ac:dyDescent="0.25">
      <c r="A526" s="12" t="s">
        <v>121</v>
      </c>
      <c r="B526" s="215" t="s">
        <v>122</v>
      </c>
      <c r="C526" s="211"/>
      <c r="D526" s="13">
        <v>3120281.01</v>
      </c>
      <c r="E526" s="216">
        <v>3131926.01</v>
      </c>
      <c r="F526" s="211"/>
      <c r="G526" s="211"/>
      <c r="H526" s="134">
        <f t="shared" si="8"/>
        <v>100.37320356604675</v>
      </c>
    </row>
    <row r="527" spans="1:8" x14ac:dyDescent="0.25">
      <c r="A527" s="14" t="s">
        <v>17</v>
      </c>
      <c r="B527" s="217" t="s">
        <v>18</v>
      </c>
      <c r="C527" s="211"/>
      <c r="D527" s="15">
        <v>771192</v>
      </c>
      <c r="E527" s="218">
        <v>767537</v>
      </c>
      <c r="F527" s="211"/>
      <c r="G527" s="211"/>
      <c r="H527" s="135">
        <f t="shared" si="8"/>
        <v>99.526058361601272</v>
      </c>
    </row>
    <row r="528" spans="1:8" x14ac:dyDescent="0.25">
      <c r="A528" s="16" t="s">
        <v>80</v>
      </c>
      <c r="B528" s="210" t="s">
        <v>81</v>
      </c>
      <c r="C528" s="211"/>
      <c r="D528" s="17">
        <v>281521.75</v>
      </c>
      <c r="E528" s="212">
        <v>281521.75</v>
      </c>
      <c r="F528" s="211"/>
      <c r="G528" s="211"/>
      <c r="H528" s="136">
        <f t="shared" si="8"/>
        <v>100</v>
      </c>
    </row>
    <row r="529" spans="1:8" x14ac:dyDescent="0.25">
      <c r="A529" s="18" t="s">
        <v>82</v>
      </c>
      <c r="B529" s="213" t="s">
        <v>83</v>
      </c>
      <c r="C529" s="211"/>
      <c r="D529" s="19">
        <v>281521.75</v>
      </c>
      <c r="E529" s="214">
        <v>281521.75</v>
      </c>
      <c r="F529" s="211"/>
      <c r="G529" s="211"/>
      <c r="H529" s="137">
        <f t="shared" si="8"/>
        <v>100</v>
      </c>
    </row>
    <row r="530" spans="1:8" x14ac:dyDescent="0.25">
      <c r="A530" s="16" t="s">
        <v>19</v>
      </c>
      <c r="B530" s="210" t="s">
        <v>20</v>
      </c>
      <c r="C530" s="211"/>
      <c r="D530" s="17">
        <v>489670.25</v>
      </c>
      <c r="E530" s="212">
        <v>486015.25</v>
      </c>
      <c r="F530" s="211"/>
      <c r="G530" s="211"/>
      <c r="H530" s="136">
        <f t="shared" si="8"/>
        <v>99.253579322002921</v>
      </c>
    </row>
    <row r="531" spans="1:8" x14ac:dyDescent="0.25">
      <c r="A531" s="18" t="s">
        <v>27</v>
      </c>
      <c r="B531" s="213" t="s">
        <v>28</v>
      </c>
      <c r="C531" s="211"/>
      <c r="D531" s="19">
        <v>489670.25</v>
      </c>
      <c r="E531" s="214">
        <v>486015.25</v>
      </c>
      <c r="F531" s="211"/>
      <c r="G531" s="211"/>
      <c r="H531" s="137">
        <f t="shared" si="8"/>
        <v>99.253579322002921</v>
      </c>
    </row>
    <row r="532" spans="1:8" x14ac:dyDescent="0.25">
      <c r="A532" s="14" t="s">
        <v>84</v>
      </c>
      <c r="B532" s="217" t="s">
        <v>85</v>
      </c>
      <c r="C532" s="211"/>
      <c r="D532" s="15">
        <v>2349089.0099999998</v>
      </c>
      <c r="E532" s="218">
        <v>2364389.0099999998</v>
      </c>
      <c r="F532" s="211"/>
      <c r="G532" s="211"/>
      <c r="H532" s="135">
        <f t="shared" si="8"/>
        <v>100.65131631602158</v>
      </c>
    </row>
    <row r="533" spans="1:8" x14ac:dyDescent="0.25">
      <c r="A533" s="16" t="s">
        <v>86</v>
      </c>
      <c r="B533" s="210" t="s">
        <v>87</v>
      </c>
      <c r="C533" s="211"/>
      <c r="D533" s="17">
        <v>1169310.26</v>
      </c>
      <c r="E533" s="212">
        <v>1184610.26</v>
      </c>
      <c r="F533" s="211"/>
      <c r="G533" s="211"/>
      <c r="H533" s="136">
        <f t="shared" si="8"/>
        <v>101.30846367498734</v>
      </c>
    </row>
    <row r="534" spans="1:8" x14ac:dyDescent="0.25">
      <c r="A534" s="18" t="s">
        <v>88</v>
      </c>
      <c r="B534" s="213" t="s">
        <v>89</v>
      </c>
      <c r="C534" s="211"/>
      <c r="D534" s="19">
        <v>1169310.26</v>
      </c>
      <c r="E534" s="214">
        <v>1169310.26</v>
      </c>
      <c r="F534" s="211"/>
      <c r="G534" s="211"/>
      <c r="H534" s="137">
        <f t="shared" si="8"/>
        <v>100</v>
      </c>
    </row>
    <row r="535" spans="1:8" x14ac:dyDescent="0.25">
      <c r="A535" s="18" t="s">
        <v>90</v>
      </c>
      <c r="B535" s="213" t="s">
        <v>91</v>
      </c>
      <c r="C535" s="211"/>
      <c r="D535" s="19">
        <v>0</v>
      </c>
      <c r="E535" s="214">
        <v>15300</v>
      </c>
      <c r="F535" s="211"/>
      <c r="G535" s="211"/>
      <c r="H535" s="137"/>
    </row>
    <row r="536" spans="1:8" x14ac:dyDescent="0.25">
      <c r="A536" s="16" t="s">
        <v>92</v>
      </c>
      <c r="B536" s="210" t="s">
        <v>93</v>
      </c>
      <c r="C536" s="211"/>
      <c r="D536" s="17">
        <v>1179778.75</v>
      </c>
      <c r="E536" s="212">
        <v>1179778.75</v>
      </c>
      <c r="F536" s="211"/>
      <c r="G536" s="211"/>
      <c r="H536" s="136">
        <f t="shared" si="8"/>
        <v>100</v>
      </c>
    </row>
    <row r="537" spans="1:8" x14ac:dyDescent="0.25">
      <c r="A537" s="18" t="s">
        <v>94</v>
      </c>
      <c r="B537" s="213" t="s">
        <v>95</v>
      </c>
      <c r="C537" s="211"/>
      <c r="D537" s="19">
        <v>1179778.75</v>
      </c>
      <c r="E537" s="214">
        <v>1179778.75</v>
      </c>
      <c r="F537" s="211"/>
      <c r="G537" s="211"/>
      <c r="H537" s="137">
        <f t="shared" si="8"/>
        <v>100</v>
      </c>
    </row>
    <row r="538" spans="1:8" x14ac:dyDescent="0.25">
      <c r="A538" s="12" t="s">
        <v>224</v>
      </c>
      <c r="B538" s="215" t="s">
        <v>225</v>
      </c>
      <c r="C538" s="211"/>
      <c r="D538" s="13">
        <v>8000</v>
      </c>
      <c r="E538" s="216">
        <v>0</v>
      </c>
      <c r="F538" s="211"/>
      <c r="G538" s="211"/>
      <c r="H538" s="134">
        <f t="shared" si="8"/>
        <v>0</v>
      </c>
    </row>
    <row r="539" spans="1:8" x14ac:dyDescent="0.25">
      <c r="A539" s="14" t="s">
        <v>17</v>
      </c>
      <c r="B539" s="217" t="s">
        <v>18</v>
      </c>
      <c r="C539" s="211"/>
      <c r="D539" s="15">
        <v>8000</v>
      </c>
      <c r="E539" s="218">
        <v>0</v>
      </c>
      <c r="F539" s="211"/>
      <c r="G539" s="211"/>
      <c r="H539" s="135">
        <f t="shared" si="8"/>
        <v>0</v>
      </c>
    </row>
    <row r="540" spans="1:8" x14ac:dyDescent="0.25">
      <c r="A540" s="16" t="s">
        <v>19</v>
      </c>
      <c r="B540" s="210" t="s">
        <v>20</v>
      </c>
      <c r="C540" s="211"/>
      <c r="D540" s="17">
        <v>8000</v>
      </c>
      <c r="E540" s="212">
        <v>0</v>
      </c>
      <c r="F540" s="211"/>
      <c r="G540" s="211"/>
      <c r="H540" s="136">
        <f t="shared" si="8"/>
        <v>0</v>
      </c>
    </row>
    <row r="541" spans="1:8" x14ac:dyDescent="0.25">
      <c r="A541" s="18" t="s">
        <v>41</v>
      </c>
      <c r="B541" s="213" t="s">
        <v>42</v>
      </c>
      <c r="C541" s="211"/>
      <c r="D541" s="19">
        <v>8000</v>
      </c>
      <c r="E541" s="214">
        <v>0</v>
      </c>
      <c r="F541" s="211"/>
      <c r="G541" s="211"/>
      <c r="H541" s="137">
        <f t="shared" si="8"/>
        <v>0</v>
      </c>
    </row>
    <row r="542" spans="1:8" ht="22.5" x14ac:dyDescent="0.25">
      <c r="A542" s="10" t="s">
        <v>168</v>
      </c>
      <c r="B542" s="221" t="s">
        <v>226</v>
      </c>
      <c r="C542" s="211"/>
      <c r="D542" s="11">
        <v>25000</v>
      </c>
      <c r="E542" s="222">
        <v>27975</v>
      </c>
      <c r="F542" s="211"/>
      <c r="G542" s="211"/>
      <c r="H542" s="133">
        <f t="shared" si="8"/>
        <v>111.9</v>
      </c>
    </row>
    <row r="543" spans="1:8" x14ac:dyDescent="0.25">
      <c r="A543" s="12" t="s">
        <v>15</v>
      </c>
      <c r="B543" s="215" t="s">
        <v>16</v>
      </c>
      <c r="C543" s="211"/>
      <c r="D543" s="13">
        <v>25000</v>
      </c>
      <c r="E543" s="216">
        <v>27975</v>
      </c>
      <c r="F543" s="211"/>
      <c r="G543" s="211"/>
      <c r="H543" s="134">
        <f t="shared" si="8"/>
        <v>111.9</v>
      </c>
    </row>
    <row r="544" spans="1:8" x14ac:dyDescent="0.25">
      <c r="A544" s="14" t="s">
        <v>84</v>
      </c>
      <c r="B544" s="217" t="s">
        <v>85</v>
      </c>
      <c r="C544" s="211"/>
      <c r="D544" s="15">
        <v>25000</v>
      </c>
      <c r="E544" s="218">
        <v>27975</v>
      </c>
      <c r="F544" s="211"/>
      <c r="G544" s="211"/>
      <c r="H544" s="135">
        <f t="shared" si="8"/>
        <v>111.9</v>
      </c>
    </row>
    <row r="545" spans="1:8" x14ac:dyDescent="0.25">
      <c r="A545" s="16" t="s">
        <v>86</v>
      </c>
      <c r="B545" s="210" t="s">
        <v>87</v>
      </c>
      <c r="C545" s="211"/>
      <c r="D545" s="17">
        <v>25000</v>
      </c>
      <c r="E545" s="212">
        <v>27975</v>
      </c>
      <c r="F545" s="211"/>
      <c r="G545" s="211"/>
      <c r="H545" s="136">
        <f t="shared" si="8"/>
        <v>111.9</v>
      </c>
    </row>
    <row r="546" spans="1:8" x14ac:dyDescent="0.25">
      <c r="A546" s="18" t="s">
        <v>90</v>
      </c>
      <c r="B546" s="213" t="s">
        <v>91</v>
      </c>
      <c r="C546" s="211"/>
      <c r="D546" s="19">
        <v>25000</v>
      </c>
      <c r="E546" s="214">
        <v>27975</v>
      </c>
      <c r="F546" s="211"/>
      <c r="G546" s="211"/>
      <c r="H546" s="137">
        <f t="shared" si="8"/>
        <v>111.9</v>
      </c>
    </row>
    <row r="547" spans="1:8" ht="22.5" x14ac:dyDescent="0.25">
      <c r="A547" s="10" t="s">
        <v>198</v>
      </c>
      <c r="B547" s="221" t="s">
        <v>227</v>
      </c>
      <c r="C547" s="211"/>
      <c r="D547" s="11">
        <v>361541.17</v>
      </c>
      <c r="E547" s="222">
        <v>546095</v>
      </c>
      <c r="F547" s="211"/>
      <c r="G547" s="211"/>
      <c r="H547" s="133">
        <f t="shared" si="8"/>
        <v>151.04642162882863</v>
      </c>
    </row>
    <row r="548" spans="1:8" x14ac:dyDescent="0.25">
      <c r="A548" s="12" t="s">
        <v>15</v>
      </c>
      <c r="B548" s="215" t="s">
        <v>16</v>
      </c>
      <c r="C548" s="211"/>
      <c r="D548" s="13">
        <v>361541.17</v>
      </c>
      <c r="E548" s="216">
        <v>546095</v>
      </c>
      <c r="F548" s="211"/>
      <c r="G548" s="211"/>
      <c r="H548" s="134">
        <f t="shared" si="8"/>
        <v>151.04642162882863</v>
      </c>
    </row>
    <row r="549" spans="1:8" x14ac:dyDescent="0.25">
      <c r="A549" s="14" t="s">
        <v>17</v>
      </c>
      <c r="B549" s="217" t="s">
        <v>18</v>
      </c>
      <c r="C549" s="211"/>
      <c r="D549" s="15">
        <v>94998.67</v>
      </c>
      <c r="E549" s="218">
        <v>94548.67</v>
      </c>
      <c r="F549" s="211"/>
      <c r="G549" s="211"/>
      <c r="H549" s="135">
        <f t="shared" si="8"/>
        <v>99.52630915780189</v>
      </c>
    </row>
    <row r="550" spans="1:8" x14ac:dyDescent="0.25">
      <c r="A550" s="16" t="s">
        <v>80</v>
      </c>
      <c r="B550" s="210" t="s">
        <v>81</v>
      </c>
      <c r="C550" s="211"/>
      <c r="D550" s="17">
        <v>56873.67</v>
      </c>
      <c r="E550" s="212">
        <v>56873.67</v>
      </c>
      <c r="F550" s="211"/>
      <c r="G550" s="211"/>
      <c r="H550" s="136">
        <f t="shared" si="8"/>
        <v>100</v>
      </c>
    </row>
    <row r="551" spans="1:8" x14ac:dyDescent="0.25">
      <c r="A551" s="18" t="s">
        <v>82</v>
      </c>
      <c r="B551" s="213" t="s">
        <v>83</v>
      </c>
      <c r="C551" s="211"/>
      <c r="D551" s="19">
        <v>56873.67</v>
      </c>
      <c r="E551" s="214">
        <v>56873.67</v>
      </c>
      <c r="F551" s="211"/>
      <c r="G551" s="211"/>
      <c r="H551" s="137">
        <f t="shared" si="8"/>
        <v>100</v>
      </c>
    </row>
    <row r="552" spans="1:8" x14ac:dyDescent="0.25">
      <c r="A552" s="16" t="s">
        <v>19</v>
      </c>
      <c r="B552" s="210" t="s">
        <v>20</v>
      </c>
      <c r="C552" s="211"/>
      <c r="D552" s="17">
        <v>38125</v>
      </c>
      <c r="E552" s="212">
        <v>37675</v>
      </c>
      <c r="F552" s="211"/>
      <c r="G552" s="211"/>
      <c r="H552" s="136">
        <f t="shared" si="8"/>
        <v>98.819672131147541</v>
      </c>
    </row>
    <row r="553" spans="1:8" x14ac:dyDescent="0.25">
      <c r="A553" s="18" t="s">
        <v>27</v>
      </c>
      <c r="B553" s="213" t="s">
        <v>28</v>
      </c>
      <c r="C553" s="211"/>
      <c r="D553" s="19">
        <v>38125</v>
      </c>
      <c r="E553" s="214">
        <v>37675</v>
      </c>
      <c r="F553" s="211"/>
      <c r="G553" s="211"/>
      <c r="H553" s="137">
        <f t="shared" si="8"/>
        <v>98.819672131147541</v>
      </c>
    </row>
    <row r="554" spans="1:8" x14ac:dyDescent="0.25">
      <c r="A554" s="14" t="s">
        <v>84</v>
      </c>
      <c r="B554" s="217" t="s">
        <v>85</v>
      </c>
      <c r="C554" s="211"/>
      <c r="D554" s="15">
        <v>266542.5</v>
      </c>
      <c r="E554" s="218">
        <v>451546.33</v>
      </c>
      <c r="F554" s="211"/>
      <c r="G554" s="211"/>
      <c r="H554" s="135">
        <f t="shared" si="8"/>
        <v>169.40875470140787</v>
      </c>
    </row>
    <row r="555" spans="1:8" x14ac:dyDescent="0.25">
      <c r="A555" s="16" t="s">
        <v>86</v>
      </c>
      <c r="B555" s="210" t="s">
        <v>87</v>
      </c>
      <c r="C555" s="211"/>
      <c r="D555" s="17">
        <v>58346.25</v>
      </c>
      <c r="E555" s="212">
        <v>243350</v>
      </c>
      <c r="F555" s="211"/>
      <c r="G555" s="211"/>
      <c r="H555" s="136">
        <f t="shared" si="8"/>
        <v>417.07907534760159</v>
      </c>
    </row>
    <row r="556" spans="1:8" x14ac:dyDescent="0.25">
      <c r="A556" s="18" t="s">
        <v>88</v>
      </c>
      <c r="B556" s="213" t="s">
        <v>89</v>
      </c>
      <c r="C556" s="211"/>
      <c r="D556" s="19">
        <v>58346.25</v>
      </c>
      <c r="E556" s="214">
        <v>240650</v>
      </c>
      <c r="F556" s="211"/>
      <c r="G556" s="211"/>
      <c r="H556" s="137">
        <f t="shared" si="8"/>
        <v>412.45152859009789</v>
      </c>
    </row>
    <row r="557" spans="1:8" x14ac:dyDescent="0.25">
      <c r="A557" s="18" t="s">
        <v>90</v>
      </c>
      <c r="B557" s="213" t="s">
        <v>91</v>
      </c>
      <c r="C557" s="211"/>
      <c r="D557" s="19">
        <v>0</v>
      </c>
      <c r="E557" s="214">
        <v>2700</v>
      </c>
      <c r="F557" s="211"/>
      <c r="G557" s="211"/>
      <c r="H557" s="137"/>
    </row>
    <row r="558" spans="1:8" x14ac:dyDescent="0.25">
      <c r="A558" s="16" t="s">
        <v>92</v>
      </c>
      <c r="B558" s="210" t="s">
        <v>93</v>
      </c>
      <c r="C558" s="211"/>
      <c r="D558" s="17">
        <v>208196.25</v>
      </c>
      <c r="E558" s="212">
        <v>208196.33</v>
      </c>
      <c r="F558" s="211"/>
      <c r="G558" s="211"/>
      <c r="H558" s="136">
        <f t="shared" si="8"/>
        <v>100.00003842528382</v>
      </c>
    </row>
    <row r="559" spans="1:8" x14ac:dyDescent="0.25">
      <c r="A559" s="18" t="s">
        <v>94</v>
      </c>
      <c r="B559" s="213" t="s">
        <v>95</v>
      </c>
      <c r="C559" s="211"/>
      <c r="D559" s="19">
        <v>208196.25</v>
      </c>
      <c r="E559" s="214">
        <v>208196.33</v>
      </c>
      <c r="F559" s="211"/>
      <c r="G559" s="211"/>
      <c r="H559" s="137">
        <f t="shared" si="8"/>
        <v>100.00003842528382</v>
      </c>
    </row>
    <row r="560" spans="1:8" ht="22.5" x14ac:dyDescent="0.25">
      <c r="A560" s="10" t="s">
        <v>135</v>
      </c>
      <c r="B560" s="221" t="s">
        <v>228</v>
      </c>
      <c r="C560" s="211"/>
      <c r="D560" s="11">
        <v>247000</v>
      </c>
      <c r="E560" s="222">
        <v>247000</v>
      </c>
      <c r="F560" s="211"/>
      <c r="G560" s="211"/>
      <c r="H560" s="133">
        <f t="shared" si="8"/>
        <v>100</v>
      </c>
    </row>
    <row r="561" spans="1:8" x14ac:dyDescent="0.25">
      <c r="A561" s="12" t="s">
        <v>15</v>
      </c>
      <c r="B561" s="215" t="s">
        <v>16</v>
      </c>
      <c r="C561" s="211"/>
      <c r="D561" s="13">
        <v>247000</v>
      </c>
      <c r="E561" s="216">
        <v>247000</v>
      </c>
      <c r="F561" s="211"/>
      <c r="G561" s="211"/>
      <c r="H561" s="134">
        <f t="shared" si="8"/>
        <v>100</v>
      </c>
    </row>
    <row r="562" spans="1:8" x14ac:dyDescent="0.25">
      <c r="A562" s="14" t="s">
        <v>17</v>
      </c>
      <c r="B562" s="217" t="s">
        <v>18</v>
      </c>
      <c r="C562" s="211"/>
      <c r="D562" s="15">
        <v>10000</v>
      </c>
      <c r="E562" s="218">
        <v>10000</v>
      </c>
      <c r="F562" s="211"/>
      <c r="G562" s="211"/>
      <c r="H562" s="135">
        <f t="shared" si="8"/>
        <v>100</v>
      </c>
    </row>
    <row r="563" spans="1:8" x14ac:dyDescent="0.25">
      <c r="A563" s="16" t="s">
        <v>19</v>
      </c>
      <c r="B563" s="210" t="s">
        <v>20</v>
      </c>
      <c r="C563" s="211"/>
      <c r="D563" s="17">
        <v>10000</v>
      </c>
      <c r="E563" s="212">
        <v>10000</v>
      </c>
      <c r="F563" s="211"/>
      <c r="G563" s="211"/>
      <c r="H563" s="136">
        <f t="shared" si="8"/>
        <v>100</v>
      </c>
    </row>
    <row r="564" spans="1:8" x14ac:dyDescent="0.25">
      <c r="A564" s="18" t="s">
        <v>27</v>
      </c>
      <c r="B564" s="213" t="s">
        <v>28</v>
      </c>
      <c r="C564" s="211"/>
      <c r="D564" s="19">
        <v>10000</v>
      </c>
      <c r="E564" s="214">
        <v>10000</v>
      </c>
      <c r="F564" s="211"/>
      <c r="G564" s="211"/>
      <c r="H564" s="137">
        <f t="shared" si="8"/>
        <v>100</v>
      </c>
    </row>
    <row r="565" spans="1:8" x14ac:dyDescent="0.25">
      <c r="A565" s="14" t="s">
        <v>84</v>
      </c>
      <c r="B565" s="217" t="s">
        <v>85</v>
      </c>
      <c r="C565" s="211"/>
      <c r="D565" s="15">
        <v>237000</v>
      </c>
      <c r="E565" s="218">
        <v>237000</v>
      </c>
      <c r="F565" s="211"/>
      <c r="G565" s="211"/>
      <c r="H565" s="135">
        <f t="shared" si="8"/>
        <v>100</v>
      </c>
    </row>
    <row r="566" spans="1:8" x14ac:dyDescent="0.25">
      <c r="A566" s="16" t="s">
        <v>86</v>
      </c>
      <c r="B566" s="210" t="s">
        <v>87</v>
      </c>
      <c r="C566" s="211"/>
      <c r="D566" s="17">
        <v>237000</v>
      </c>
      <c r="E566" s="212">
        <v>237000</v>
      </c>
      <c r="F566" s="211"/>
      <c r="G566" s="211"/>
      <c r="H566" s="136">
        <f t="shared" si="8"/>
        <v>100</v>
      </c>
    </row>
    <row r="567" spans="1:8" x14ac:dyDescent="0.25">
      <c r="A567" s="18" t="s">
        <v>88</v>
      </c>
      <c r="B567" s="213" t="s">
        <v>89</v>
      </c>
      <c r="C567" s="211"/>
      <c r="D567" s="19">
        <v>237000</v>
      </c>
      <c r="E567" s="214">
        <v>237000</v>
      </c>
      <c r="F567" s="211"/>
      <c r="G567" s="211"/>
      <c r="H567" s="137">
        <f t="shared" si="8"/>
        <v>100</v>
      </c>
    </row>
    <row r="568" spans="1:8" ht="22.5" x14ac:dyDescent="0.25">
      <c r="A568" s="10" t="s">
        <v>229</v>
      </c>
      <c r="B568" s="221" t="s">
        <v>230</v>
      </c>
      <c r="C568" s="211"/>
      <c r="D568" s="11">
        <v>157130</v>
      </c>
      <c r="E568" s="222">
        <v>155180</v>
      </c>
      <c r="F568" s="211"/>
      <c r="G568" s="211"/>
      <c r="H568" s="133">
        <f t="shared" si="8"/>
        <v>98.758989371857695</v>
      </c>
    </row>
    <row r="569" spans="1:8" x14ac:dyDescent="0.25">
      <c r="A569" s="12" t="s">
        <v>15</v>
      </c>
      <c r="B569" s="215" t="s">
        <v>16</v>
      </c>
      <c r="C569" s="211"/>
      <c r="D569" s="13">
        <v>157130</v>
      </c>
      <c r="E569" s="216">
        <v>155180</v>
      </c>
      <c r="F569" s="211"/>
      <c r="G569" s="211"/>
      <c r="H569" s="134">
        <f t="shared" si="8"/>
        <v>98.758989371857695</v>
      </c>
    </row>
    <row r="570" spans="1:8" x14ac:dyDescent="0.25">
      <c r="A570" s="14" t="s">
        <v>17</v>
      </c>
      <c r="B570" s="217" t="s">
        <v>18</v>
      </c>
      <c r="C570" s="211"/>
      <c r="D570" s="15">
        <v>109400</v>
      </c>
      <c r="E570" s="218">
        <v>107450</v>
      </c>
      <c r="F570" s="211"/>
      <c r="G570" s="211"/>
      <c r="H570" s="135">
        <f t="shared" si="8"/>
        <v>98.217550274223029</v>
      </c>
    </row>
    <row r="571" spans="1:8" x14ac:dyDescent="0.25">
      <c r="A571" s="16" t="s">
        <v>80</v>
      </c>
      <c r="B571" s="210" t="s">
        <v>81</v>
      </c>
      <c r="C571" s="211"/>
      <c r="D571" s="17">
        <v>20000</v>
      </c>
      <c r="E571" s="212">
        <v>20000</v>
      </c>
      <c r="F571" s="211"/>
      <c r="G571" s="211"/>
      <c r="H571" s="136">
        <f t="shared" si="8"/>
        <v>100</v>
      </c>
    </row>
    <row r="572" spans="1:8" x14ac:dyDescent="0.25">
      <c r="A572" s="18" t="s">
        <v>82</v>
      </c>
      <c r="B572" s="213" t="s">
        <v>83</v>
      </c>
      <c r="C572" s="211"/>
      <c r="D572" s="19">
        <v>20000</v>
      </c>
      <c r="E572" s="214">
        <v>20000</v>
      </c>
      <c r="F572" s="211"/>
      <c r="G572" s="211"/>
      <c r="H572" s="137">
        <f t="shared" si="8"/>
        <v>100</v>
      </c>
    </row>
    <row r="573" spans="1:8" x14ac:dyDescent="0.25">
      <c r="A573" s="16" t="s">
        <v>19</v>
      </c>
      <c r="B573" s="210" t="s">
        <v>20</v>
      </c>
      <c r="C573" s="211"/>
      <c r="D573" s="17">
        <v>89400</v>
      </c>
      <c r="E573" s="212">
        <v>87450</v>
      </c>
      <c r="F573" s="211"/>
      <c r="G573" s="211"/>
      <c r="H573" s="136">
        <f t="shared" si="8"/>
        <v>97.818791946308721</v>
      </c>
    </row>
    <row r="574" spans="1:8" x14ac:dyDescent="0.25">
      <c r="A574" s="18" t="s">
        <v>21</v>
      </c>
      <c r="B574" s="213" t="s">
        <v>22</v>
      </c>
      <c r="C574" s="211"/>
      <c r="D574" s="19">
        <v>5400</v>
      </c>
      <c r="E574" s="214">
        <v>5400</v>
      </c>
      <c r="F574" s="211"/>
      <c r="G574" s="211"/>
      <c r="H574" s="137">
        <f t="shared" si="8"/>
        <v>100</v>
      </c>
    </row>
    <row r="575" spans="1:8" x14ac:dyDescent="0.25">
      <c r="A575" s="18" t="s">
        <v>27</v>
      </c>
      <c r="B575" s="213" t="s">
        <v>28</v>
      </c>
      <c r="C575" s="211"/>
      <c r="D575" s="19">
        <v>84000</v>
      </c>
      <c r="E575" s="214">
        <v>82050</v>
      </c>
      <c r="F575" s="211"/>
      <c r="G575" s="211"/>
      <c r="H575" s="137">
        <f t="shared" si="8"/>
        <v>97.678571428571431</v>
      </c>
    </row>
    <row r="576" spans="1:8" x14ac:dyDescent="0.25">
      <c r="A576" s="14" t="s">
        <v>84</v>
      </c>
      <c r="B576" s="217" t="s">
        <v>85</v>
      </c>
      <c r="C576" s="211"/>
      <c r="D576" s="15">
        <v>47730</v>
      </c>
      <c r="E576" s="218">
        <v>47730</v>
      </c>
      <c r="F576" s="211"/>
      <c r="G576" s="211"/>
      <c r="H576" s="135">
        <f t="shared" si="8"/>
        <v>100</v>
      </c>
    </row>
    <row r="577" spans="1:8" x14ac:dyDescent="0.25">
      <c r="A577" s="16" t="s">
        <v>92</v>
      </c>
      <c r="B577" s="210" t="s">
        <v>93</v>
      </c>
      <c r="C577" s="211"/>
      <c r="D577" s="17">
        <v>47730</v>
      </c>
      <c r="E577" s="212">
        <v>47730</v>
      </c>
      <c r="F577" s="211"/>
      <c r="G577" s="211"/>
      <c r="H577" s="136">
        <f t="shared" si="8"/>
        <v>100</v>
      </c>
    </row>
    <row r="578" spans="1:8" x14ac:dyDescent="0.25">
      <c r="A578" s="18" t="s">
        <v>222</v>
      </c>
      <c r="B578" s="213" t="s">
        <v>223</v>
      </c>
      <c r="C578" s="211"/>
      <c r="D578" s="19">
        <v>47730</v>
      </c>
      <c r="E578" s="214">
        <v>47730</v>
      </c>
      <c r="F578" s="211"/>
      <c r="G578" s="211"/>
      <c r="H578" s="137">
        <f t="shared" si="8"/>
        <v>100</v>
      </c>
    </row>
    <row r="579" spans="1:8" x14ac:dyDescent="0.25">
      <c r="A579" s="4" t="s">
        <v>231</v>
      </c>
      <c r="B579" s="223" t="s">
        <v>583</v>
      </c>
      <c r="C579" s="211"/>
      <c r="D579" s="5">
        <v>463973571</v>
      </c>
      <c r="E579" s="224">
        <v>482247646.93000001</v>
      </c>
      <c r="F579" s="211"/>
      <c r="G579" s="211"/>
      <c r="H579" s="130">
        <f t="shared" si="8"/>
        <v>103.93860277226867</v>
      </c>
    </row>
    <row r="580" spans="1:8" x14ac:dyDescent="0.25">
      <c r="A580" s="6" t="s">
        <v>232</v>
      </c>
      <c r="B580" s="225" t="s">
        <v>233</v>
      </c>
      <c r="C580" s="211"/>
      <c r="D580" s="7">
        <v>457255571</v>
      </c>
      <c r="E580" s="226">
        <v>474626646.93000001</v>
      </c>
      <c r="F580" s="211"/>
      <c r="G580" s="211"/>
      <c r="H580" s="131">
        <f t="shared" si="8"/>
        <v>103.7989861757201</v>
      </c>
    </row>
    <row r="581" spans="1:8" x14ac:dyDescent="0.25">
      <c r="A581" s="8" t="s">
        <v>54</v>
      </c>
      <c r="B581" s="219" t="s">
        <v>234</v>
      </c>
      <c r="C581" s="211"/>
      <c r="D581" s="9">
        <v>18974840</v>
      </c>
      <c r="E581" s="220">
        <v>18974840</v>
      </c>
      <c r="F581" s="211"/>
      <c r="G581" s="211"/>
      <c r="H581" s="132">
        <f t="shared" si="8"/>
        <v>100</v>
      </c>
    </row>
    <row r="582" spans="1:8" ht="22.5" x14ac:dyDescent="0.25">
      <c r="A582" s="10" t="s">
        <v>78</v>
      </c>
      <c r="B582" s="221" t="s">
        <v>235</v>
      </c>
      <c r="C582" s="211"/>
      <c r="D582" s="11">
        <v>18974840</v>
      </c>
      <c r="E582" s="222">
        <v>18974840</v>
      </c>
      <c r="F582" s="211"/>
      <c r="G582" s="211"/>
      <c r="H582" s="133">
        <f t="shared" si="8"/>
        <v>100</v>
      </c>
    </row>
    <row r="583" spans="1:8" x14ac:dyDescent="0.25">
      <c r="A583" s="12" t="s">
        <v>236</v>
      </c>
      <c r="B583" s="215" t="s">
        <v>237</v>
      </c>
      <c r="C583" s="211"/>
      <c r="D583" s="13">
        <v>18974840</v>
      </c>
      <c r="E583" s="216">
        <v>18974840</v>
      </c>
      <c r="F583" s="211"/>
      <c r="G583" s="211"/>
      <c r="H583" s="134">
        <f t="shared" si="8"/>
        <v>100</v>
      </c>
    </row>
    <row r="584" spans="1:8" x14ac:dyDescent="0.25">
      <c r="A584" s="14" t="s">
        <v>17</v>
      </c>
      <c r="B584" s="217" t="s">
        <v>18</v>
      </c>
      <c r="C584" s="211"/>
      <c r="D584" s="15">
        <v>3811000</v>
      </c>
      <c r="E584" s="218">
        <v>3727039.72</v>
      </c>
      <c r="F584" s="211"/>
      <c r="G584" s="211"/>
      <c r="H584" s="135">
        <f t="shared" si="8"/>
        <v>97.796896352663339</v>
      </c>
    </row>
    <row r="585" spans="1:8" x14ac:dyDescent="0.25">
      <c r="A585" s="16" t="s">
        <v>19</v>
      </c>
      <c r="B585" s="210" t="s">
        <v>20</v>
      </c>
      <c r="C585" s="211"/>
      <c r="D585" s="17">
        <v>3811000</v>
      </c>
      <c r="E585" s="212">
        <v>3727039.72</v>
      </c>
      <c r="F585" s="211"/>
      <c r="G585" s="211"/>
      <c r="H585" s="136">
        <f t="shared" si="8"/>
        <v>97.796896352663339</v>
      </c>
    </row>
    <row r="586" spans="1:8" x14ac:dyDescent="0.25">
      <c r="A586" s="18" t="s">
        <v>106</v>
      </c>
      <c r="B586" s="213" t="s">
        <v>107</v>
      </c>
      <c r="C586" s="211"/>
      <c r="D586" s="19">
        <v>140000</v>
      </c>
      <c r="E586" s="214">
        <v>240000</v>
      </c>
      <c r="F586" s="211"/>
      <c r="G586" s="211"/>
      <c r="H586" s="137">
        <f t="shared" si="8"/>
        <v>171.42857142857142</v>
      </c>
    </row>
    <row r="587" spans="1:8" x14ac:dyDescent="0.25">
      <c r="A587" s="18" t="s">
        <v>27</v>
      </c>
      <c r="B587" s="213" t="s">
        <v>28</v>
      </c>
      <c r="C587" s="211"/>
      <c r="D587" s="19">
        <v>3671000</v>
      </c>
      <c r="E587" s="214">
        <v>3487039.72</v>
      </c>
      <c r="F587" s="211"/>
      <c r="G587" s="211"/>
      <c r="H587" s="137">
        <f t="shared" si="8"/>
        <v>94.988823753745578</v>
      </c>
    </row>
    <row r="588" spans="1:8" x14ac:dyDescent="0.25">
      <c r="A588" s="14" t="s">
        <v>84</v>
      </c>
      <c r="B588" s="217" t="s">
        <v>85</v>
      </c>
      <c r="C588" s="211"/>
      <c r="D588" s="15">
        <v>7876370</v>
      </c>
      <c r="E588" s="218">
        <v>7960330.2800000003</v>
      </c>
      <c r="F588" s="211"/>
      <c r="G588" s="211"/>
      <c r="H588" s="135">
        <f t="shared" si="8"/>
        <v>101.06597683958474</v>
      </c>
    </row>
    <row r="589" spans="1:8" x14ac:dyDescent="0.25">
      <c r="A589" s="16" t="s">
        <v>86</v>
      </c>
      <c r="B589" s="210" t="s">
        <v>87</v>
      </c>
      <c r="C589" s="211"/>
      <c r="D589" s="17">
        <v>7040396</v>
      </c>
      <c r="E589" s="212">
        <v>7124356.2800000003</v>
      </c>
      <c r="F589" s="211"/>
      <c r="G589" s="211"/>
      <c r="H589" s="136">
        <f t="shared" ref="H589:H652" si="9">SUM(E589/D589)*100</f>
        <v>101.19255053266892</v>
      </c>
    </row>
    <row r="590" spans="1:8" x14ac:dyDescent="0.25">
      <c r="A590" s="18" t="s">
        <v>88</v>
      </c>
      <c r="B590" s="213" t="s">
        <v>89</v>
      </c>
      <c r="C590" s="211"/>
      <c r="D590" s="19">
        <v>213000</v>
      </c>
      <c r="E590" s="214">
        <v>213000</v>
      </c>
      <c r="F590" s="211"/>
      <c r="G590" s="211"/>
      <c r="H590" s="137">
        <f t="shared" si="9"/>
        <v>100</v>
      </c>
    </row>
    <row r="591" spans="1:8" x14ac:dyDescent="0.25">
      <c r="A591" s="18" t="s">
        <v>90</v>
      </c>
      <c r="B591" s="213" t="s">
        <v>91</v>
      </c>
      <c r="C591" s="211"/>
      <c r="D591" s="19">
        <v>4177892</v>
      </c>
      <c r="E591" s="214">
        <v>4261852.28</v>
      </c>
      <c r="F591" s="211"/>
      <c r="G591" s="211"/>
      <c r="H591" s="137">
        <f t="shared" si="9"/>
        <v>102.00963260898079</v>
      </c>
    </row>
    <row r="592" spans="1:8" x14ac:dyDescent="0.25">
      <c r="A592" s="18" t="s">
        <v>238</v>
      </c>
      <c r="B592" s="213" t="s">
        <v>239</v>
      </c>
      <c r="C592" s="211"/>
      <c r="D592" s="19">
        <v>1800000</v>
      </c>
      <c r="E592" s="214">
        <v>1800000</v>
      </c>
      <c r="F592" s="211"/>
      <c r="G592" s="211"/>
      <c r="H592" s="137">
        <f t="shared" si="9"/>
        <v>100</v>
      </c>
    </row>
    <row r="593" spans="1:8" x14ac:dyDescent="0.25">
      <c r="A593" s="18" t="s">
        <v>209</v>
      </c>
      <c r="B593" s="213" t="s">
        <v>210</v>
      </c>
      <c r="C593" s="211"/>
      <c r="D593" s="19">
        <v>849504</v>
      </c>
      <c r="E593" s="214">
        <v>849504</v>
      </c>
      <c r="F593" s="211"/>
      <c r="G593" s="211"/>
      <c r="H593" s="137">
        <f t="shared" si="9"/>
        <v>100</v>
      </c>
    </row>
    <row r="594" spans="1:8" x14ac:dyDescent="0.25">
      <c r="A594" s="16" t="s">
        <v>92</v>
      </c>
      <c r="B594" s="210" t="s">
        <v>93</v>
      </c>
      <c r="C594" s="211"/>
      <c r="D594" s="17">
        <v>835974</v>
      </c>
      <c r="E594" s="212">
        <v>835974</v>
      </c>
      <c r="F594" s="211"/>
      <c r="G594" s="211"/>
      <c r="H594" s="136">
        <f t="shared" si="9"/>
        <v>100</v>
      </c>
    </row>
    <row r="595" spans="1:8" x14ac:dyDescent="0.25">
      <c r="A595" s="18" t="s">
        <v>94</v>
      </c>
      <c r="B595" s="213" t="s">
        <v>95</v>
      </c>
      <c r="C595" s="211"/>
      <c r="D595" s="19">
        <v>755974</v>
      </c>
      <c r="E595" s="214">
        <v>755974</v>
      </c>
      <c r="F595" s="211"/>
      <c r="G595" s="211"/>
      <c r="H595" s="137">
        <f t="shared" si="9"/>
        <v>100</v>
      </c>
    </row>
    <row r="596" spans="1:8" x14ac:dyDescent="0.25">
      <c r="A596" s="18" t="s">
        <v>240</v>
      </c>
      <c r="B596" s="213" t="s">
        <v>241</v>
      </c>
      <c r="C596" s="211"/>
      <c r="D596" s="19">
        <v>80000</v>
      </c>
      <c r="E596" s="214">
        <v>80000</v>
      </c>
      <c r="F596" s="211"/>
      <c r="G596" s="211"/>
      <c r="H596" s="137">
        <f t="shared" si="9"/>
        <v>100</v>
      </c>
    </row>
    <row r="597" spans="1:8" x14ac:dyDescent="0.25">
      <c r="A597" s="14" t="s">
        <v>127</v>
      </c>
      <c r="B597" s="217" t="s">
        <v>128</v>
      </c>
      <c r="C597" s="211"/>
      <c r="D597" s="15">
        <v>7287470</v>
      </c>
      <c r="E597" s="218">
        <v>7287470</v>
      </c>
      <c r="F597" s="211"/>
      <c r="G597" s="211"/>
      <c r="H597" s="135">
        <f t="shared" si="9"/>
        <v>100</v>
      </c>
    </row>
    <row r="598" spans="1:8" x14ac:dyDescent="0.25">
      <c r="A598" s="16" t="s">
        <v>129</v>
      </c>
      <c r="B598" s="210" t="s">
        <v>130</v>
      </c>
      <c r="C598" s="211"/>
      <c r="D598" s="17">
        <v>7287470</v>
      </c>
      <c r="E598" s="212">
        <v>7287470</v>
      </c>
      <c r="F598" s="211"/>
      <c r="G598" s="211"/>
      <c r="H598" s="136">
        <f t="shared" si="9"/>
        <v>100</v>
      </c>
    </row>
    <row r="599" spans="1:8" x14ac:dyDescent="0.25">
      <c r="A599" s="18" t="s">
        <v>242</v>
      </c>
      <c r="B599" s="213" t="s">
        <v>243</v>
      </c>
      <c r="C599" s="211"/>
      <c r="D599" s="19">
        <v>6233726</v>
      </c>
      <c r="E599" s="214">
        <v>6233726</v>
      </c>
      <c r="F599" s="211"/>
      <c r="G599" s="211"/>
      <c r="H599" s="137">
        <f t="shared" si="9"/>
        <v>100</v>
      </c>
    </row>
    <row r="600" spans="1:8" x14ac:dyDescent="0.25">
      <c r="A600" s="18" t="s">
        <v>131</v>
      </c>
      <c r="B600" s="213" t="s">
        <v>132</v>
      </c>
      <c r="C600" s="211"/>
      <c r="D600" s="19">
        <v>1053744</v>
      </c>
      <c r="E600" s="214">
        <v>1053744</v>
      </c>
      <c r="F600" s="211"/>
      <c r="G600" s="211"/>
      <c r="H600" s="137">
        <f t="shared" si="9"/>
        <v>100</v>
      </c>
    </row>
    <row r="601" spans="1:8" x14ac:dyDescent="0.25">
      <c r="A601" s="8" t="s">
        <v>11</v>
      </c>
      <c r="B601" s="219" t="s">
        <v>244</v>
      </c>
      <c r="C601" s="211"/>
      <c r="D601" s="9">
        <v>2002000</v>
      </c>
      <c r="E601" s="220">
        <v>2002000</v>
      </c>
      <c r="F601" s="211"/>
      <c r="G601" s="211"/>
      <c r="H601" s="132">
        <f t="shared" si="9"/>
        <v>100</v>
      </c>
    </row>
    <row r="602" spans="1:8" ht="22.5" x14ac:dyDescent="0.25">
      <c r="A602" s="10" t="s">
        <v>78</v>
      </c>
      <c r="B602" s="221" t="s">
        <v>235</v>
      </c>
      <c r="C602" s="211"/>
      <c r="D602" s="11">
        <v>2002000</v>
      </c>
      <c r="E602" s="222">
        <v>2002000</v>
      </c>
      <c r="F602" s="211"/>
      <c r="G602" s="211"/>
      <c r="H602" s="133">
        <f t="shared" si="9"/>
        <v>100</v>
      </c>
    </row>
    <row r="603" spans="1:8" x14ac:dyDescent="0.25">
      <c r="A603" s="12" t="s">
        <v>15</v>
      </c>
      <c r="B603" s="215" t="s">
        <v>16</v>
      </c>
      <c r="C603" s="211"/>
      <c r="D603" s="13">
        <v>2002000</v>
      </c>
      <c r="E603" s="216">
        <v>2002000</v>
      </c>
      <c r="F603" s="211"/>
      <c r="G603" s="211"/>
      <c r="H603" s="134">
        <f t="shared" si="9"/>
        <v>100</v>
      </c>
    </row>
    <row r="604" spans="1:8" x14ac:dyDescent="0.25">
      <c r="A604" s="14" t="s">
        <v>17</v>
      </c>
      <c r="B604" s="217" t="s">
        <v>18</v>
      </c>
      <c r="C604" s="211"/>
      <c r="D604" s="15">
        <v>117000</v>
      </c>
      <c r="E604" s="218">
        <v>117000</v>
      </c>
      <c r="F604" s="211"/>
      <c r="G604" s="211"/>
      <c r="H604" s="135">
        <f t="shared" si="9"/>
        <v>100</v>
      </c>
    </row>
    <row r="605" spans="1:8" x14ac:dyDescent="0.25">
      <c r="A605" s="16" t="s">
        <v>64</v>
      </c>
      <c r="B605" s="210" t="s">
        <v>65</v>
      </c>
      <c r="C605" s="211"/>
      <c r="D605" s="17">
        <v>117000</v>
      </c>
      <c r="E605" s="212">
        <v>117000</v>
      </c>
      <c r="F605" s="211"/>
      <c r="G605" s="211"/>
      <c r="H605" s="136">
        <f t="shared" si="9"/>
        <v>100</v>
      </c>
    </row>
    <row r="606" spans="1:8" x14ac:dyDescent="0.25">
      <c r="A606" s="18" t="s">
        <v>108</v>
      </c>
      <c r="B606" s="213" t="s">
        <v>109</v>
      </c>
      <c r="C606" s="211"/>
      <c r="D606" s="19">
        <v>117000</v>
      </c>
      <c r="E606" s="214">
        <v>117000</v>
      </c>
      <c r="F606" s="211"/>
      <c r="G606" s="211"/>
      <c r="H606" s="137">
        <f t="shared" si="9"/>
        <v>100</v>
      </c>
    </row>
    <row r="607" spans="1:8" x14ac:dyDescent="0.25">
      <c r="A607" s="14" t="s">
        <v>127</v>
      </c>
      <c r="B607" s="217" t="s">
        <v>128</v>
      </c>
      <c r="C607" s="211"/>
      <c r="D607" s="15">
        <v>1885000</v>
      </c>
      <c r="E607" s="218">
        <v>1885000</v>
      </c>
      <c r="F607" s="211"/>
      <c r="G607" s="211"/>
      <c r="H607" s="135">
        <f t="shared" si="9"/>
        <v>100</v>
      </c>
    </row>
    <row r="608" spans="1:8" x14ac:dyDescent="0.25">
      <c r="A608" s="16" t="s">
        <v>129</v>
      </c>
      <c r="B608" s="210" t="s">
        <v>130</v>
      </c>
      <c r="C608" s="211"/>
      <c r="D608" s="17">
        <v>1885000</v>
      </c>
      <c r="E608" s="212">
        <v>1885000</v>
      </c>
      <c r="F608" s="211"/>
      <c r="G608" s="211"/>
      <c r="H608" s="136">
        <f t="shared" si="9"/>
        <v>100</v>
      </c>
    </row>
    <row r="609" spans="1:8" x14ac:dyDescent="0.25">
      <c r="A609" s="18" t="s">
        <v>242</v>
      </c>
      <c r="B609" s="213" t="s">
        <v>243</v>
      </c>
      <c r="C609" s="211"/>
      <c r="D609" s="19">
        <v>1885000</v>
      </c>
      <c r="E609" s="214">
        <v>1885000</v>
      </c>
      <c r="F609" s="211"/>
      <c r="G609" s="211"/>
      <c r="H609" s="137">
        <f t="shared" si="9"/>
        <v>100</v>
      </c>
    </row>
    <row r="610" spans="1:8" x14ac:dyDescent="0.25">
      <c r="A610" s="8" t="s">
        <v>39</v>
      </c>
      <c r="B610" s="219" t="s">
        <v>245</v>
      </c>
      <c r="C610" s="211"/>
      <c r="D610" s="9">
        <v>3369000</v>
      </c>
      <c r="E610" s="220">
        <v>5009000</v>
      </c>
      <c r="F610" s="211"/>
      <c r="G610" s="211"/>
      <c r="H610" s="132">
        <f t="shared" si="9"/>
        <v>148.67913327396855</v>
      </c>
    </row>
    <row r="611" spans="1:8" x14ac:dyDescent="0.25">
      <c r="A611" s="10" t="s">
        <v>13</v>
      </c>
      <c r="B611" s="221" t="s">
        <v>246</v>
      </c>
      <c r="C611" s="211"/>
      <c r="D611" s="11">
        <v>2593000</v>
      </c>
      <c r="E611" s="222">
        <v>4233000</v>
      </c>
      <c r="F611" s="211"/>
      <c r="G611" s="211"/>
      <c r="H611" s="133">
        <f t="shared" si="9"/>
        <v>163.2472040107983</v>
      </c>
    </row>
    <row r="612" spans="1:8" x14ac:dyDescent="0.25">
      <c r="A612" s="12" t="s">
        <v>15</v>
      </c>
      <c r="B612" s="215" t="s">
        <v>16</v>
      </c>
      <c r="C612" s="211"/>
      <c r="D612" s="13">
        <v>2593000</v>
      </c>
      <c r="E612" s="216">
        <v>4233000</v>
      </c>
      <c r="F612" s="211"/>
      <c r="G612" s="211"/>
      <c r="H612" s="134">
        <f t="shared" si="9"/>
        <v>163.2472040107983</v>
      </c>
    </row>
    <row r="613" spans="1:8" x14ac:dyDescent="0.25">
      <c r="A613" s="14" t="s">
        <v>17</v>
      </c>
      <c r="B613" s="217" t="s">
        <v>18</v>
      </c>
      <c r="C613" s="211"/>
      <c r="D613" s="15">
        <v>2593000</v>
      </c>
      <c r="E613" s="218">
        <v>4233000</v>
      </c>
      <c r="F613" s="211"/>
      <c r="G613" s="211"/>
      <c r="H613" s="135">
        <f t="shared" si="9"/>
        <v>163.2472040107983</v>
      </c>
    </row>
    <row r="614" spans="1:8" x14ac:dyDescent="0.25">
      <c r="A614" s="16" t="s">
        <v>19</v>
      </c>
      <c r="B614" s="210" t="s">
        <v>20</v>
      </c>
      <c r="C614" s="211"/>
      <c r="D614" s="17">
        <v>723000</v>
      </c>
      <c r="E614" s="212">
        <v>710000</v>
      </c>
      <c r="F614" s="211"/>
      <c r="G614" s="211"/>
      <c r="H614" s="136">
        <f t="shared" si="9"/>
        <v>98.201936376210227</v>
      </c>
    </row>
    <row r="615" spans="1:8" x14ac:dyDescent="0.25">
      <c r="A615" s="18" t="s">
        <v>106</v>
      </c>
      <c r="B615" s="213" t="s">
        <v>107</v>
      </c>
      <c r="C615" s="211"/>
      <c r="D615" s="19">
        <v>38000</v>
      </c>
      <c r="E615" s="214">
        <v>30000</v>
      </c>
      <c r="F615" s="211"/>
      <c r="G615" s="211"/>
      <c r="H615" s="137">
        <f t="shared" si="9"/>
        <v>78.94736842105263</v>
      </c>
    </row>
    <row r="616" spans="1:8" x14ac:dyDescent="0.25">
      <c r="A616" s="18" t="s">
        <v>27</v>
      </c>
      <c r="B616" s="213" t="s">
        <v>28</v>
      </c>
      <c r="C616" s="211"/>
      <c r="D616" s="19">
        <v>675000</v>
      </c>
      <c r="E616" s="214">
        <v>670000</v>
      </c>
      <c r="F616" s="211"/>
      <c r="G616" s="211"/>
      <c r="H616" s="137">
        <f t="shared" si="9"/>
        <v>99.259259259259252</v>
      </c>
    </row>
    <row r="617" spans="1:8" x14ac:dyDescent="0.25">
      <c r="A617" s="18" t="s">
        <v>23</v>
      </c>
      <c r="B617" s="213" t="s">
        <v>24</v>
      </c>
      <c r="C617" s="211"/>
      <c r="D617" s="19">
        <v>10000</v>
      </c>
      <c r="E617" s="214">
        <v>10000</v>
      </c>
      <c r="F617" s="211"/>
      <c r="G617" s="211"/>
      <c r="H617" s="137">
        <f t="shared" si="9"/>
        <v>100</v>
      </c>
    </row>
    <row r="618" spans="1:8" x14ac:dyDescent="0.25">
      <c r="A618" s="16" t="s">
        <v>29</v>
      </c>
      <c r="B618" s="210" t="s">
        <v>30</v>
      </c>
      <c r="C618" s="211"/>
      <c r="D618" s="17">
        <v>1870000</v>
      </c>
      <c r="E618" s="212">
        <v>3523000</v>
      </c>
      <c r="F618" s="211"/>
      <c r="G618" s="211"/>
      <c r="H618" s="136">
        <f t="shared" si="9"/>
        <v>188.3957219251337</v>
      </c>
    </row>
    <row r="619" spans="1:8" x14ac:dyDescent="0.25">
      <c r="A619" s="18" t="s">
        <v>31</v>
      </c>
      <c r="B619" s="213" t="s">
        <v>32</v>
      </c>
      <c r="C619" s="211"/>
      <c r="D619" s="19">
        <v>1870000</v>
      </c>
      <c r="E619" s="214">
        <v>3523000</v>
      </c>
      <c r="F619" s="211"/>
      <c r="G619" s="211"/>
      <c r="H619" s="137">
        <f t="shared" si="9"/>
        <v>188.3957219251337</v>
      </c>
    </row>
    <row r="620" spans="1:8" ht="22.5" x14ac:dyDescent="0.25">
      <c r="A620" s="10" t="s">
        <v>78</v>
      </c>
      <c r="B620" s="221" t="s">
        <v>247</v>
      </c>
      <c r="C620" s="211"/>
      <c r="D620" s="11">
        <v>636000</v>
      </c>
      <c r="E620" s="222">
        <v>636000</v>
      </c>
      <c r="F620" s="211"/>
      <c r="G620" s="211"/>
      <c r="H620" s="133">
        <f t="shared" si="9"/>
        <v>100</v>
      </c>
    </row>
    <row r="621" spans="1:8" x14ac:dyDescent="0.25">
      <c r="A621" s="12" t="s">
        <v>15</v>
      </c>
      <c r="B621" s="215" t="s">
        <v>16</v>
      </c>
      <c r="C621" s="211"/>
      <c r="D621" s="13">
        <v>25000</v>
      </c>
      <c r="E621" s="216">
        <v>95000</v>
      </c>
      <c r="F621" s="211"/>
      <c r="G621" s="211"/>
      <c r="H621" s="134">
        <f t="shared" si="9"/>
        <v>380</v>
      </c>
    </row>
    <row r="622" spans="1:8" x14ac:dyDescent="0.25">
      <c r="A622" s="14" t="s">
        <v>17</v>
      </c>
      <c r="B622" s="217" t="s">
        <v>18</v>
      </c>
      <c r="C622" s="211"/>
      <c r="D622" s="15">
        <v>5000</v>
      </c>
      <c r="E622" s="218">
        <v>5000</v>
      </c>
      <c r="F622" s="211"/>
      <c r="G622" s="211"/>
      <c r="H622" s="135">
        <f t="shared" si="9"/>
        <v>100</v>
      </c>
    </row>
    <row r="623" spans="1:8" x14ac:dyDescent="0.25">
      <c r="A623" s="16" t="s">
        <v>19</v>
      </c>
      <c r="B623" s="210" t="s">
        <v>20</v>
      </c>
      <c r="C623" s="211"/>
      <c r="D623" s="17">
        <v>5000</v>
      </c>
      <c r="E623" s="212">
        <v>5000</v>
      </c>
      <c r="F623" s="211"/>
      <c r="G623" s="211"/>
      <c r="H623" s="136">
        <f t="shared" si="9"/>
        <v>100</v>
      </c>
    </row>
    <row r="624" spans="1:8" x14ac:dyDescent="0.25">
      <c r="A624" s="18" t="s">
        <v>23</v>
      </c>
      <c r="B624" s="213" t="s">
        <v>24</v>
      </c>
      <c r="C624" s="211"/>
      <c r="D624" s="19">
        <v>5000</v>
      </c>
      <c r="E624" s="214">
        <v>5000</v>
      </c>
      <c r="F624" s="211"/>
      <c r="G624" s="211"/>
      <c r="H624" s="137">
        <f t="shared" si="9"/>
        <v>100</v>
      </c>
    </row>
    <row r="625" spans="1:8" x14ac:dyDescent="0.25">
      <c r="A625" s="14" t="s">
        <v>84</v>
      </c>
      <c r="B625" s="217" t="s">
        <v>85</v>
      </c>
      <c r="C625" s="211"/>
      <c r="D625" s="15">
        <v>20000</v>
      </c>
      <c r="E625" s="218">
        <v>90000</v>
      </c>
      <c r="F625" s="211"/>
      <c r="G625" s="211"/>
      <c r="H625" s="135">
        <f t="shared" si="9"/>
        <v>450</v>
      </c>
    </row>
    <row r="626" spans="1:8" x14ac:dyDescent="0.25">
      <c r="A626" s="16" t="s">
        <v>86</v>
      </c>
      <c r="B626" s="210" t="s">
        <v>87</v>
      </c>
      <c r="C626" s="211"/>
      <c r="D626" s="17">
        <v>20000</v>
      </c>
      <c r="E626" s="212">
        <v>90000</v>
      </c>
      <c r="F626" s="211"/>
      <c r="G626" s="211"/>
      <c r="H626" s="136">
        <f t="shared" si="9"/>
        <v>450</v>
      </c>
    </row>
    <row r="627" spans="1:8" x14ac:dyDescent="0.25">
      <c r="A627" s="18" t="s">
        <v>90</v>
      </c>
      <c r="B627" s="213" t="s">
        <v>91</v>
      </c>
      <c r="C627" s="211"/>
      <c r="D627" s="19">
        <v>20000</v>
      </c>
      <c r="E627" s="214">
        <v>90000</v>
      </c>
      <c r="F627" s="211"/>
      <c r="G627" s="211"/>
      <c r="H627" s="137">
        <f t="shared" si="9"/>
        <v>450</v>
      </c>
    </row>
    <row r="628" spans="1:8" x14ac:dyDescent="0.25">
      <c r="A628" s="12" t="s">
        <v>43</v>
      </c>
      <c r="B628" s="215" t="s">
        <v>44</v>
      </c>
      <c r="C628" s="211"/>
      <c r="D628" s="13">
        <v>76000</v>
      </c>
      <c r="E628" s="216">
        <v>6000</v>
      </c>
      <c r="F628" s="211"/>
      <c r="G628" s="211"/>
      <c r="H628" s="134">
        <f t="shared" si="9"/>
        <v>7.8947368421052628</v>
      </c>
    </row>
    <row r="629" spans="1:8" x14ac:dyDescent="0.25">
      <c r="A629" s="14" t="s">
        <v>17</v>
      </c>
      <c r="B629" s="217" t="s">
        <v>18</v>
      </c>
      <c r="C629" s="211"/>
      <c r="D629" s="15">
        <v>6000</v>
      </c>
      <c r="E629" s="218">
        <v>6000</v>
      </c>
      <c r="F629" s="211"/>
      <c r="G629" s="211"/>
      <c r="H629" s="135">
        <f t="shared" si="9"/>
        <v>100</v>
      </c>
    </row>
    <row r="630" spans="1:8" x14ac:dyDescent="0.25">
      <c r="A630" s="16" t="s">
        <v>19</v>
      </c>
      <c r="B630" s="210" t="s">
        <v>20</v>
      </c>
      <c r="C630" s="211"/>
      <c r="D630" s="17">
        <v>6000</v>
      </c>
      <c r="E630" s="212">
        <v>6000</v>
      </c>
      <c r="F630" s="211"/>
      <c r="G630" s="211"/>
      <c r="H630" s="136">
        <f t="shared" si="9"/>
        <v>100</v>
      </c>
    </row>
    <row r="631" spans="1:8" x14ac:dyDescent="0.25">
      <c r="A631" s="18" t="s">
        <v>23</v>
      </c>
      <c r="B631" s="213" t="s">
        <v>24</v>
      </c>
      <c r="C631" s="211"/>
      <c r="D631" s="19">
        <v>6000</v>
      </c>
      <c r="E631" s="214">
        <v>6000</v>
      </c>
      <c r="F631" s="211"/>
      <c r="G631" s="211"/>
      <c r="H631" s="137">
        <f t="shared" si="9"/>
        <v>100</v>
      </c>
    </row>
    <row r="632" spans="1:8" x14ac:dyDescent="0.25">
      <c r="A632" s="14" t="s">
        <v>84</v>
      </c>
      <c r="B632" s="217" t="s">
        <v>85</v>
      </c>
      <c r="C632" s="211"/>
      <c r="D632" s="15">
        <v>70000</v>
      </c>
      <c r="E632" s="218">
        <v>0</v>
      </c>
      <c r="F632" s="211"/>
      <c r="G632" s="211"/>
      <c r="H632" s="135">
        <f t="shared" si="9"/>
        <v>0</v>
      </c>
    </row>
    <row r="633" spans="1:8" x14ac:dyDescent="0.25">
      <c r="A633" s="16" t="s">
        <v>86</v>
      </c>
      <c r="B633" s="210" t="s">
        <v>87</v>
      </c>
      <c r="C633" s="211"/>
      <c r="D633" s="17">
        <v>70000</v>
      </c>
      <c r="E633" s="212">
        <v>0</v>
      </c>
      <c r="F633" s="211"/>
      <c r="G633" s="211"/>
      <c r="H633" s="136">
        <f t="shared" si="9"/>
        <v>0</v>
      </c>
    </row>
    <row r="634" spans="1:8" x14ac:dyDescent="0.25">
      <c r="A634" s="18" t="s">
        <v>90</v>
      </c>
      <c r="B634" s="213" t="s">
        <v>91</v>
      </c>
      <c r="C634" s="211"/>
      <c r="D634" s="19">
        <v>70000</v>
      </c>
      <c r="E634" s="214">
        <v>0</v>
      </c>
      <c r="F634" s="211"/>
      <c r="G634" s="211"/>
      <c r="H634" s="137">
        <f t="shared" si="9"/>
        <v>0</v>
      </c>
    </row>
    <row r="635" spans="1:8" x14ac:dyDescent="0.25">
      <c r="A635" s="12" t="s">
        <v>49</v>
      </c>
      <c r="B635" s="215" t="s">
        <v>50</v>
      </c>
      <c r="C635" s="211"/>
      <c r="D635" s="13">
        <v>535000</v>
      </c>
      <c r="E635" s="216">
        <v>535000</v>
      </c>
      <c r="F635" s="211"/>
      <c r="G635" s="211"/>
      <c r="H635" s="134">
        <f t="shared" si="9"/>
        <v>100</v>
      </c>
    </row>
    <row r="636" spans="1:8" x14ac:dyDescent="0.25">
      <c r="A636" s="14" t="s">
        <v>17</v>
      </c>
      <c r="B636" s="217" t="s">
        <v>18</v>
      </c>
      <c r="C636" s="211"/>
      <c r="D636" s="15">
        <v>35000</v>
      </c>
      <c r="E636" s="218">
        <v>35000</v>
      </c>
      <c r="F636" s="211"/>
      <c r="G636" s="211"/>
      <c r="H636" s="135">
        <f t="shared" si="9"/>
        <v>100</v>
      </c>
    </row>
    <row r="637" spans="1:8" x14ac:dyDescent="0.25">
      <c r="A637" s="16" t="s">
        <v>19</v>
      </c>
      <c r="B637" s="210" t="s">
        <v>20</v>
      </c>
      <c r="C637" s="211"/>
      <c r="D637" s="17">
        <v>35000</v>
      </c>
      <c r="E637" s="212">
        <v>35000</v>
      </c>
      <c r="F637" s="211"/>
      <c r="G637" s="211"/>
      <c r="H637" s="136">
        <f t="shared" si="9"/>
        <v>100</v>
      </c>
    </row>
    <row r="638" spans="1:8" x14ac:dyDescent="0.25">
      <c r="A638" s="18" t="s">
        <v>23</v>
      </c>
      <c r="B638" s="213" t="s">
        <v>24</v>
      </c>
      <c r="C638" s="211"/>
      <c r="D638" s="19">
        <v>35000</v>
      </c>
      <c r="E638" s="214">
        <v>35000</v>
      </c>
      <c r="F638" s="211"/>
      <c r="G638" s="211"/>
      <c r="H638" s="137">
        <f t="shared" si="9"/>
        <v>100</v>
      </c>
    </row>
    <row r="639" spans="1:8" x14ac:dyDescent="0.25">
      <c r="A639" s="14" t="s">
        <v>84</v>
      </c>
      <c r="B639" s="217" t="s">
        <v>85</v>
      </c>
      <c r="C639" s="211"/>
      <c r="D639" s="15">
        <v>500000</v>
      </c>
      <c r="E639" s="218">
        <v>500000</v>
      </c>
      <c r="F639" s="211"/>
      <c r="G639" s="211"/>
      <c r="H639" s="135">
        <f t="shared" si="9"/>
        <v>100</v>
      </c>
    </row>
    <row r="640" spans="1:8" x14ac:dyDescent="0.25">
      <c r="A640" s="16" t="s">
        <v>86</v>
      </c>
      <c r="B640" s="210" t="s">
        <v>87</v>
      </c>
      <c r="C640" s="211"/>
      <c r="D640" s="17">
        <v>500000</v>
      </c>
      <c r="E640" s="212">
        <v>500000</v>
      </c>
      <c r="F640" s="211"/>
      <c r="G640" s="211"/>
      <c r="H640" s="136">
        <f t="shared" si="9"/>
        <v>100</v>
      </c>
    </row>
    <row r="641" spans="1:8" x14ac:dyDescent="0.25">
      <c r="A641" s="18" t="s">
        <v>90</v>
      </c>
      <c r="B641" s="213" t="s">
        <v>91</v>
      </c>
      <c r="C641" s="211"/>
      <c r="D641" s="19">
        <v>500000</v>
      </c>
      <c r="E641" s="214">
        <v>500000</v>
      </c>
      <c r="F641" s="211"/>
      <c r="G641" s="211"/>
      <c r="H641" s="137">
        <f t="shared" si="9"/>
        <v>100</v>
      </c>
    </row>
    <row r="642" spans="1:8" ht="22.5" x14ac:dyDescent="0.25">
      <c r="A642" s="10" t="s">
        <v>202</v>
      </c>
      <c r="B642" s="221" t="s">
        <v>248</v>
      </c>
      <c r="C642" s="211"/>
      <c r="D642" s="11">
        <v>140000</v>
      </c>
      <c r="E642" s="222">
        <v>140000</v>
      </c>
      <c r="F642" s="211"/>
      <c r="G642" s="211"/>
      <c r="H642" s="133">
        <f t="shared" si="9"/>
        <v>100</v>
      </c>
    </row>
    <row r="643" spans="1:8" x14ac:dyDescent="0.25">
      <c r="A643" s="12" t="s">
        <v>15</v>
      </c>
      <c r="B643" s="215" t="s">
        <v>16</v>
      </c>
      <c r="C643" s="211"/>
      <c r="D643" s="13">
        <v>140000</v>
      </c>
      <c r="E643" s="216">
        <v>140000</v>
      </c>
      <c r="F643" s="211"/>
      <c r="G643" s="211"/>
      <c r="H643" s="134">
        <f t="shared" si="9"/>
        <v>100</v>
      </c>
    </row>
    <row r="644" spans="1:8" x14ac:dyDescent="0.25">
      <c r="A644" s="14" t="s">
        <v>17</v>
      </c>
      <c r="B644" s="217" t="s">
        <v>18</v>
      </c>
      <c r="C644" s="211"/>
      <c r="D644" s="15">
        <v>140000</v>
      </c>
      <c r="E644" s="218">
        <v>140000</v>
      </c>
      <c r="F644" s="211"/>
      <c r="G644" s="211"/>
      <c r="H644" s="135">
        <f t="shared" si="9"/>
        <v>100</v>
      </c>
    </row>
    <row r="645" spans="1:8" x14ac:dyDescent="0.25">
      <c r="A645" s="16" t="s">
        <v>19</v>
      </c>
      <c r="B645" s="210" t="s">
        <v>20</v>
      </c>
      <c r="C645" s="211"/>
      <c r="D645" s="17">
        <v>140000</v>
      </c>
      <c r="E645" s="212">
        <v>140000</v>
      </c>
      <c r="F645" s="211"/>
      <c r="G645" s="211"/>
      <c r="H645" s="136">
        <f t="shared" si="9"/>
        <v>100</v>
      </c>
    </row>
    <row r="646" spans="1:8" x14ac:dyDescent="0.25">
      <c r="A646" s="18" t="s">
        <v>27</v>
      </c>
      <c r="B646" s="213" t="s">
        <v>28</v>
      </c>
      <c r="C646" s="211"/>
      <c r="D646" s="19">
        <v>140000</v>
      </c>
      <c r="E646" s="214">
        <v>140000</v>
      </c>
      <c r="F646" s="211"/>
      <c r="G646" s="211"/>
      <c r="H646" s="137">
        <f t="shared" si="9"/>
        <v>100</v>
      </c>
    </row>
    <row r="647" spans="1:8" x14ac:dyDescent="0.25">
      <c r="A647" s="8" t="s">
        <v>249</v>
      </c>
      <c r="B647" s="219" t="s">
        <v>250</v>
      </c>
      <c r="C647" s="211"/>
      <c r="D647" s="9">
        <v>432909731</v>
      </c>
      <c r="E647" s="220">
        <v>448640806.93000001</v>
      </c>
      <c r="F647" s="211"/>
      <c r="G647" s="211"/>
      <c r="H647" s="132">
        <f t="shared" si="9"/>
        <v>103.63380049084645</v>
      </c>
    </row>
    <row r="648" spans="1:8" x14ac:dyDescent="0.25">
      <c r="A648" s="10" t="s">
        <v>13</v>
      </c>
      <c r="B648" s="221" t="s">
        <v>251</v>
      </c>
      <c r="C648" s="211"/>
      <c r="D648" s="11">
        <v>432909731</v>
      </c>
      <c r="E648" s="222">
        <v>448640806.93000001</v>
      </c>
      <c r="F648" s="211"/>
      <c r="G648" s="211"/>
      <c r="H648" s="133">
        <f t="shared" si="9"/>
        <v>103.63380049084645</v>
      </c>
    </row>
    <row r="649" spans="1:8" x14ac:dyDescent="0.25">
      <c r="A649" s="12" t="s">
        <v>252</v>
      </c>
      <c r="B649" s="215" t="s">
        <v>253</v>
      </c>
      <c r="C649" s="211"/>
      <c r="D649" s="13">
        <v>3133788</v>
      </c>
      <c r="E649" s="216">
        <v>3685663</v>
      </c>
      <c r="F649" s="211"/>
      <c r="G649" s="211"/>
      <c r="H649" s="134">
        <f t="shared" si="9"/>
        <v>117.61047652234294</v>
      </c>
    </row>
    <row r="650" spans="1:8" x14ac:dyDescent="0.25">
      <c r="A650" s="14" t="s">
        <v>17</v>
      </c>
      <c r="B650" s="217" t="s">
        <v>18</v>
      </c>
      <c r="C650" s="211"/>
      <c r="D650" s="15">
        <v>2703724</v>
      </c>
      <c r="E650" s="218">
        <v>2763724</v>
      </c>
      <c r="F650" s="211"/>
      <c r="G650" s="211"/>
      <c r="H650" s="135">
        <f t="shared" si="9"/>
        <v>102.21916142328138</v>
      </c>
    </row>
    <row r="651" spans="1:8" x14ac:dyDescent="0.25">
      <c r="A651" s="16" t="s">
        <v>19</v>
      </c>
      <c r="B651" s="210" t="s">
        <v>20</v>
      </c>
      <c r="C651" s="211"/>
      <c r="D651" s="17">
        <v>2703724</v>
      </c>
      <c r="E651" s="212">
        <v>2763724</v>
      </c>
      <c r="F651" s="211"/>
      <c r="G651" s="211"/>
      <c r="H651" s="136">
        <f t="shared" si="9"/>
        <v>102.21916142328138</v>
      </c>
    </row>
    <row r="652" spans="1:8" x14ac:dyDescent="0.25">
      <c r="A652" s="18" t="s">
        <v>21</v>
      </c>
      <c r="B652" s="213" t="s">
        <v>22</v>
      </c>
      <c r="C652" s="211"/>
      <c r="D652" s="19">
        <v>85000</v>
      </c>
      <c r="E652" s="214">
        <v>85000</v>
      </c>
      <c r="F652" s="211"/>
      <c r="G652" s="211"/>
      <c r="H652" s="137">
        <f t="shared" si="9"/>
        <v>100</v>
      </c>
    </row>
    <row r="653" spans="1:8" x14ac:dyDescent="0.25">
      <c r="A653" s="18" t="s">
        <v>106</v>
      </c>
      <c r="B653" s="213" t="s">
        <v>107</v>
      </c>
      <c r="C653" s="211"/>
      <c r="D653" s="19">
        <v>1370050</v>
      </c>
      <c r="E653" s="214">
        <v>1430050</v>
      </c>
      <c r="F653" s="211"/>
      <c r="G653" s="211"/>
      <c r="H653" s="137">
        <f t="shared" ref="H653:H716" si="10">SUM(E653/D653)*100</f>
        <v>104.37940221159812</v>
      </c>
    </row>
    <row r="654" spans="1:8" x14ac:dyDescent="0.25">
      <c r="A654" s="18" t="s">
        <v>23</v>
      </c>
      <c r="B654" s="213" t="s">
        <v>24</v>
      </c>
      <c r="C654" s="211"/>
      <c r="D654" s="19">
        <v>1248674</v>
      </c>
      <c r="E654" s="214">
        <v>1248674</v>
      </c>
      <c r="F654" s="211"/>
      <c r="G654" s="211"/>
      <c r="H654" s="137">
        <f t="shared" si="10"/>
        <v>100</v>
      </c>
    </row>
    <row r="655" spans="1:8" x14ac:dyDescent="0.25">
      <c r="A655" s="14" t="s">
        <v>84</v>
      </c>
      <c r="B655" s="217" t="s">
        <v>85</v>
      </c>
      <c r="C655" s="211"/>
      <c r="D655" s="15">
        <v>430064</v>
      </c>
      <c r="E655" s="218">
        <v>921939</v>
      </c>
      <c r="F655" s="211"/>
      <c r="G655" s="211"/>
      <c r="H655" s="135">
        <f t="shared" si="10"/>
        <v>214.37251199821424</v>
      </c>
    </row>
    <row r="656" spans="1:8" x14ac:dyDescent="0.25">
      <c r="A656" s="16" t="s">
        <v>86</v>
      </c>
      <c r="B656" s="210" t="s">
        <v>87</v>
      </c>
      <c r="C656" s="211"/>
      <c r="D656" s="17">
        <v>430064</v>
      </c>
      <c r="E656" s="212">
        <v>921939</v>
      </c>
      <c r="F656" s="211"/>
      <c r="G656" s="211"/>
      <c r="H656" s="136">
        <f t="shared" si="10"/>
        <v>214.37251199821424</v>
      </c>
    </row>
    <row r="657" spans="1:8" x14ac:dyDescent="0.25">
      <c r="A657" s="18" t="s">
        <v>90</v>
      </c>
      <c r="B657" s="213" t="s">
        <v>91</v>
      </c>
      <c r="C657" s="211"/>
      <c r="D657" s="19">
        <v>411126</v>
      </c>
      <c r="E657" s="214">
        <v>903001</v>
      </c>
      <c r="F657" s="211"/>
      <c r="G657" s="211"/>
      <c r="H657" s="137">
        <f t="shared" si="10"/>
        <v>219.64093732821567</v>
      </c>
    </row>
    <row r="658" spans="1:8" x14ac:dyDescent="0.25">
      <c r="A658" s="18" t="s">
        <v>209</v>
      </c>
      <c r="B658" s="213" t="s">
        <v>210</v>
      </c>
      <c r="C658" s="211"/>
      <c r="D658" s="19">
        <v>18938</v>
      </c>
      <c r="E658" s="214">
        <v>18938</v>
      </c>
      <c r="F658" s="211"/>
      <c r="G658" s="211"/>
      <c r="H658" s="137">
        <f t="shared" si="10"/>
        <v>100</v>
      </c>
    </row>
    <row r="659" spans="1:8" x14ac:dyDescent="0.25">
      <c r="A659" s="12" t="s">
        <v>111</v>
      </c>
      <c r="B659" s="215" t="s">
        <v>112</v>
      </c>
      <c r="C659" s="211"/>
      <c r="D659" s="13">
        <v>60343782</v>
      </c>
      <c r="E659" s="216">
        <v>59688084.280000001</v>
      </c>
      <c r="F659" s="211"/>
      <c r="G659" s="211"/>
      <c r="H659" s="134">
        <f t="shared" si="10"/>
        <v>98.913396379431447</v>
      </c>
    </row>
    <row r="660" spans="1:8" x14ac:dyDescent="0.25">
      <c r="A660" s="14" t="s">
        <v>17</v>
      </c>
      <c r="B660" s="217" t="s">
        <v>18</v>
      </c>
      <c r="C660" s="211"/>
      <c r="D660" s="15">
        <v>43899417</v>
      </c>
      <c r="E660" s="218">
        <v>43305635.409999996</v>
      </c>
      <c r="F660" s="211"/>
      <c r="G660" s="211"/>
      <c r="H660" s="135">
        <f t="shared" si="10"/>
        <v>98.647404383525171</v>
      </c>
    </row>
    <row r="661" spans="1:8" x14ac:dyDescent="0.25">
      <c r="A661" s="16" t="s">
        <v>80</v>
      </c>
      <c r="B661" s="210" t="s">
        <v>81</v>
      </c>
      <c r="C661" s="211"/>
      <c r="D661" s="17">
        <v>8917195</v>
      </c>
      <c r="E661" s="212">
        <v>12147681.41</v>
      </c>
      <c r="F661" s="211"/>
      <c r="G661" s="211"/>
      <c r="H661" s="136">
        <f t="shared" si="10"/>
        <v>136.22760756044923</v>
      </c>
    </row>
    <row r="662" spans="1:8" x14ac:dyDescent="0.25">
      <c r="A662" s="18" t="s">
        <v>102</v>
      </c>
      <c r="B662" s="213" t="s">
        <v>103</v>
      </c>
      <c r="C662" s="211"/>
      <c r="D662" s="19">
        <v>5855545</v>
      </c>
      <c r="E662" s="214">
        <v>8598692.2100000009</v>
      </c>
      <c r="F662" s="211"/>
      <c r="G662" s="211"/>
      <c r="H662" s="137">
        <f t="shared" si="10"/>
        <v>146.84700074886285</v>
      </c>
    </row>
    <row r="663" spans="1:8" x14ac:dyDescent="0.25">
      <c r="A663" s="18" t="s">
        <v>82</v>
      </c>
      <c r="B663" s="213" t="s">
        <v>83</v>
      </c>
      <c r="C663" s="211"/>
      <c r="D663" s="19">
        <v>1074100</v>
      </c>
      <c r="E663" s="214">
        <v>844100</v>
      </c>
      <c r="F663" s="211"/>
      <c r="G663" s="211"/>
      <c r="H663" s="137">
        <f t="shared" si="10"/>
        <v>78.586723768736618</v>
      </c>
    </row>
    <row r="664" spans="1:8" x14ac:dyDescent="0.25">
      <c r="A664" s="18" t="s">
        <v>104</v>
      </c>
      <c r="B664" s="213" t="s">
        <v>105</v>
      </c>
      <c r="C664" s="211"/>
      <c r="D664" s="19">
        <v>1987550</v>
      </c>
      <c r="E664" s="214">
        <v>2704889.2</v>
      </c>
      <c r="F664" s="211"/>
      <c r="G664" s="211"/>
      <c r="H664" s="137">
        <f t="shared" si="10"/>
        <v>136.09163039923524</v>
      </c>
    </row>
    <row r="665" spans="1:8" x14ac:dyDescent="0.25">
      <c r="A665" s="16" t="s">
        <v>19</v>
      </c>
      <c r="B665" s="210" t="s">
        <v>20</v>
      </c>
      <c r="C665" s="211"/>
      <c r="D665" s="17">
        <v>34646038</v>
      </c>
      <c r="E665" s="212">
        <v>30824278</v>
      </c>
      <c r="F665" s="211"/>
      <c r="G665" s="211"/>
      <c r="H665" s="136">
        <f t="shared" si="10"/>
        <v>88.969128302635937</v>
      </c>
    </row>
    <row r="666" spans="1:8" x14ac:dyDescent="0.25">
      <c r="A666" s="18" t="s">
        <v>21</v>
      </c>
      <c r="B666" s="213" t="s">
        <v>22</v>
      </c>
      <c r="C666" s="211"/>
      <c r="D666" s="19">
        <v>707500</v>
      </c>
      <c r="E666" s="214">
        <v>709328</v>
      </c>
      <c r="F666" s="211"/>
      <c r="G666" s="211"/>
      <c r="H666" s="137">
        <f t="shared" si="10"/>
        <v>100.25837455830388</v>
      </c>
    </row>
    <row r="667" spans="1:8" x14ac:dyDescent="0.25">
      <c r="A667" s="18" t="s">
        <v>106</v>
      </c>
      <c r="B667" s="213" t="s">
        <v>107</v>
      </c>
      <c r="C667" s="211"/>
      <c r="D667" s="19">
        <v>19200605</v>
      </c>
      <c r="E667" s="214">
        <v>16576855</v>
      </c>
      <c r="F667" s="211"/>
      <c r="G667" s="211"/>
      <c r="H667" s="137">
        <f t="shared" si="10"/>
        <v>86.335066004430587</v>
      </c>
    </row>
    <row r="668" spans="1:8" x14ac:dyDescent="0.25">
      <c r="A668" s="18" t="s">
        <v>27</v>
      </c>
      <c r="B668" s="213" t="s">
        <v>28</v>
      </c>
      <c r="C668" s="211"/>
      <c r="D668" s="19">
        <v>13999244</v>
      </c>
      <c r="E668" s="214">
        <v>12710744</v>
      </c>
      <c r="F668" s="211"/>
      <c r="G668" s="211"/>
      <c r="H668" s="137">
        <f t="shared" si="10"/>
        <v>90.795931551732366</v>
      </c>
    </row>
    <row r="669" spans="1:8" x14ac:dyDescent="0.25">
      <c r="A669" s="18" t="s">
        <v>41</v>
      </c>
      <c r="B669" s="213" t="s">
        <v>42</v>
      </c>
      <c r="C669" s="211"/>
      <c r="D669" s="19">
        <v>8000</v>
      </c>
      <c r="E669" s="214">
        <v>68000</v>
      </c>
      <c r="F669" s="211"/>
      <c r="G669" s="211"/>
      <c r="H669" s="137">
        <f t="shared" si="10"/>
        <v>850</v>
      </c>
    </row>
    <row r="670" spans="1:8" x14ac:dyDescent="0.25">
      <c r="A670" s="18" t="s">
        <v>23</v>
      </c>
      <c r="B670" s="213" t="s">
        <v>24</v>
      </c>
      <c r="C670" s="211"/>
      <c r="D670" s="19">
        <v>730689</v>
      </c>
      <c r="E670" s="214">
        <v>759351</v>
      </c>
      <c r="F670" s="211"/>
      <c r="G670" s="211"/>
      <c r="H670" s="137">
        <f t="shared" si="10"/>
        <v>103.92259908114123</v>
      </c>
    </row>
    <row r="671" spans="1:8" x14ac:dyDescent="0.25">
      <c r="A671" s="16" t="s">
        <v>64</v>
      </c>
      <c r="B671" s="210" t="s">
        <v>65</v>
      </c>
      <c r="C671" s="211"/>
      <c r="D671" s="17">
        <v>310584</v>
      </c>
      <c r="E671" s="212">
        <v>298076</v>
      </c>
      <c r="F671" s="211"/>
      <c r="G671" s="211"/>
      <c r="H671" s="136">
        <f t="shared" si="10"/>
        <v>95.972748113231845</v>
      </c>
    </row>
    <row r="672" spans="1:8" x14ac:dyDescent="0.25">
      <c r="A672" s="18" t="s">
        <v>66</v>
      </c>
      <c r="B672" s="213" t="s">
        <v>67</v>
      </c>
      <c r="C672" s="211"/>
      <c r="D672" s="19">
        <v>310584</v>
      </c>
      <c r="E672" s="214">
        <v>298076</v>
      </c>
      <c r="F672" s="211"/>
      <c r="G672" s="211"/>
      <c r="H672" s="137">
        <f t="shared" si="10"/>
        <v>95.972748113231845</v>
      </c>
    </row>
    <row r="673" spans="1:8" x14ac:dyDescent="0.25">
      <c r="A673" s="16" t="s">
        <v>29</v>
      </c>
      <c r="B673" s="210" t="s">
        <v>30</v>
      </c>
      <c r="C673" s="211"/>
      <c r="D673" s="17">
        <v>25600</v>
      </c>
      <c r="E673" s="212">
        <v>35600</v>
      </c>
      <c r="F673" s="211"/>
      <c r="G673" s="211"/>
      <c r="H673" s="136">
        <f t="shared" si="10"/>
        <v>139.0625</v>
      </c>
    </row>
    <row r="674" spans="1:8" x14ac:dyDescent="0.25">
      <c r="A674" s="18" t="s">
        <v>31</v>
      </c>
      <c r="B674" s="213" t="s">
        <v>32</v>
      </c>
      <c r="C674" s="211"/>
      <c r="D674" s="19">
        <v>10000</v>
      </c>
      <c r="E674" s="214">
        <v>10000</v>
      </c>
      <c r="F674" s="211"/>
      <c r="G674" s="211"/>
      <c r="H674" s="137">
        <f t="shared" si="10"/>
        <v>100</v>
      </c>
    </row>
    <row r="675" spans="1:8" x14ac:dyDescent="0.25">
      <c r="A675" s="18" t="s">
        <v>174</v>
      </c>
      <c r="B675" s="213" t="s">
        <v>175</v>
      </c>
      <c r="C675" s="211"/>
      <c r="D675" s="19">
        <v>15600</v>
      </c>
      <c r="E675" s="214">
        <v>25600</v>
      </c>
      <c r="F675" s="211"/>
      <c r="G675" s="211"/>
      <c r="H675" s="137">
        <f t="shared" si="10"/>
        <v>164.10256410256409</v>
      </c>
    </row>
    <row r="676" spans="1:8" x14ac:dyDescent="0.25">
      <c r="A676" s="14" t="s">
        <v>84</v>
      </c>
      <c r="B676" s="217" t="s">
        <v>85</v>
      </c>
      <c r="C676" s="211"/>
      <c r="D676" s="15">
        <v>16319365</v>
      </c>
      <c r="E676" s="218">
        <v>16257448.869999999</v>
      </c>
      <c r="F676" s="211"/>
      <c r="G676" s="211"/>
      <c r="H676" s="135">
        <f t="shared" si="10"/>
        <v>99.620597186226306</v>
      </c>
    </row>
    <row r="677" spans="1:8" x14ac:dyDescent="0.25">
      <c r="A677" s="16" t="s">
        <v>86</v>
      </c>
      <c r="B677" s="210" t="s">
        <v>87</v>
      </c>
      <c r="C677" s="211"/>
      <c r="D677" s="17">
        <v>15990339</v>
      </c>
      <c r="E677" s="212">
        <v>16203422.869999999</v>
      </c>
      <c r="F677" s="211"/>
      <c r="G677" s="211"/>
      <c r="H677" s="136">
        <f t="shared" si="10"/>
        <v>101.33257881524587</v>
      </c>
    </row>
    <row r="678" spans="1:8" x14ac:dyDescent="0.25">
      <c r="A678" s="18" t="s">
        <v>88</v>
      </c>
      <c r="B678" s="213" t="s">
        <v>89</v>
      </c>
      <c r="C678" s="211"/>
      <c r="D678" s="19">
        <v>11401000</v>
      </c>
      <c r="E678" s="214">
        <v>11318389.869999999</v>
      </c>
      <c r="F678" s="211"/>
      <c r="G678" s="211"/>
      <c r="H678" s="137">
        <f t="shared" si="10"/>
        <v>99.275413297079197</v>
      </c>
    </row>
    <row r="679" spans="1:8" x14ac:dyDescent="0.25">
      <c r="A679" s="18" t="s">
        <v>90</v>
      </c>
      <c r="B679" s="213" t="s">
        <v>91</v>
      </c>
      <c r="C679" s="211"/>
      <c r="D679" s="19">
        <v>3725839</v>
      </c>
      <c r="E679" s="214">
        <v>3921533</v>
      </c>
      <c r="F679" s="211"/>
      <c r="G679" s="211"/>
      <c r="H679" s="137">
        <f t="shared" si="10"/>
        <v>105.25234718945183</v>
      </c>
    </row>
    <row r="680" spans="1:8" x14ac:dyDescent="0.25">
      <c r="A680" s="18" t="s">
        <v>238</v>
      </c>
      <c r="B680" s="213" t="s">
        <v>239</v>
      </c>
      <c r="C680" s="211"/>
      <c r="D680" s="19">
        <v>803500</v>
      </c>
      <c r="E680" s="214">
        <v>903500</v>
      </c>
      <c r="F680" s="211"/>
      <c r="G680" s="211"/>
      <c r="H680" s="137">
        <f t="shared" si="10"/>
        <v>112.44555071561916</v>
      </c>
    </row>
    <row r="681" spans="1:8" x14ac:dyDescent="0.25">
      <c r="A681" s="18" t="s">
        <v>209</v>
      </c>
      <c r="B681" s="213" t="s">
        <v>210</v>
      </c>
      <c r="C681" s="211"/>
      <c r="D681" s="19">
        <v>60000</v>
      </c>
      <c r="E681" s="214">
        <v>60000</v>
      </c>
      <c r="F681" s="211"/>
      <c r="G681" s="211"/>
      <c r="H681" s="137">
        <f t="shared" si="10"/>
        <v>100</v>
      </c>
    </row>
    <row r="682" spans="1:8" x14ac:dyDescent="0.25">
      <c r="A682" s="16" t="s">
        <v>92</v>
      </c>
      <c r="B682" s="210" t="s">
        <v>93</v>
      </c>
      <c r="C682" s="211"/>
      <c r="D682" s="17">
        <v>329026</v>
      </c>
      <c r="E682" s="212">
        <v>54026</v>
      </c>
      <c r="F682" s="211"/>
      <c r="G682" s="211"/>
      <c r="H682" s="136">
        <f t="shared" si="10"/>
        <v>16.419978968227436</v>
      </c>
    </row>
    <row r="683" spans="1:8" x14ac:dyDescent="0.25">
      <c r="A683" s="18" t="s">
        <v>94</v>
      </c>
      <c r="B683" s="213" t="s">
        <v>95</v>
      </c>
      <c r="C683" s="211"/>
      <c r="D683" s="19">
        <v>329026</v>
      </c>
      <c r="E683" s="214">
        <v>54026</v>
      </c>
      <c r="F683" s="211"/>
      <c r="G683" s="211"/>
      <c r="H683" s="137">
        <f t="shared" si="10"/>
        <v>16.419978968227436</v>
      </c>
    </row>
    <row r="684" spans="1:8" x14ac:dyDescent="0.25">
      <c r="A684" s="14" t="s">
        <v>127</v>
      </c>
      <c r="B684" s="217" t="s">
        <v>128</v>
      </c>
      <c r="C684" s="211"/>
      <c r="D684" s="15">
        <v>125000</v>
      </c>
      <c r="E684" s="218">
        <v>125000</v>
      </c>
      <c r="F684" s="211"/>
      <c r="G684" s="211"/>
      <c r="H684" s="135">
        <f t="shared" si="10"/>
        <v>100</v>
      </c>
    </row>
    <row r="685" spans="1:8" x14ac:dyDescent="0.25">
      <c r="A685" s="16" t="s">
        <v>254</v>
      </c>
      <c r="B685" s="210" t="s">
        <v>255</v>
      </c>
      <c r="C685" s="211"/>
      <c r="D685" s="17">
        <v>100000</v>
      </c>
      <c r="E685" s="212">
        <v>100000</v>
      </c>
      <c r="F685" s="211"/>
      <c r="G685" s="211"/>
      <c r="H685" s="136">
        <f t="shared" si="10"/>
        <v>100</v>
      </c>
    </row>
    <row r="686" spans="1:8" x14ac:dyDescent="0.25">
      <c r="A686" s="18" t="s">
        <v>256</v>
      </c>
      <c r="B686" s="213" t="s">
        <v>257</v>
      </c>
      <c r="C686" s="211"/>
      <c r="D686" s="19">
        <v>100000</v>
      </c>
      <c r="E686" s="214">
        <v>100000</v>
      </c>
      <c r="F686" s="211"/>
      <c r="G686" s="211"/>
      <c r="H686" s="137">
        <f t="shared" si="10"/>
        <v>100</v>
      </c>
    </row>
    <row r="687" spans="1:8" x14ac:dyDescent="0.25">
      <c r="A687" s="16" t="s">
        <v>129</v>
      </c>
      <c r="B687" s="210" t="s">
        <v>130</v>
      </c>
      <c r="C687" s="211"/>
      <c r="D687" s="17">
        <v>25000</v>
      </c>
      <c r="E687" s="212">
        <v>25000</v>
      </c>
      <c r="F687" s="211"/>
      <c r="G687" s="211"/>
      <c r="H687" s="136">
        <f t="shared" si="10"/>
        <v>100</v>
      </c>
    </row>
    <row r="688" spans="1:8" x14ac:dyDescent="0.25">
      <c r="A688" s="18" t="s">
        <v>258</v>
      </c>
      <c r="B688" s="213" t="s">
        <v>259</v>
      </c>
      <c r="C688" s="211"/>
      <c r="D688" s="19">
        <v>25000</v>
      </c>
      <c r="E688" s="214">
        <v>25000</v>
      </c>
      <c r="F688" s="211"/>
      <c r="G688" s="211"/>
      <c r="H688" s="137">
        <f t="shared" si="10"/>
        <v>100</v>
      </c>
    </row>
    <row r="689" spans="1:8" x14ac:dyDescent="0.25">
      <c r="A689" s="12" t="s">
        <v>212</v>
      </c>
      <c r="B689" s="215" t="s">
        <v>213</v>
      </c>
      <c r="C689" s="211"/>
      <c r="D689" s="13">
        <v>28317050</v>
      </c>
      <c r="E689" s="216">
        <v>26427050</v>
      </c>
      <c r="F689" s="211"/>
      <c r="G689" s="211"/>
      <c r="H689" s="134">
        <f t="shared" si="10"/>
        <v>93.325575933933791</v>
      </c>
    </row>
    <row r="690" spans="1:8" x14ac:dyDescent="0.25">
      <c r="A690" s="14" t="s">
        <v>17</v>
      </c>
      <c r="B690" s="217" t="s">
        <v>18</v>
      </c>
      <c r="C690" s="211"/>
      <c r="D690" s="15">
        <v>27717050</v>
      </c>
      <c r="E690" s="218">
        <v>25827050</v>
      </c>
      <c r="F690" s="211"/>
      <c r="G690" s="211"/>
      <c r="H690" s="135">
        <f t="shared" si="10"/>
        <v>93.181092504433195</v>
      </c>
    </row>
    <row r="691" spans="1:8" x14ac:dyDescent="0.25">
      <c r="A691" s="16" t="s">
        <v>80</v>
      </c>
      <c r="B691" s="210" t="s">
        <v>81</v>
      </c>
      <c r="C691" s="211"/>
      <c r="D691" s="17">
        <v>9719000</v>
      </c>
      <c r="E691" s="212">
        <v>8333000</v>
      </c>
      <c r="F691" s="211"/>
      <c r="G691" s="211"/>
      <c r="H691" s="136">
        <f t="shared" si="10"/>
        <v>85.739273587817678</v>
      </c>
    </row>
    <row r="692" spans="1:8" x14ac:dyDescent="0.25">
      <c r="A692" s="18" t="s">
        <v>102</v>
      </c>
      <c r="B692" s="213" t="s">
        <v>103</v>
      </c>
      <c r="C692" s="211"/>
      <c r="D692" s="19">
        <v>9225000</v>
      </c>
      <c r="E692" s="214">
        <v>7839000</v>
      </c>
      <c r="F692" s="211"/>
      <c r="G692" s="211"/>
      <c r="H692" s="137">
        <f t="shared" si="10"/>
        <v>84.975609756097555</v>
      </c>
    </row>
    <row r="693" spans="1:8" x14ac:dyDescent="0.25">
      <c r="A693" s="18" t="s">
        <v>104</v>
      </c>
      <c r="B693" s="213" t="s">
        <v>105</v>
      </c>
      <c r="C693" s="211"/>
      <c r="D693" s="19">
        <v>494000</v>
      </c>
      <c r="E693" s="214">
        <v>494000</v>
      </c>
      <c r="F693" s="211"/>
      <c r="G693" s="211"/>
      <c r="H693" s="137">
        <f t="shared" si="10"/>
        <v>100</v>
      </c>
    </row>
    <row r="694" spans="1:8" x14ac:dyDescent="0.25">
      <c r="A694" s="16" t="s">
        <v>19</v>
      </c>
      <c r="B694" s="210" t="s">
        <v>20</v>
      </c>
      <c r="C694" s="211"/>
      <c r="D694" s="17">
        <v>17995050</v>
      </c>
      <c r="E694" s="212">
        <v>17491050</v>
      </c>
      <c r="F694" s="211"/>
      <c r="G694" s="211"/>
      <c r="H694" s="136">
        <f t="shared" si="10"/>
        <v>97.199229788191758</v>
      </c>
    </row>
    <row r="695" spans="1:8" x14ac:dyDescent="0.25">
      <c r="A695" s="18" t="s">
        <v>21</v>
      </c>
      <c r="B695" s="213" t="s">
        <v>22</v>
      </c>
      <c r="C695" s="211"/>
      <c r="D695" s="19">
        <v>3070000</v>
      </c>
      <c r="E695" s="214">
        <v>3035000</v>
      </c>
      <c r="F695" s="211"/>
      <c r="G695" s="211"/>
      <c r="H695" s="137">
        <f t="shared" si="10"/>
        <v>98.859934853420199</v>
      </c>
    </row>
    <row r="696" spans="1:8" x14ac:dyDescent="0.25">
      <c r="A696" s="18" t="s">
        <v>106</v>
      </c>
      <c r="B696" s="213" t="s">
        <v>107</v>
      </c>
      <c r="C696" s="211"/>
      <c r="D696" s="19">
        <v>12650000</v>
      </c>
      <c r="E696" s="214">
        <v>12177000</v>
      </c>
      <c r="F696" s="211"/>
      <c r="G696" s="211"/>
      <c r="H696" s="137">
        <f t="shared" si="10"/>
        <v>96.260869565217391</v>
      </c>
    </row>
    <row r="697" spans="1:8" x14ac:dyDescent="0.25">
      <c r="A697" s="18" t="s">
        <v>27</v>
      </c>
      <c r="B697" s="213" t="s">
        <v>28</v>
      </c>
      <c r="C697" s="211"/>
      <c r="D697" s="19">
        <v>1453050</v>
      </c>
      <c r="E697" s="214">
        <v>1503050</v>
      </c>
      <c r="F697" s="211"/>
      <c r="G697" s="211"/>
      <c r="H697" s="137">
        <f t="shared" si="10"/>
        <v>103.44103781700559</v>
      </c>
    </row>
    <row r="698" spans="1:8" x14ac:dyDescent="0.25">
      <c r="A698" s="18" t="s">
        <v>41</v>
      </c>
      <c r="B698" s="213" t="s">
        <v>42</v>
      </c>
      <c r="C698" s="211"/>
      <c r="D698" s="19">
        <v>14000</v>
      </c>
      <c r="E698" s="214">
        <v>14000</v>
      </c>
      <c r="F698" s="211"/>
      <c r="G698" s="211"/>
      <c r="H698" s="137">
        <f t="shared" si="10"/>
        <v>100</v>
      </c>
    </row>
    <row r="699" spans="1:8" x14ac:dyDescent="0.25">
      <c r="A699" s="18" t="s">
        <v>23</v>
      </c>
      <c r="B699" s="213" t="s">
        <v>24</v>
      </c>
      <c r="C699" s="211"/>
      <c r="D699" s="19">
        <v>808000</v>
      </c>
      <c r="E699" s="214">
        <v>762000</v>
      </c>
      <c r="F699" s="211"/>
      <c r="G699" s="211"/>
      <c r="H699" s="137">
        <f t="shared" si="10"/>
        <v>94.306930693069305</v>
      </c>
    </row>
    <row r="700" spans="1:8" x14ac:dyDescent="0.25">
      <c r="A700" s="16" t="s">
        <v>29</v>
      </c>
      <c r="B700" s="210" t="s">
        <v>30</v>
      </c>
      <c r="C700" s="211"/>
      <c r="D700" s="17">
        <v>3000</v>
      </c>
      <c r="E700" s="212">
        <v>3000</v>
      </c>
      <c r="F700" s="211"/>
      <c r="G700" s="211"/>
      <c r="H700" s="136">
        <f t="shared" si="10"/>
        <v>100</v>
      </c>
    </row>
    <row r="701" spans="1:8" x14ac:dyDescent="0.25">
      <c r="A701" s="18" t="s">
        <v>174</v>
      </c>
      <c r="B701" s="213" t="s">
        <v>175</v>
      </c>
      <c r="C701" s="211"/>
      <c r="D701" s="19">
        <v>3000</v>
      </c>
      <c r="E701" s="214">
        <v>3000</v>
      </c>
      <c r="F701" s="211"/>
      <c r="G701" s="211"/>
      <c r="H701" s="137">
        <f t="shared" si="10"/>
        <v>100</v>
      </c>
    </row>
    <row r="702" spans="1:8" x14ac:dyDescent="0.25">
      <c r="A702" s="14" t="s">
        <v>84</v>
      </c>
      <c r="B702" s="217" t="s">
        <v>85</v>
      </c>
      <c r="C702" s="211"/>
      <c r="D702" s="15">
        <v>600000</v>
      </c>
      <c r="E702" s="218">
        <v>600000</v>
      </c>
      <c r="F702" s="211"/>
      <c r="G702" s="211"/>
      <c r="H702" s="135">
        <f t="shared" si="10"/>
        <v>100</v>
      </c>
    </row>
    <row r="703" spans="1:8" x14ac:dyDescent="0.25">
      <c r="A703" s="16" t="s">
        <v>86</v>
      </c>
      <c r="B703" s="210" t="s">
        <v>87</v>
      </c>
      <c r="C703" s="211"/>
      <c r="D703" s="17">
        <v>600000</v>
      </c>
      <c r="E703" s="212">
        <v>600000</v>
      </c>
      <c r="F703" s="211"/>
      <c r="G703" s="211"/>
      <c r="H703" s="136">
        <f t="shared" si="10"/>
        <v>100</v>
      </c>
    </row>
    <row r="704" spans="1:8" x14ac:dyDescent="0.25">
      <c r="A704" s="18" t="s">
        <v>90</v>
      </c>
      <c r="B704" s="213" t="s">
        <v>91</v>
      </c>
      <c r="C704" s="211"/>
      <c r="D704" s="19">
        <v>600000</v>
      </c>
      <c r="E704" s="214">
        <v>600000</v>
      </c>
      <c r="F704" s="211"/>
      <c r="G704" s="211"/>
      <c r="H704" s="137">
        <f t="shared" si="10"/>
        <v>100</v>
      </c>
    </row>
    <row r="705" spans="1:8" x14ac:dyDescent="0.25">
      <c r="A705" s="12" t="s">
        <v>113</v>
      </c>
      <c r="B705" s="215" t="s">
        <v>114</v>
      </c>
      <c r="C705" s="211"/>
      <c r="D705" s="13">
        <v>8279851</v>
      </c>
      <c r="E705" s="216">
        <v>17547913</v>
      </c>
      <c r="F705" s="211"/>
      <c r="G705" s="211"/>
      <c r="H705" s="134">
        <f t="shared" si="10"/>
        <v>211.93513023362379</v>
      </c>
    </row>
    <row r="706" spans="1:8" x14ac:dyDescent="0.25">
      <c r="A706" s="14" t="s">
        <v>17</v>
      </c>
      <c r="B706" s="217" t="s">
        <v>18</v>
      </c>
      <c r="C706" s="211"/>
      <c r="D706" s="15">
        <v>1430000</v>
      </c>
      <c r="E706" s="218">
        <v>2206000</v>
      </c>
      <c r="F706" s="211"/>
      <c r="G706" s="211"/>
      <c r="H706" s="135">
        <f t="shared" si="10"/>
        <v>154.26573426573427</v>
      </c>
    </row>
    <row r="707" spans="1:8" x14ac:dyDescent="0.25">
      <c r="A707" s="16" t="s">
        <v>80</v>
      </c>
      <c r="B707" s="210" t="s">
        <v>81</v>
      </c>
      <c r="C707" s="211"/>
      <c r="D707" s="17">
        <v>1280000</v>
      </c>
      <c r="E707" s="212">
        <v>2056000</v>
      </c>
      <c r="F707" s="211"/>
      <c r="G707" s="211"/>
      <c r="H707" s="136">
        <f t="shared" si="10"/>
        <v>160.625</v>
      </c>
    </row>
    <row r="708" spans="1:8" x14ac:dyDescent="0.25">
      <c r="A708" s="18" t="s">
        <v>102</v>
      </c>
      <c r="B708" s="213" t="s">
        <v>103</v>
      </c>
      <c r="C708" s="211"/>
      <c r="D708" s="19">
        <v>1280000</v>
      </c>
      <c r="E708" s="214">
        <v>2056000</v>
      </c>
      <c r="F708" s="211"/>
      <c r="G708" s="211"/>
      <c r="H708" s="137">
        <f t="shared" si="10"/>
        <v>160.625</v>
      </c>
    </row>
    <row r="709" spans="1:8" x14ac:dyDescent="0.25">
      <c r="A709" s="16" t="s">
        <v>19</v>
      </c>
      <c r="B709" s="210" t="s">
        <v>20</v>
      </c>
      <c r="C709" s="211"/>
      <c r="D709" s="17">
        <v>150000</v>
      </c>
      <c r="E709" s="212">
        <v>150000</v>
      </c>
      <c r="F709" s="211"/>
      <c r="G709" s="211"/>
      <c r="H709" s="136">
        <f t="shared" si="10"/>
        <v>100</v>
      </c>
    </row>
    <row r="710" spans="1:8" x14ac:dyDescent="0.25">
      <c r="A710" s="18" t="s">
        <v>106</v>
      </c>
      <c r="B710" s="213" t="s">
        <v>107</v>
      </c>
      <c r="C710" s="211"/>
      <c r="D710" s="19">
        <v>150000</v>
      </c>
      <c r="E710" s="214">
        <v>150000</v>
      </c>
      <c r="F710" s="211"/>
      <c r="G710" s="211"/>
      <c r="H710" s="137">
        <f t="shared" si="10"/>
        <v>100</v>
      </c>
    </row>
    <row r="711" spans="1:8" x14ac:dyDescent="0.25">
      <c r="A711" s="14" t="s">
        <v>84</v>
      </c>
      <c r="B711" s="217" t="s">
        <v>85</v>
      </c>
      <c r="C711" s="211"/>
      <c r="D711" s="15">
        <v>289000</v>
      </c>
      <c r="E711" s="218">
        <v>8781062</v>
      </c>
      <c r="F711" s="211"/>
      <c r="G711" s="211"/>
      <c r="H711" s="135">
        <f t="shared" si="10"/>
        <v>3038.4297577854672</v>
      </c>
    </row>
    <row r="712" spans="1:8" x14ac:dyDescent="0.25">
      <c r="A712" s="16" t="s">
        <v>86</v>
      </c>
      <c r="B712" s="210" t="s">
        <v>87</v>
      </c>
      <c r="C712" s="211"/>
      <c r="D712" s="17">
        <v>189000</v>
      </c>
      <c r="E712" s="212">
        <v>8781062</v>
      </c>
      <c r="F712" s="211"/>
      <c r="G712" s="211"/>
      <c r="H712" s="136">
        <f t="shared" si="10"/>
        <v>4646.0645502645502</v>
      </c>
    </row>
    <row r="713" spans="1:8" x14ac:dyDescent="0.25">
      <c r="A713" s="18" t="s">
        <v>88</v>
      </c>
      <c r="B713" s="213" t="s">
        <v>89</v>
      </c>
      <c r="C713" s="211"/>
      <c r="D713" s="19">
        <v>189000</v>
      </c>
      <c r="E713" s="214">
        <v>189812</v>
      </c>
      <c r="F713" s="211"/>
      <c r="G713" s="211"/>
      <c r="H713" s="137">
        <f t="shared" si="10"/>
        <v>100.42962962962963</v>
      </c>
    </row>
    <row r="714" spans="1:8" x14ac:dyDescent="0.25">
      <c r="A714" s="18" t="s">
        <v>90</v>
      </c>
      <c r="B714" s="213" t="s">
        <v>91</v>
      </c>
      <c r="C714" s="211"/>
      <c r="D714" s="19">
        <v>0</v>
      </c>
      <c r="E714" s="214">
        <v>8500000</v>
      </c>
      <c r="F714" s="211"/>
      <c r="G714" s="211"/>
      <c r="H714" s="137"/>
    </row>
    <row r="715" spans="1:8" x14ac:dyDescent="0.25">
      <c r="A715" s="18" t="s">
        <v>209</v>
      </c>
      <c r="B715" s="213" t="s">
        <v>210</v>
      </c>
      <c r="C715" s="211"/>
      <c r="D715" s="19">
        <v>0</v>
      </c>
      <c r="E715" s="214">
        <v>91250</v>
      </c>
      <c r="F715" s="211"/>
      <c r="G715" s="211"/>
      <c r="H715" s="137"/>
    </row>
    <row r="716" spans="1:8" x14ac:dyDescent="0.25">
      <c r="A716" s="16" t="s">
        <v>92</v>
      </c>
      <c r="B716" s="210" t="s">
        <v>93</v>
      </c>
      <c r="C716" s="211"/>
      <c r="D716" s="17">
        <v>100000</v>
      </c>
      <c r="E716" s="212">
        <v>0</v>
      </c>
      <c r="F716" s="211"/>
      <c r="G716" s="211"/>
      <c r="H716" s="136">
        <f t="shared" si="10"/>
        <v>0</v>
      </c>
    </row>
    <row r="717" spans="1:8" x14ac:dyDescent="0.25">
      <c r="A717" s="18" t="s">
        <v>94</v>
      </c>
      <c r="B717" s="213" t="s">
        <v>95</v>
      </c>
      <c r="C717" s="211"/>
      <c r="D717" s="19">
        <v>100000</v>
      </c>
      <c r="E717" s="214">
        <v>0</v>
      </c>
      <c r="F717" s="211"/>
      <c r="G717" s="211"/>
      <c r="H717" s="137">
        <f t="shared" ref="H717:H780" si="11">SUM(E717/D717)*100</f>
        <v>0</v>
      </c>
    </row>
    <row r="718" spans="1:8" x14ac:dyDescent="0.25">
      <c r="A718" s="14" t="s">
        <v>127</v>
      </c>
      <c r="B718" s="217" t="s">
        <v>128</v>
      </c>
      <c r="C718" s="211"/>
      <c r="D718" s="15">
        <v>6560851</v>
      </c>
      <c r="E718" s="218">
        <v>6560851</v>
      </c>
      <c r="F718" s="211"/>
      <c r="G718" s="211"/>
      <c r="H718" s="135">
        <f t="shared" si="11"/>
        <v>100</v>
      </c>
    </row>
    <row r="719" spans="1:8" x14ac:dyDescent="0.25">
      <c r="A719" s="16" t="s">
        <v>129</v>
      </c>
      <c r="B719" s="210" t="s">
        <v>130</v>
      </c>
      <c r="C719" s="211"/>
      <c r="D719" s="17">
        <v>6560851</v>
      </c>
      <c r="E719" s="212">
        <v>6560851</v>
      </c>
      <c r="F719" s="211"/>
      <c r="G719" s="211"/>
      <c r="H719" s="136">
        <f t="shared" si="11"/>
        <v>100</v>
      </c>
    </row>
    <row r="720" spans="1:8" x14ac:dyDescent="0.25">
      <c r="A720" s="18" t="s">
        <v>260</v>
      </c>
      <c r="B720" s="213" t="s">
        <v>261</v>
      </c>
      <c r="C720" s="211"/>
      <c r="D720" s="19">
        <v>6560851</v>
      </c>
      <c r="E720" s="214">
        <v>6560851</v>
      </c>
      <c r="F720" s="211"/>
      <c r="G720" s="211"/>
      <c r="H720" s="137">
        <f t="shared" si="11"/>
        <v>100</v>
      </c>
    </row>
    <row r="721" spans="1:8" x14ac:dyDescent="0.25">
      <c r="A721" s="12" t="s">
        <v>115</v>
      </c>
      <c r="B721" s="215" t="s">
        <v>116</v>
      </c>
      <c r="C721" s="211"/>
      <c r="D721" s="13">
        <v>350000</v>
      </c>
      <c r="E721" s="216">
        <v>0</v>
      </c>
      <c r="F721" s="211"/>
      <c r="G721" s="211"/>
      <c r="H721" s="134">
        <f t="shared" si="11"/>
        <v>0</v>
      </c>
    </row>
    <row r="722" spans="1:8" x14ac:dyDescent="0.25">
      <c r="A722" s="14" t="s">
        <v>17</v>
      </c>
      <c r="B722" s="217" t="s">
        <v>18</v>
      </c>
      <c r="C722" s="211"/>
      <c r="D722" s="15">
        <v>350000</v>
      </c>
      <c r="E722" s="218">
        <v>0</v>
      </c>
      <c r="F722" s="211"/>
      <c r="G722" s="211"/>
      <c r="H722" s="135">
        <f t="shared" si="11"/>
        <v>0</v>
      </c>
    </row>
    <row r="723" spans="1:8" x14ac:dyDescent="0.25">
      <c r="A723" s="16" t="s">
        <v>80</v>
      </c>
      <c r="B723" s="210" t="s">
        <v>81</v>
      </c>
      <c r="C723" s="211"/>
      <c r="D723" s="17">
        <v>180000</v>
      </c>
      <c r="E723" s="212">
        <v>0</v>
      </c>
      <c r="F723" s="211"/>
      <c r="G723" s="211"/>
      <c r="H723" s="136">
        <f t="shared" si="11"/>
        <v>0</v>
      </c>
    </row>
    <row r="724" spans="1:8" x14ac:dyDescent="0.25">
      <c r="A724" s="18" t="s">
        <v>102</v>
      </c>
      <c r="B724" s="213" t="s">
        <v>103</v>
      </c>
      <c r="C724" s="211"/>
      <c r="D724" s="19">
        <v>180000</v>
      </c>
      <c r="E724" s="214">
        <v>0</v>
      </c>
      <c r="F724" s="211"/>
      <c r="G724" s="211"/>
      <c r="H724" s="137">
        <f t="shared" si="11"/>
        <v>0</v>
      </c>
    </row>
    <row r="725" spans="1:8" x14ac:dyDescent="0.25">
      <c r="A725" s="16" t="s">
        <v>19</v>
      </c>
      <c r="B725" s="210" t="s">
        <v>20</v>
      </c>
      <c r="C725" s="211"/>
      <c r="D725" s="17">
        <v>170000</v>
      </c>
      <c r="E725" s="212">
        <v>0</v>
      </c>
      <c r="F725" s="211"/>
      <c r="G725" s="211"/>
      <c r="H725" s="136">
        <f t="shared" si="11"/>
        <v>0</v>
      </c>
    </row>
    <row r="726" spans="1:8" x14ac:dyDescent="0.25">
      <c r="A726" s="18" t="s">
        <v>21</v>
      </c>
      <c r="B726" s="213" t="s">
        <v>22</v>
      </c>
      <c r="C726" s="211"/>
      <c r="D726" s="19">
        <v>170000</v>
      </c>
      <c r="E726" s="214">
        <v>0</v>
      </c>
      <c r="F726" s="211"/>
      <c r="G726" s="211"/>
      <c r="H726" s="137">
        <f t="shared" si="11"/>
        <v>0</v>
      </c>
    </row>
    <row r="727" spans="1:8" x14ac:dyDescent="0.25">
      <c r="A727" s="12" t="s">
        <v>262</v>
      </c>
      <c r="B727" s="215" t="s">
        <v>263</v>
      </c>
      <c r="C727" s="211"/>
      <c r="D727" s="13">
        <v>0</v>
      </c>
      <c r="E727" s="216">
        <v>181875</v>
      </c>
      <c r="F727" s="211"/>
      <c r="G727" s="211"/>
      <c r="H727" s="134"/>
    </row>
    <row r="728" spans="1:8" x14ac:dyDescent="0.25">
      <c r="A728" s="14" t="s">
        <v>84</v>
      </c>
      <c r="B728" s="217" t="s">
        <v>85</v>
      </c>
      <c r="C728" s="211"/>
      <c r="D728" s="15">
        <v>0</v>
      </c>
      <c r="E728" s="218">
        <v>181875</v>
      </c>
      <c r="F728" s="211"/>
      <c r="G728" s="211"/>
      <c r="H728" s="135"/>
    </row>
    <row r="729" spans="1:8" x14ac:dyDescent="0.25">
      <c r="A729" s="16" t="s">
        <v>86</v>
      </c>
      <c r="B729" s="210" t="s">
        <v>87</v>
      </c>
      <c r="C729" s="211"/>
      <c r="D729" s="17">
        <v>0</v>
      </c>
      <c r="E729" s="212">
        <v>181875</v>
      </c>
      <c r="F729" s="211"/>
      <c r="G729" s="211"/>
      <c r="H729" s="136"/>
    </row>
    <row r="730" spans="1:8" x14ac:dyDescent="0.25">
      <c r="A730" s="18" t="s">
        <v>90</v>
      </c>
      <c r="B730" s="213" t="s">
        <v>91</v>
      </c>
      <c r="C730" s="211"/>
      <c r="D730" s="19">
        <v>0</v>
      </c>
      <c r="E730" s="214">
        <v>181875</v>
      </c>
      <c r="F730" s="211"/>
      <c r="G730" s="211"/>
      <c r="H730" s="137"/>
    </row>
    <row r="731" spans="1:8" x14ac:dyDescent="0.25">
      <c r="A731" s="12" t="s">
        <v>264</v>
      </c>
      <c r="B731" s="215" t="s">
        <v>265</v>
      </c>
      <c r="C731" s="211"/>
      <c r="D731" s="13">
        <v>327532260</v>
      </c>
      <c r="E731" s="216">
        <v>327300244.08999997</v>
      </c>
      <c r="F731" s="211"/>
      <c r="G731" s="211"/>
      <c r="H731" s="134">
        <f t="shared" si="11"/>
        <v>99.929162425099733</v>
      </c>
    </row>
    <row r="732" spans="1:8" x14ac:dyDescent="0.25">
      <c r="A732" s="14" t="s">
        <v>17</v>
      </c>
      <c r="B732" s="217" t="s">
        <v>18</v>
      </c>
      <c r="C732" s="211"/>
      <c r="D732" s="15">
        <v>326848760</v>
      </c>
      <c r="E732" s="218">
        <v>326675704.37</v>
      </c>
      <c r="F732" s="211"/>
      <c r="G732" s="211"/>
      <c r="H732" s="135">
        <f t="shared" si="11"/>
        <v>99.947053300737636</v>
      </c>
    </row>
    <row r="733" spans="1:8" x14ac:dyDescent="0.25">
      <c r="A733" s="16" t="s">
        <v>80</v>
      </c>
      <c r="B733" s="210" t="s">
        <v>81</v>
      </c>
      <c r="C733" s="211"/>
      <c r="D733" s="17">
        <v>268918074</v>
      </c>
      <c r="E733" s="212">
        <v>269123369.08999997</v>
      </c>
      <c r="F733" s="211"/>
      <c r="G733" s="211"/>
      <c r="H733" s="136">
        <f t="shared" si="11"/>
        <v>100.0763411275956</v>
      </c>
    </row>
    <row r="734" spans="1:8" x14ac:dyDescent="0.25">
      <c r="A734" s="18" t="s">
        <v>102</v>
      </c>
      <c r="B734" s="213" t="s">
        <v>103</v>
      </c>
      <c r="C734" s="211"/>
      <c r="D734" s="19">
        <v>226582605</v>
      </c>
      <c r="E734" s="214">
        <v>226842800.09</v>
      </c>
      <c r="F734" s="211"/>
      <c r="G734" s="211"/>
      <c r="H734" s="137">
        <f t="shared" si="11"/>
        <v>100.11483453904151</v>
      </c>
    </row>
    <row r="735" spans="1:8" x14ac:dyDescent="0.25">
      <c r="A735" s="18" t="s">
        <v>82</v>
      </c>
      <c r="B735" s="213" t="s">
        <v>83</v>
      </c>
      <c r="C735" s="211"/>
      <c r="D735" s="19">
        <v>8313174</v>
      </c>
      <c r="E735" s="214">
        <v>8844174</v>
      </c>
      <c r="F735" s="211"/>
      <c r="G735" s="211"/>
      <c r="H735" s="137">
        <f t="shared" si="11"/>
        <v>106.38745201291349</v>
      </c>
    </row>
    <row r="736" spans="1:8" x14ac:dyDescent="0.25">
      <c r="A736" s="18" t="s">
        <v>104</v>
      </c>
      <c r="B736" s="213" t="s">
        <v>105</v>
      </c>
      <c r="C736" s="211"/>
      <c r="D736" s="19">
        <v>34022295</v>
      </c>
      <c r="E736" s="214">
        <v>33436395</v>
      </c>
      <c r="F736" s="211"/>
      <c r="G736" s="211"/>
      <c r="H736" s="137">
        <f t="shared" si="11"/>
        <v>98.2778939515985</v>
      </c>
    </row>
    <row r="737" spans="1:8" x14ac:dyDescent="0.25">
      <c r="A737" s="16" t="s">
        <v>19</v>
      </c>
      <c r="B737" s="210" t="s">
        <v>20</v>
      </c>
      <c r="C737" s="211"/>
      <c r="D737" s="17">
        <v>57799586</v>
      </c>
      <c r="E737" s="212">
        <v>57421235.280000001</v>
      </c>
      <c r="F737" s="211"/>
      <c r="G737" s="211"/>
      <c r="H737" s="136">
        <f t="shared" si="11"/>
        <v>99.345409290647851</v>
      </c>
    </row>
    <row r="738" spans="1:8" x14ac:dyDescent="0.25">
      <c r="A738" s="18" t="s">
        <v>21</v>
      </c>
      <c r="B738" s="213" t="s">
        <v>22</v>
      </c>
      <c r="C738" s="211"/>
      <c r="D738" s="19">
        <v>8117800</v>
      </c>
      <c r="E738" s="214">
        <v>7917800</v>
      </c>
      <c r="F738" s="211"/>
      <c r="G738" s="211"/>
      <c r="H738" s="137">
        <f t="shared" si="11"/>
        <v>97.536278302003012</v>
      </c>
    </row>
    <row r="739" spans="1:8" x14ac:dyDescent="0.25">
      <c r="A739" s="18" t="s">
        <v>106</v>
      </c>
      <c r="B739" s="213" t="s">
        <v>107</v>
      </c>
      <c r="C739" s="211"/>
      <c r="D739" s="19">
        <v>36591110</v>
      </c>
      <c r="E739" s="214">
        <v>36473910</v>
      </c>
      <c r="F739" s="211"/>
      <c r="G739" s="211"/>
      <c r="H739" s="137">
        <f t="shared" si="11"/>
        <v>99.679703621999991</v>
      </c>
    </row>
    <row r="740" spans="1:8" x14ac:dyDescent="0.25">
      <c r="A740" s="18" t="s">
        <v>27</v>
      </c>
      <c r="B740" s="213" t="s">
        <v>28</v>
      </c>
      <c r="C740" s="211"/>
      <c r="D740" s="19">
        <v>11276276</v>
      </c>
      <c r="E740" s="214">
        <v>11289736.279999999</v>
      </c>
      <c r="F740" s="211"/>
      <c r="G740" s="211"/>
      <c r="H740" s="137">
        <f t="shared" si="11"/>
        <v>100.11936813181941</v>
      </c>
    </row>
    <row r="741" spans="1:8" x14ac:dyDescent="0.25">
      <c r="A741" s="18" t="s">
        <v>41</v>
      </c>
      <c r="B741" s="213" t="s">
        <v>42</v>
      </c>
      <c r="C741" s="211"/>
      <c r="D741" s="19">
        <v>100000</v>
      </c>
      <c r="E741" s="214">
        <v>100000</v>
      </c>
      <c r="F741" s="211"/>
      <c r="G741" s="211"/>
      <c r="H741" s="137">
        <f t="shared" si="11"/>
        <v>100</v>
      </c>
    </row>
    <row r="742" spans="1:8" x14ac:dyDescent="0.25">
      <c r="A742" s="18" t="s">
        <v>23</v>
      </c>
      <c r="B742" s="213" t="s">
        <v>24</v>
      </c>
      <c r="C742" s="211"/>
      <c r="D742" s="19">
        <v>1714400</v>
      </c>
      <c r="E742" s="214">
        <v>1639789</v>
      </c>
      <c r="F742" s="211"/>
      <c r="G742" s="211"/>
      <c r="H742" s="137">
        <f t="shared" si="11"/>
        <v>95.647981801213263</v>
      </c>
    </row>
    <row r="743" spans="1:8" x14ac:dyDescent="0.25">
      <c r="A743" s="16" t="s">
        <v>64</v>
      </c>
      <c r="B743" s="210" t="s">
        <v>65</v>
      </c>
      <c r="C743" s="211"/>
      <c r="D743" s="17">
        <v>108500</v>
      </c>
      <c r="E743" s="212">
        <v>108500</v>
      </c>
      <c r="F743" s="211"/>
      <c r="G743" s="211"/>
      <c r="H743" s="136">
        <f t="shared" si="11"/>
        <v>100</v>
      </c>
    </row>
    <row r="744" spans="1:8" x14ac:dyDescent="0.25">
      <c r="A744" s="18" t="s">
        <v>66</v>
      </c>
      <c r="B744" s="213" t="s">
        <v>67</v>
      </c>
      <c r="C744" s="211"/>
      <c r="D744" s="19">
        <v>108500</v>
      </c>
      <c r="E744" s="214">
        <v>108500</v>
      </c>
      <c r="F744" s="211"/>
      <c r="G744" s="211"/>
      <c r="H744" s="137">
        <f t="shared" si="11"/>
        <v>100</v>
      </c>
    </row>
    <row r="745" spans="1:8" x14ac:dyDescent="0.25">
      <c r="A745" s="16" t="s">
        <v>145</v>
      </c>
      <c r="B745" s="210" t="s">
        <v>146</v>
      </c>
      <c r="C745" s="211"/>
      <c r="D745" s="17">
        <v>2600</v>
      </c>
      <c r="E745" s="212">
        <v>2600</v>
      </c>
      <c r="F745" s="211"/>
      <c r="G745" s="211"/>
      <c r="H745" s="136">
        <f t="shared" si="11"/>
        <v>100</v>
      </c>
    </row>
    <row r="746" spans="1:8" x14ac:dyDescent="0.25">
      <c r="A746" s="18" t="s">
        <v>147</v>
      </c>
      <c r="B746" s="213" t="s">
        <v>148</v>
      </c>
      <c r="C746" s="211"/>
      <c r="D746" s="19">
        <v>2600</v>
      </c>
      <c r="E746" s="214">
        <v>2600</v>
      </c>
      <c r="F746" s="211"/>
      <c r="G746" s="211"/>
      <c r="H746" s="137">
        <f t="shared" si="11"/>
        <v>100</v>
      </c>
    </row>
    <row r="747" spans="1:8" x14ac:dyDescent="0.25">
      <c r="A747" s="16" t="s">
        <v>29</v>
      </c>
      <c r="B747" s="210" t="s">
        <v>30</v>
      </c>
      <c r="C747" s="211"/>
      <c r="D747" s="17">
        <v>20000</v>
      </c>
      <c r="E747" s="212">
        <v>20000</v>
      </c>
      <c r="F747" s="211"/>
      <c r="G747" s="211"/>
      <c r="H747" s="136">
        <f t="shared" si="11"/>
        <v>100</v>
      </c>
    </row>
    <row r="748" spans="1:8" x14ac:dyDescent="0.25">
      <c r="A748" s="18" t="s">
        <v>31</v>
      </c>
      <c r="B748" s="213" t="s">
        <v>32</v>
      </c>
      <c r="C748" s="211"/>
      <c r="D748" s="19">
        <v>20000</v>
      </c>
      <c r="E748" s="214">
        <v>20000</v>
      </c>
      <c r="F748" s="211"/>
      <c r="G748" s="211"/>
      <c r="H748" s="137">
        <f t="shared" si="11"/>
        <v>100</v>
      </c>
    </row>
    <row r="749" spans="1:8" x14ac:dyDescent="0.25">
      <c r="A749" s="14" t="s">
        <v>84</v>
      </c>
      <c r="B749" s="217" t="s">
        <v>85</v>
      </c>
      <c r="C749" s="211"/>
      <c r="D749" s="15">
        <v>683500</v>
      </c>
      <c r="E749" s="218">
        <v>624539.72</v>
      </c>
      <c r="F749" s="211"/>
      <c r="G749" s="211"/>
      <c r="H749" s="135">
        <f t="shared" si="11"/>
        <v>91.373770299926832</v>
      </c>
    </row>
    <row r="750" spans="1:8" x14ac:dyDescent="0.25">
      <c r="A750" s="16" t="s">
        <v>86</v>
      </c>
      <c r="B750" s="210" t="s">
        <v>87</v>
      </c>
      <c r="C750" s="211"/>
      <c r="D750" s="17">
        <v>183500</v>
      </c>
      <c r="E750" s="212">
        <v>124539.72</v>
      </c>
      <c r="F750" s="211"/>
      <c r="G750" s="211"/>
      <c r="H750" s="136">
        <f t="shared" si="11"/>
        <v>67.869057220708456</v>
      </c>
    </row>
    <row r="751" spans="1:8" x14ac:dyDescent="0.25">
      <c r="A751" s="18" t="s">
        <v>90</v>
      </c>
      <c r="B751" s="213" t="s">
        <v>91</v>
      </c>
      <c r="C751" s="211"/>
      <c r="D751" s="19">
        <v>183500</v>
      </c>
      <c r="E751" s="214">
        <v>124539.72</v>
      </c>
      <c r="F751" s="211"/>
      <c r="G751" s="211"/>
      <c r="H751" s="137">
        <f t="shared" si="11"/>
        <v>67.869057220708456</v>
      </c>
    </row>
    <row r="752" spans="1:8" x14ac:dyDescent="0.25">
      <c r="A752" s="16" t="s">
        <v>92</v>
      </c>
      <c r="B752" s="210" t="s">
        <v>93</v>
      </c>
      <c r="C752" s="211"/>
      <c r="D752" s="17">
        <v>500000</v>
      </c>
      <c r="E752" s="212">
        <v>500000</v>
      </c>
      <c r="F752" s="211"/>
      <c r="G752" s="211"/>
      <c r="H752" s="136">
        <f t="shared" si="11"/>
        <v>100</v>
      </c>
    </row>
    <row r="753" spans="1:8" x14ac:dyDescent="0.25">
      <c r="A753" s="18" t="s">
        <v>94</v>
      </c>
      <c r="B753" s="213" t="s">
        <v>95</v>
      </c>
      <c r="C753" s="211"/>
      <c r="D753" s="19">
        <v>500000</v>
      </c>
      <c r="E753" s="214">
        <v>500000</v>
      </c>
      <c r="F753" s="211"/>
      <c r="G753" s="211"/>
      <c r="H753" s="137">
        <f t="shared" si="11"/>
        <v>100</v>
      </c>
    </row>
    <row r="754" spans="1:8" x14ac:dyDescent="0.25">
      <c r="A754" s="12" t="s">
        <v>121</v>
      </c>
      <c r="B754" s="215" t="s">
        <v>122</v>
      </c>
      <c r="C754" s="211"/>
      <c r="D754" s="13">
        <v>2740000</v>
      </c>
      <c r="E754" s="216">
        <v>4066199.09</v>
      </c>
      <c r="F754" s="211"/>
      <c r="G754" s="211"/>
      <c r="H754" s="134">
        <f t="shared" si="11"/>
        <v>148.40142664233576</v>
      </c>
    </row>
    <row r="755" spans="1:8" x14ac:dyDescent="0.25">
      <c r="A755" s="14" t="s">
        <v>17</v>
      </c>
      <c r="B755" s="217" t="s">
        <v>18</v>
      </c>
      <c r="C755" s="211"/>
      <c r="D755" s="15">
        <v>2740000</v>
      </c>
      <c r="E755" s="218">
        <v>4066199.09</v>
      </c>
      <c r="F755" s="211"/>
      <c r="G755" s="211"/>
      <c r="H755" s="135">
        <f t="shared" si="11"/>
        <v>148.40142664233576</v>
      </c>
    </row>
    <row r="756" spans="1:8" x14ac:dyDescent="0.25">
      <c r="A756" s="16" t="s">
        <v>80</v>
      </c>
      <c r="B756" s="210" t="s">
        <v>81</v>
      </c>
      <c r="C756" s="211"/>
      <c r="D756" s="17">
        <v>2388300</v>
      </c>
      <c r="E756" s="212">
        <v>2735111.59</v>
      </c>
      <c r="F756" s="211"/>
      <c r="G756" s="211"/>
      <c r="H756" s="136">
        <f t="shared" si="11"/>
        <v>114.52127412804086</v>
      </c>
    </row>
    <row r="757" spans="1:8" x14ac:dyDescent="0.25">
      <c r="A757" s="18" t="s">
        <v>102</v>
      </c>
      <c r="B757" s="213" t="s">
        <v>103</v>
      </c>
      <c r="C757" s="211"/>
      <c r="D757" s="19">
        <v>2057000</v>
      </c>
      <c r="E757" s="214">
        <v>2394350.79</v>
      </c>
      <c r="F757" s="211"/>
      <c r="G757" s="211"/>
      <c r="H757" s="137">
        <f t="shared" si="11"/>
        <v>116.40013563441907</v>
      </c>
    </row>
    <row r="758" spans="1:8" x14ac:dyDescent="0.25">
      <c r="A758" s="18" t="s">
        <v>82</v>
      </c>
      <c r="B758" s="213" t="s">
        <v>83</v>
      </c>
      <c r="C758" s="211"/>
      <c r="D758" s="19">
        <v>62500</v>
      </c>
      <c r="E758" s="214">
        <v>62500</v>
      </c>
      <c r="F758" s="211"/>
      <c r="G758" s="211"/>
      <c r="H758" s="137">
        <f t="shared" si="11"/>
        <v>100</v>
      </c>
    </row>
    <row r="759" spans="1:8" x14ac:dyDescent="0.25">
      <c r="A759" s="18" t="s">
        <v>104</v>
      </c>
      <c r="B759" s="213" t="s">
        <v>105</v>
      </c>
      <c r="C759" s="211"/>
      <c r="D759" s="19">
        <v>268800</v>
      </c>
      <c r="E759" s="214">
        <v>278260.8</v>
      </c>
      <c r="F759" s="211"/>
      <c r="G759" s="211"/>
      <c r="H759" s="137">
        <f t="shared" si="11"/>
        <v>103.51964285714286</v>
      </c>
    </row>
    <row r="760" spans="1:8" x14ac:dyDescent="0.25">
      <c r="A760" s="16" t="s">
        <v>19</v>
      </c>
      <c r="B760" s="210" t="s">
        <v>20</v>
      </c>
      <c r="C760" s="211"/>
      <c r="D760" s="17">
        <v>339200</v>
      </c>
      <c r="E760" s="212">
        <v>1318587.5</v>
      </c>
      <c r="F760" s="211"/>
      <c r="G760" s="211"/>
      <c r="H760" s="136">
        <f t="shared" si="11"/>
        <v>388.73452240566036</v>
      </c>
    </row>
    <row r="761" spans="1:8" x14ac:dyDescent="0.25">
      <c r="A761" s="18" t="s">
        <v>21</v>
      </c>
      <c r="B761" s="213" t="s">
        <v>22</v>
      </c>
      <c r="C761" s="211"/>
      <c r="D761" s="19">
        <v>325200</v>
      </c>
      <c r="E761" s="214">
        <v>1286150</v>
      </c>
      <c r="F761" s="211"/>
      <c r="G761" s="211"/>
      <c r="H761" s="137">
        <f t="shared" si="11"/>
        <v>395.49507995079949</v>
      </c>
    </row>
    <row r="762" spans="1:8" x14ac:dyDescent="0.25">
      <c r="A762" s="18" t="s">
        <v>27</v>
      </c>
      <c r="B762" s="213" t="s">
        <v>28</v>
      </c>
      <c r="C762" s="211"/>
      <c r="D762" s="19">
        <v>14000</v>
      </c>
      <c r="E762" s="214">
        <v>32437.5</v>
      </c>
      <c r="F762" s="211"/>
      <c r="G762" s="211"/>
      <c r="H762" s="137">
        <f t="shared" si="11"/>
        <v>231.69642857142856</v>
      </c>
    </row>
    <row r="763" spans="1:8" x14ac:dyDescent="0.25">
      <c r="A763" s="16" t="s">
        <v>145</v>
      </c>
      <c r="B763" s="210" t="s">
        <v>146</v>
      </c>
      <c r="C763" s="211"/>
      <c r="D763" s="17">
        <v>12500</v>
      </c>
      <c r="E763" s="212">
        <v>12500</v>
      </c>
      <c r="F763" s="211"/>
      <c r="G763" s="211"/>
      <c r="H763" s="136">
        <f t="shared" si="11"/>
        <v>100</v>
      </c>
    </row>
    <row r="764" spans="1:8" x14ac:dyDescent="0.25">
      <c r="A764" s="18" t="s">
        <v>147</v>
      </c>
      <c r="B764" s="213" t="s">
        <v>148</v>
      </c>
      <c r="C764" s="211"/>
      <c r="D764" s="19">
        <v>12500</v>
      </c>
      <c r="E764" s="214">
        <v>12500</v>
      </c>
      <c r="F764" s="211"/>
      <c r="G764" s="211"/>
      <c r="H764" s="137">
        <f t="shared" si="11"/>
        <v>100</v>
      </c>
    </row>
    <row r="765" spans="1:8" x14ac:dyDescent="0.25">
      <c r="A765" s="12" t="s">
        <v>266</v>
      </c>
      <c r="B765" s="215" t="s">
        <v>267</v>
      </c>
      <c r="C765" s="211"/>
      <c r="D765" s="13">
        <v>443000</v>
      </c>
      <c r="E765" s="216">
        <v>804396.73</v>
      </c>
      <c r="F765" s="211"/>
      <c r="G765" s="211"/>
      <c r="H765" s="134">
        <f t="shared" si="11"/>
        <v>181.57939729119639</v>
      </c>
    </row>
    <row r="766" spans="1:8" x14ac:dyDescent="0.25">
      <c r="A766" s="14" t="s">
        <v>17</v>
      </c>
      <c r="B766" s="217" t="s">
        <v>18</v>
      </c>
      <c r="C766" s="211"/>
      <c r="D766" s="15">
        <v>443000</v>
      </c>
      <c r="E766" s="218">
        <v>804396.73</v>
      </c>
      <c r="F766" s="211"/>
      <c r="G766" s="211"/>
      <c r="H766" s="135">
        <f t="shared" si="11"/>
        <v>181.57939729119639</v>
      </c>
    </row>
    <row r="767" spans="1:8" x14ac:dyDescent="0.25">
      <c r="A767" s="16" t="s">
        <v>80</v>
      </c>
      <c r="B767" s="210" t="s">
        <v>81</v>
      </c>
      <c r="C767" s="211"/>
      <c r="D767" s="17">
        <v>400000</v>
      </c>
      <c r="E767" s="212">
        <v>804396.73</v>
      </c>
      <c r="F767" s="211"/>
      <c r="G767" s="211"/>
      <c r="H767" s="136">
        <f t="shared" si="11"/>
        <v>201.09918250000001</v>
      </c>
    </row>
    <row r="768" spans="1:8" x14ac:dyDescent="0.25">
      <c r="A768" s="18" t="s">
        <v>102</v>
      </c>
      <c r="B768" s="213" t="s">
        <v>103</v>
      </c>
      <c r="C768" s="211"/>
      <c r="D768" s="19">
        <v>303000</v>
      </c>
      <c r="E768" s="214">
        <v>714796.73</v>
      </c>
      <c r="F768" s="211"/>
      <c r="G768" s="211"/>
      <c r="H768" s="137">
        <f t="shared" si="11"/>
        <v>235.90651155115512</v>
      </c>
    </row>
    <row r="769" spans="1:8" x14ac:dyDescent="0.25">
      <c r="A769" s="18" t="s">
        <v>104</v>
      </c>
      <c r="B769" s="213" t="s">
        <v>105</v>
      </c>
      <c r="C769" s="211"/>
      <c r="D769" s="19">
        <v>97000</v>
      </c>
      <c r="E769" s="214">
        <v>89600</v>
      </c>
      <c r="F769" s="211"/>
      <c r="G769" s="211"/>
      <c r="H769" s="137">
        <f t="shared" si="11"/>
        <v>92.371134020618555</v>
      </c>
    </row>
    <row r="770" spans="1:8" x14ac:dyDescent="0.25">
      <c r="A770" s="16" t="s">
        <v>19</v>
      </c>
      <c r="B770" s="210" t="s">
        <v>20</v>
      </c>
      <c r="C770" s="211"/>
      <c r="D770" s="17">
        <v>43000</v>
      </c>
      <c r="E770" s="212">
        <v>0</v>
      </c>
      <c r="F770" s="211"/>
      <c r="G770" s="211"/>
      <c r="H770" s="136">
        <f t="shared" si="11"/>
        <v>0</v>
      </c>
    </row>
    <row r="771" spans="1:8" x14ac:dyDescent="0.25">
      <c r="A771" s="18" t="s">
        <v>41</v>
      </c>
      <c r="B771" s="213" t="s">
        <v>42</v>
      </c>
      <c r="C771" s="211"/>
      <c r="D771" s="19">
        <v>43000</v>
      </c>
      <c r="E771" s="214">
        <v>0</v>
      </c>
      <c r="F771" s="211"/>
      <c r="G771" s="211"/>
      <c r="H771" s="137">
        <f t="shared" si="11"/>
        <v>0</v>
      </c>
    </row>
    <row r="772" spans="1:8" x14ac:dyDescent="0.25">
      <c r="A772" s="12" t="s">
        <v>268</v>
      </c>
      <c r="B772" s="215" t="s">
        <v>269</v>
      </c>
      <c r="C772" s="211"/>
      <c r="D772" s="13">
        <v>170000</v>
      </c>
      <c r="E772" s="216">
        <v>225000</v>
      </c>
      <c r="F772" s="211"/>
      <c r="G772" s="211"/>
      <c r="H772" s="134">
        <f t="shared" si="11"/>
        <v>132.35294117647058</v>
      </c>
    </row>
    <row r="773" spans="1:8" x14ac:dyDescent="0.25">
      <c r="A773" s="14" t="s">
        <v>17</v>
      </c>
      <c r="B773" s="217" t="s">
        <v>18</v>
      </c>
      <c r="C773" s="211"/>
      <c r="D773" s="15">
        <v>93000</v>
      </c>
      <c r="E773" s="218">
        <v>133000</v>
      </c>
      <c r="F773" s="211"/>
      <c r="G773" s="211"/>
      <c r="H773" s="135">
        <f t="shared" si="11"/>
        <v>143.01075268817206</v>
      </c>
    </row>
    <row r="774" spans="1:8" x14ac:dyDescent="0.25">
      <c r="A774" s="16" t="s">
        <v>19</v>
      </c>
      <c r="B774" s="210" t="s">
        <v>20</v>
      </c>
      <c r="C774" s="211"/>
      <c r="D774" s="17">
        <v>93000</v>
      </c>
      <c r="E774" s="212">
        <v>133000</v>
      </c>
      <c r="F774" s="211"/>
      <c r="G774" s="211"/>
      <c r="H774" s="136">
        <f t="shared" si="11"/>
        <v>143.01075268817206</v>
      </c>
    </row>
    <row r="775" spans="1:8" x14ac:dyDescent="0.25">
      <c r="A775" s="18" t="s">
        <v>27</v>
      </c>
      <c r="B775" s="213" t="s">
        <v>28</v>
      </c>
      <c r="C775" s="211"/>
      <c r="D775" s="19">
        <v>93000</v>
      </c>
      <c r="E775" s="214">
        <v>133000</v>
      </c>
      <c r="F775" s="211"/>
      <c r="G775" s="211"/>
      <c r="H775" s="137">
        <f t="shared" si="11"/>
        <v>143.01075268817206</v>
      </c>
    </row>
    <row r="776" spans="1:8" x14ac:dyDescent="0.25">
      <c r="A776" s="14" t="s">
        <v>84</v>
      </c>
      <c r="B776" s="217" t="s">
        <v>85</v>
      </c>
      <c r="C776" s="211"/>
      <c r="D776" s="15">
        <v>77000</v>
      </c>
      <c r="E776" s="218">
        <v>92000</v>
      </c>
      <c r="F776" s="211"/>
      <c r="G776" s="211"/>
      <c r="H776" s="135">
        <f t="shared" si="11"/>
        <v>119.48051948051948</v>
      </c>
    </row>
    <row r="777" spans="1:8" x14ac:dyDescent="0.25">
      <c r="A777" s="16" t="s">
        <v>86</v>
      </c>
      <c r="B777" s="210" t="s">
        <v>87</v>
      </c>
      <c r="C777" s="211"/>
      <c r="D777" s="17">
        <v>77000</v>
      </c>
      <c r="E777" s="212">
        <v>92000</v>
      </c>
      <c r="F777" s="211"/>
      <c r="G777" s="211"/>
      <c r="H777" s="136">
        <f t="shared" si="11"/>
        <v>119.48051948051948</v>
      </c>
    </row>
    <row r="778" spans="1:8" x14ac:dyDescent="0.25">
      <c r="A778" s="18" t="s">
        <v>90</v>
      </c>
      <c r="B778" s="213" t="s">
        <v>91</v>
      </c>
      <c r="C778" s="211"/>
      <c r="D778" s="19">
        <v>77000</v>
      </c>
      <c r="E778" s="214">
        <v>92000</v>
      </c>
      <c r="F778" s="211"/>
      <c r="G778" s="211"/>
      <c r="H778" s="137">
        <f t="shared" si="11"/>
        <v>119.48051948051948</v>
      </c>
    </row>
    <row r="779" spans="1:8" x14ac:dyDescent="0.25">
      <c r="A779" s="12" t="s">
        <v>125</v>
      </c>
      <c r="B779" s="215" t="s">
        <v>126</v>
      </c>
      <c r="C779" s="211"/>
      <c r="D779" s="13">
        <v>1600000</v>
      </c>
      <c r="E779" s="216">
        <v>8714381.7400000002</v>
      </c>
      <c r="F779" s="211"/>
      <c r="G779" s="211"/>
      <c r="H779" s="134">
        <f t="shared" si="11"/>
        <v>544.64885875000004</v>
      </c>
    </row>
    <row r="780" spans="1:8" x14ac:dyDescent="0.25">
      <c r="A780" s="14" t="s">
        <v>17</v>
      </c>
      <c r="B780" s="217" t="s">
        <v>18</v>
      </c>
      <c r="C780" s="211"/>
      <c r="D780" s="15">
        <v>800000</v>
      </c>
      <c r="E780" s="218">
        <v>800000</v>
      </c>
      <c r="F780" s="211"/>
      <c r="G780" s="211"/>
      <c r="H780" s="135">
        <f t="shared" si="11"/>
        <v>100</v>
      </c>
    </row>
    <row r="781" spans="1:8" x14ac:dyDescent="0.25">
      <c r="A781" s="16" t="s">
        <v>19</v>
      </c>
      <c r="B781" s="210" t="s">
        <v>20</v>
      </c>
      <c r="C781" s="211"/>
      <c r="D781" s="17">
        <v>800000</v>
      </c>
      <c r="E781" s="212">
        <v>800000</v>
      </c>
      <c r="F781" s="211"/>
      <c r="G781" s="211"/>
      <c r="H781" s="136">
        <f t="shared" ref="H781:H844" si="12">SUM(E781/D781)*100</f>
        <v>100</v>
      </c>
    </row>
    <row r="782" spans="1:8" x14ac:dyDescent="0.25">
      <c r="A782" s="18" t="s">
        <v>27</v>
      </c>
      <c r="B782" s="213" t="s">
        <v>28</v>
      </c>
      <c r="C782" s="211"/>
      <c r="D782" s="19">
        <v>800000</v>
      </c>
      <c r="E782" s="214">
        <v>800000</v>
      </c>
      <c r="F782" s="211"/>
      <c r="G782" s="211"/>
      <c r="H782" s="137">
        <f t="shared" si="12"/>
        <v>100</v>
      </c>
    </row>
    <row r="783" spans="1:8" x14ac:dyDescent="0.25">
      <c r="A783" s="14" t="s">
        <v>84</v>
      </c>
      <c r="B783" s="217" t="s">
        <v>85</v>
      </c>
      <c r="C783" s="211"/>
      <c r="D783" s="15">
        <v>800000</v>
      </c>
      <c r="E783" s="218">
        <v>7914381.7400000002</v>
      </c>
      <c r="F783" s="211"/>
      <c r="G783" s="211"/>
      <c r="H783" s="135">
        <f t="shared" si="12"/>
        <v>989.29771750000009</v>
      </c>
    </row>
    <row r="784" spans="1:8" x14ac:dyDescent="0.25">
      <c r="A784" s="16" t="s">
        <v>86</v>
      </c>
      <c r="B784" s="210" t="s">
        <v>87</v>
      </c>
      <c r="C784" s="211"/>
      <c r="D784" s="17">
        <v>800000</v>
      </c>
      <c r="E784" s="212">
        <v>7914381.7400000002</v>
      </c>
      <c r="F784" s="211"/>
      <c r="G784" s="211"/>
      <c r="H784" s="136">
        <f t="shared" si="12"/>
        <v>989.29771750000009</v>
      </c>
    </row>
    <row r="785" spans="1:8" x14ac:dyDescent="0.25">
      <c r="A785" s="18" t="s">
        <v>88</v>
      </c>
      <c r="B785" s="213" t="s">
        <v>89</v>
      </c>
      <c r="C785" s="211"/>
      <c r="D785" s="19">
        <v>700000</v>
      </c>
      <c r="E785" s="214">
        <v>7814381.7400000002</v>
      </c>
      <c r="F785" s="211"/>
      <c r="G785" s="211"/>
      <c r="H785" s="137">
        <f t="shared" si="12"/>
        <v>1116.3402485714287</v>
      </c>
    </row>
    <row r="786" spans="1:8" x14ac:dyDescent="0.25">
      <c r="A786" s="18" t="s">
        <v>209</v>
      </c>
      <c r="B786" s="213" t="s">
        <v>210</v>
      </c>
      <c r="C786" s="211"/>
      <c r="D786" s="19">
        <v>100000</v>
      </c>
      <c r="E786" s="214">
        <v>100000</v>
      </c>
      <c r="F786" s="211"/>
      <c r="G786" s="211"/>
      <c r="H786" s="137">
        <f t="shared" si="12"/>
        <v>100</v>
      </c>
    </row>
    <row r="787" spans="1:8" x14ac:dyDescent="0.25">
      <c r="A787" s="6" t="s">
        <v>270</v>
      </c>
      <c r="B787" s="225" t="s">
        <v>271</v>
      </c>
      <c r="C787" s="211"/>
      <c r="D787" s="7">
        <v>4687000</v>
      </c>
      <c r="E787" s="226">
        <v>5670000</v>
      </c>
      <c r="F787" s="211"/>
      <c r="G787" s="211"/>
      <c r="H787" s="131">
        <f t="shared" si="12"/>
        <v>120.97290377640282</v>
      </c>
    </row>
    <row r="788" spans="1:8" x14ac:dyDescent="0.25">
      <c r="A788" s="8" t="s">
        <v>54</v>
      </c>
      <c r="B788" s="219" t="s">
        <v>272</v>
      </c>
      <c r="C788" s="211"/>
      <c r="D788" s="9">
        <v>3177000</v>
      </c>
      <c r="E788" s="220">
        <v>3177000</v>
      </c>
      <c r="F788" s="211"/>
      <c r="G788" s="211"/>
      <c r="H788" s="132">
        <f t="shared" si="12"/>
        <v>100</v>
      </c>
    </row>
    <row r="789" spans="1:8" x14ac:dyDescent="0.25">
      <c r="A789" s="10" t="s">
        <v>13</v>
      </c>
      <c r="B789" s="221" t="s">
        <v>273</v>
      </c>
      <c r="C789" s="211"/>
      <c r="D789" s="11">
        <v>2431500</v>
      </c>
      <c r="E789" s="222">
        <v>2431500</v>
      </c>
      <c r="F789" s="211"/>
      <c r="G789" s="211"/>
      <c r="H789" s="133">
        <f t="shared" si="12"/>
        <v>100</v>
      </c>
    </row>
    <row r="790" spans="1:8" x14ac:dyDescent="0.25">
      <c r="A790" s="12" t="s">
        <v>236</v>
      </c>
      <c r="B790" s="215" t="s">
        <v>237</v>
      </c>
      <c r="C790" s="211"/>
      <c r="D790" s="13">
        <v>2431500</v>
      </c>
      <c r="E790" s="216">
        <v>2431500</v>
      </c>
      <c r="F790" s="211"/>
      <c r="G790" s="211"/>
      <c r="H790" s="134">
        <f t="shared" si="12"/>
        <v>100</v>
      </c>
    </row>
    <row r="791" spans="1:8" x14ac:dyDescent="0.25">
      <c r="A791" s="14" t="s">
        <v>17</v>
      </c>
      <c r="B791" s="217" t="s">
        <v>18</v>
      </c>
      <c r="C791" s="211"/>
      <c r="D791" s="15">
        <v>2431500</v>
      </c>
      <c r="E791" s="218">
        <v>2431500</v>
      </c>
      <c r="F791" s="211"/>
      <c r="G791" s="211"/>
      <c r="H791" s="135">
        <f t="shared" si="12"/>
        <v>100</v>
      </c>
    </row>
    <row r="792" spans="1:8" x14ac:dyDescent="0.25">
      <c r="A792" s="16" t="s">
        <v>117</v>
      </c>
      <c r="B792" s="210" t="s">
        <v>118</v>
      </c>
      <c r="C792" s="211"/>
      <c r="D792" s="17">
        <v>2431500</v>
      </c>
      <c r="E792" s="212">
        <v>2431500</v>
      </c>
      <c r="F792" s="211"/>
      <c r="G792" s="211"/>
      <c r="H792" s="136">
        <f t="shared" si="12"/>
        <v>100</v>
      </c>
    </row>
    <row r="793" spans="1:8" x14ac:dyDescent="0.25">
      <c r="A793" s="18" t="s">
        <v>179</v>
      </c>
      <c r="B793" s="213" t="s">
        <v>180</v>
      </c>
      <c r="C793" s="211"/>
      <c r="D793" s="19">
        <v>2431500</v>
      </c>
      <c r="E793" s="214">
        <v>2431500</v>
      </c>
      <c r="F793" s="211"/>
      <c r="G793" s="211"/>
      <c r="H793" s="137">
        <f t="shared" si="12"/>
        <v>100</v>
      </c>
    </row>
    <row r="794" spans="1:8" x14ac:dyDescent="0.25">
      <c r="A794" s="10" t="s">
        <v>25</v>
      </c>
      <c r="B794" s="221" t="s">
        <v>274</v>
      </c>
      <c r="C794" s="211"/>
      <c r="D794" s="11">
        <v>745500</v>
      </c>
      <c r="E794" s="222">
        <v>745500</v>
      </c>
      <c r="F794" s="211"/>
      <c r="G794" s="211"/>
      <c r="H794" s="133">
        <f t="shared" si="12"/>
        <v>100</v>
      </c>
    </row>
    <row r="795" spans="1:8" x14ac:dyDescent="0.25">
      <c r="A795" s="12" t="s">
        <v>236</v>
      </c>
      <c r="B795" s="215" t="s">
        <v>237</v>
      </c>
      <c r="C795" s="211"/>
      <c r="D795" s="13">
        <v>745500</v>
      </c>
      <c r="E795" s="216">
        <v>745500</v>
      </c>
      <c r="F795" s="211"/>
      <c r="G795" s="211"/>
      <c r="H795" s="134">
        <f t="shared" si="12"/>
        <v>100</v>
      </c>
    </row>
    <row r="796" spans="1:8" x14ac:dyDescent="0.25">
      <c r="A796" s="14" t="s">
        <v>17</v>
      </c>
      <c r="B796" s="217" t="s">
        <v>18</v>
      </c>
      <c r="C796" s="211"/>
      <c r="D796" s="15">
        <v>745500</v>
      </c>
      <c r="E796" s="218">
        <v>745500</v>
      </c>
      <c r="F796" s="211"/>
      <c r="G796" s="211"/>
      <c r="H796" s="135">
        <f t="shared" si="12"/>
        <v>100</v>
      </c>
    </row>
    <row r="797" spans="1:8" x14ac:dyDescent="0.25">
      <c r="A797" s="16" t="s">
        <v>117</v>
      </c>
      <c r="B797" s="210" t="s">
        <v>118</v>
      </c>
      <c r="C797" s="211"/>
      <c r="D797" s="17">
        <v>745500</v>
      </c>
      <c r="E797" s="212">
        <v>745500</v>
      </c>
      <c r="F797" s="211"/>
      <c r="G797" s="211"/>
      <c r="H797" s="136">
        <f t="shared" si="12"/>
        <v>100</v>
      </c>
    </row>
    <row r="798" spans="1:8" x14ac:dyDescent="0.25">
      <c r="A798" s="18" t="s">
        <v>142</v>
      </c>
      <c r="B798" s="213" t="s">
        <v>143</v>
      </c>
      <c r="C798" s="211"/>
      <c r="D798" s="19">
        <v>745500</v>
      </c>
      <c r="E798" s="214">
        <v>745500</v>
      </c>
      <c r="F798" s="211"/>
      <c r="G798" s="211"/>
      <c r="H798" s="137">
        <f t="shared" si="12"/>
        <v>100</v>
      </c>
    </row>
    <row r="799" spans="1:8" x14ac:dyDescent="0.25">
      <c r="A799" s="8" t="s">
        <v>11</v>
      </c>
      <c r="B799" s="219" t="s">
        <v>275</v>
      </c>
      <c r="C799" s="211"/>
      <c r="D799" s="9">
        <v>1510000</v>
      </c>
      <c r="E799" s="220">
        <v>2493000</v>
      </c>
      <c r="F799" s="211"/>
      <c r="G799" s="211"/>
      <c r="H799" s="132">
        <f t="shared" si="12"/>
        <v>165.09933774834437</v>
      </c>
    </row>
    <row r="800" spans="1:8" x14ac:dyDescent="0.25">
      <c r="A800" s="10" t="s">
        <v>13</v>
      </c>
      <c r="B800" s="221" t="s">
        <v>276</v>
      </c>
      <c r="C800" s="211"/>
      <c r="D800" s="11">
        <v>1000000</v>
      </c>
      <c r="E800" s="222">
        <v>1183000</v>
      </c>
      <c r="F800" s="211"/>
      <c r="G800" s="211"/>
      <c r="H800" s="133">
        <f t="shared" si="12"/>
        <v>118.30000000000001</v>
      </c>
    </row>
    <row r="801" spans="1:8" x14ac:dyDescent="0.25">
      <c r="A801" s="12" t="s">
        <v>15</v>
      </c>
      <c r="B801" s="215" t="s">
        <v>16</v>
      </c>
      <c r="C801" s="211"/>
      <c r="D801" s="13">
        <v>1000000</v>
      </c>
      <c r="E801" s="216">
        <v>983000</v>
      </c>
      <c r="F801" s="211"/>
      <c r="G801" s="211"/>
      <c r="H801" s="134">
        <f t="shared" si="12"/>
        <v>98.3</v>
      </c>
    </row>
    <row r="802" spans="1:8" x14ac:dyDescent="0.25">
      <c r="A802" s="14" t="s">
        <v>17</v>
      </c>
      <c r="B802" s="217" t="s">
        <v>18</v>
      </c>
      <c r="C802" s="211"/>
      <c r="D802" s="15">
        <v>1000000</v>
      </c>
      <c r="E802" s="218">
        <v>983000</v>
      </c>
      <c r="F802" s="211"/>
      <c r="G802" s="211"/>
      <c r="H802" s="135">
        <f t="shared" si="12"/>
        <v>98.3</v>
      </c>
    </row>
    <row r="803" spans="1:8" x14ac:dyDescent="0.25">
      <c r="A803" s="16" t="s">
        <v>19</v>
      </c>
      <c r="B803" s="210" t="s">
        <v>20</v>
      </c>
      <c r="C803" s="211"/>
      <c r="D803" s="17">
        <v>100000</v>
      </c>
      <c r="E803" s="212">
        <v>100000</v>
      </c>
      <c r="F803" s="211"/>
      <c r="G803" s="211"/>
      <c r="H803" s="136">
        <f t="shared" si="12"/>
        <v>100</v>
      </c>
    </row>
    <row r="804" spans="1:8" x14ac:dyDescent="0.25">
      <c r="A804" s="18" t="s">
        <v>23</v>
      </c>
      <c r="B804" s="213" t="s">
        <v>24</v>
      </c>
      <c r="C804" s="211"/>
      <c r="D804" s="19">
        <v>100000</v>
      </c>
      <c r="E804" s="214">
        <v>100000</v>
      </c>
      <c r="F804" s="211"/>
      <c r="G804" s="211"/>
      <c r="H804" s="137">
        <f t="shared" si="12"/>
        <v>100</v>
      </c>
    </row>
    <row r="805" spans="1:8" x14ac:dyDescent="0.25">
      <c r="A805" s="16" t="s">
        <v>145</v>
      </c>
      <c r="B805" s="210" t="s">
        <v>146</v>
      </c>
      <c r="C805" s="211"/>
      <c r="D805" s="17">
        <v>645000</v>
      </c>
      <c r="E805" s="212">
        <v>635000</v>
      </c>
      <c r="F805" s="211"/>
      <c r="G805" s="211"/>
      <c r="H805" s="136">
        <f t="shared" si="12"/>
        <v>98.449612403100772</v>
      </c>
    </row>
    <row r="806" spans="1:8" x14ac:dyDescent="0.25">
      <c r="A806" s="18" t="s">
        <v>147</v>
      </c>
      <c r="B806" s="213" t="s">
        <v>148</v>
      </c>
      <c r="C806" s="211"/>
      <c r="D806" s="19">
        <v>645000</v>
      </c>
      <c r="E806" s="214">
        <v>635000</v>
      </c>
      <c r="F806" s="211"/>
      <c r="G806" s="211"/>
      <c r="H806" s="137">
        <f t="shared" si="12"/>
        <v>98.449612403100772</v>
      </c>
    </row>
    <row r="807" spans="1:8" x14ac:dyDescent="0.25">
      <c r="A807" s="16" t="s">
        <v>29</v>
      </c>
      <c r="B807" s="210" t="s">
        <v>30</v>
      </c>
      <c r="C807" s="211"/>
      <c r="D807" s="17">
        <v>255000</v>
      </c>
      <c r="E807" s="212">
        <v>248000</v>
      </c>
      <c r="F807" s="211"/>
      <c r="G807" s="211"/>
      <c r="H807" s="136">
        <f t="shared" si="12"/>
        <v>97.254901960784309</v>
      </c>
    </row>
    <row r="808" spans="1:8" x14ac:dyDescent="0.25">
      <c r="A808" s="18" t="s">
        <v>31</v>
      </c>
      <c r="B808" s="213" t="s">
        <v>32</v>
      </c>
      <c r="C808" s="211"/>
      <c r="D808" s="19">
        <v>245000</v>
      </c>
      <c r="E808" s="214">
        <v>238000</v>
      </c>
      <c r="F808" s="211"/>
      <c r="G808" s="211"/>
      <c r="H808" s="137">
        <f t="shared" si="12"/>
        <v>97.142857142857139</v>
      </c>
    </row>
    <row r="809" spans="1:8" x14ac:dyDescent="0.25">
      <c r="A809" s="18" t="s">
        <v>277</v>
      </c>
      <c r="B809" s="213" t="s">
        <v>278</v>
      </c>
      <c r="C809" s="211"/>
      <c r="D809" s="19">
        <v>10000</v>
      </c>
      <c r="E809" s="214">
        <v>10000</v>
      </c>
      <c r="F809" s="211"/>
      <c r="G809" s="211"/>
      <c r="H809" s="137">
        <f t="shared" si="12"/>
        <v>100</v>
      </c>
    </row>
    <row r="810" spans="1:8" x14ac:dyDescent="0.25">
      <c r="A810" s="12" t="s">
        <v>43</v>
      </c>
      <c r="B810" s="215" t="s">
        <v>44</v>
      </c>
      <c r="C810" s="211"/>
      <c r="D810" s="13">
        <v>0</v>
      </c>
      <c r="E810" s="216">
        <v>200000</v>
      </c>
      <c r="F810" s="211"/>
      <c r="G810" s="211"/>
      <c r="H810" s="134"/>
    </row>
    <row r="811" spans="1:8" x14ac:dyDescent="0.25">
      <c r="A811" s="14" t="s">
        <v>17</v>
      </c>
      <c r="B811" s="217" t="s">
        <v>18</v>
      </c>
      <c r="C811" s="211"/>
      <c r="D811" s="15">
        <v>0</v>
      </c>
      <c r="E811" s="218">
        <v>200000</v>
      </c>
      <c r="F811" s="211"/>
      <c r="G811" s="211"/>
      <c r="H811" s="135"/>
    </row>
    <row r="812" spans="1:8" x14ac:dyDescent="0.25">
      <c r="A812" s="16" t="s">
        <v>145</v>
      </c>
      <c r="B812" s="210" t="s">
        <v>146</v>
      </c>
      <c r="C812" s="211"/>
      <c r="D812" s="17">
        <v>0</v>
      </c>
      <c r="E812" s="212">
        <v>200000</v>
      </c>
      <c r="F812" s="211"/>
      <c r="G812" s="211"/>
      <c r="H812" s="136"/>
    </row>
    <row r="813" spans="1:8" x14ac:dyDescent="0.25">
      <c r="A813" s="18" t="s">
        <v>147</v>
      </c>
      <c r="B813" s="213" t="s">
        <v>148</v>
      </c>
      <c r="C813" s="211"/>
      <c r="D813" s="19">
        <v>0</v>
      </c>
      <c r="E813" s="214">
        <v>200000</v>
      </c>
      <c r="F813" s="211"/>
      <c r="G813" s="211"/>
      <c r="H813" s="137"/>
    </row>
    <row r="814" spans="1:8" ht="22.5" x14ac:dyDescent="0.25">
      <c r="A814" s="10" t="s">
        <v>78</v>
      </c>
      <c r="B814" s="221" t="s">
        <v>279</v>
      </c>
      <c r="C814" s="211"/>
      <c r="D814" s="11">
        <v>500000</v>
      </c>
      <c r="E814" s="222">
        <v>1300000</v>
      </c>
      <c r="F814" s="211"/>
      <c r="G814" s="211"/>
      <c r="H814" s="133">
        <f t="shared" si="12"/>
        <v>260</v>
      </c>
    </row>
    <row r="815" spans="1:8" x14ac:dyDescent="0.25">
      <c r="A815" s="12" t="s">
        <v>15</v>
      </c>
      <c r="B815" s="215" t="s">
        <v>16</v>
      </c>
      <c r="C815" s="211"/>
      <c r="D815" s="13">
        <v>500000</v>
      </c>
      <c r="E815" s="216">
        <v>1300000</v>
      </c>
      <c r="F815" s="211"/>
      <c r="G815" s="211"/>
      <c r="H815" s="134">
        <f t="shared" si="12"/>
        <v>260</v>
      </c>
    </row>
    <row r="816" spans="1:8" x14ac:dyDescent="0.25">
      <c r="A816" s="14" t="s">
        <v>17</v>
      </c>
      <c r="B816" s="217" t="s">
        <v>18</v>
      </c>
      <c r="C816" s="211"/>
      <c r="D816" s="15">
        <v>500000</v>
      </c>
      <c r="E816" s="218">
        <v>700000</v>
      </c>
      <c r="F816" s="211"/>
      <c r="G816" s="211"/>
      <c r="H816" s="135">
        <f t="shared" si="12"/>
        <v>140</v>
      </c>
    </row>
    <row r="817" spans="1:8" x14ac:dyDescent="0.25">
      <c r="A817" s="16" t="s">
        <v>29</v>
      </c>
      <c r="B817" s="210" t="s">
        <v>30</v>
      </c>
      <c r="C817" s="211"/>
      <c r="D817" s="17">
        <v>500000</v>
      </c>
      <c r="E817" s="212">
        <v>700000</v>
      </c>
      <c r="F817" s="211"/>
      <c r="G817" s="211"/>
      <c r="H817" s="136">
        <f t="shared" si="12"/>
        <v>140</v>
      </c>
    </row>
    <row r="818" spans="1:8" x14ac:dyDescent="0.25">
      <c r="A818" s="18" t="s">
        <v>31</v>
      </c>
      <c r="B818" s="213" t="s">
        <v>32</v>
      </c>
      <c r="C818" s="211"/>
      <c r="D818" s="19">
        <v>500000</v>
      </c>
      <c r="E818" s="214">
        <v>700000</v>
      </c>
      <c r="F818" s="211"/>
      <c r="G818" s="211"/>
      <c r="H818" s="137">
        <f t="shared" si="12"/>
        <v>140</v>
      </c>
    </row>
    <row r="819" spans="1:8" x14ac:dyDescent="0.25">
      <c r="A819" s="14" t="s">
        <v>84</v>
      </c>
      <c r="B819" s="217" t="s">
        <v>85</v>
      </c>
      <c r="C819" s="211"/>
      <c r="D819" s="15">
        <v>0</v>
      </c>
      <c r="E819" s="218">
        <v>600000</v>
      </c>
      <c r="F819" s="211"/>
      <c r="G819" s="211"/>
      <c r="H819" s="135"/>
    </row>
    <row r="820" spans="1:8" x14ac:dyDescent="0.25">
      <c r="A820" s="16" t="s">
        <v>86</v>
      </c>
      <c r="B820" s="210" t="s">
        <v>87</v>
      </c>
      <c r="C820" s="211"/>
      <c r="D820" s="17">
        <v>0</v>
      </c>
      <c r="E820" s="212">
        <v>600000</v>
      </c>
      <c r="F820" s="211"/>
      <c r="G820" s="211"/>
      <c r="H820" s="136"/>
    </row>
    <row r="821" spans="1:8" x14ac:dyDescent="0.25">
      <c r="A821" s="18" t="s">
        <v>88</v>
      </c>
      <c r="B821" s="213" t="s">
        <v>89</v>
      </c>
      <c r="C821" s="211"/>
      <c r="D821" s="19">
        <v>0</v>
      </c>
      <c r="E821" s="214">
        <v>600000</v>
      </c>
      <c r="F821" s="211"/>
      <c r="G821" s="211"/>
      <c r="H821" s="137"/>
    </row>
    <row r="822" spans="1:8" ht="22.5" x14ac:dyDescent="0.25">
      <c r="A822" s="10" t="s">
        <v>47</v>
      </c>
      <c r="B822" s="221" t="s">
        <v>280</v>
      </c>
      <c r="C822" s="211"/>
      <c r="D822" s="11">
        <v>10000</v>
      </c>
      <c r="E822" s="222">
        <v>10000</v>
      </c>
      <c r="F822" s="211"/>
      <c r="G822" s="211"/>
      <c r="H822" s="133">
        <f t="shared" si="12"/>
        <v>100</v>
      </c>
    </row>
    <row r="823" spans="1:8" x14ac:dyDescent="0.25">
      <c r="A823" s="12" t="s">
        <v>15</v>
      </c>
      <c r="B823" s="215" t="s">
        <v>16</v>
      </c>
      <c r="C823" s="211"/>
      <c r="D823" s="13">
        <v>10000</v>
      </c>
      <c r="E823" s="216">
        <v>10000</v>
      </c>
      <c r="F823" s="211"/>
      <c r="G823" s="211"/>
      <c r="H823" s="134">
        <f t="shared" si="12"/>
        <v>100</v>
      </c>
    </row>
    <row r="824" spans="1:8" x14ac:dyDescent="0.25">
      <c r="A824" s="14" t="s">
        <v>17</v>
      </c>
      <c r="B824" s="217" t="s">
        <v>18</v>
      </c>
      <c r="C824" s="211"/>
      <c r="D824" s="15">
        <v>10000</v>
      </c>
      <c r="E824" s="218">
        <v>10000</v>
      </c>
      <c r="F824" s="211"/>
      <c r="G824" s="211"/>
      <c r="H824" s="135">
        <f t="shared" si="12"/>
        <v>100</v>
      </c>
    </row>
    <row r="825" spans="1:8" x14ac:dyDescent="0.25">
      <c r="A825" s="16" t="s">
        <v>19</v>
      </c>
      <c r="B825" s="210" t="s">
        <v>20</v>
      </c>
      <c r="C825" s="211"/>
      <c r="D825" s="17">
        <v>10000</v>
      </c>
      <c r="E825" s="212">
        <v>10000</v>
      </c>
      <c r="F825" s="211"/>
      <c r="G825" s="211"/>
      <c r="H825" s="136">
        <f t="shared" si="12"/>
        <v>100</v>
      </c>
    </row>
    <row r="826" spans="1:8" x14ac:dyDescent="0.25">
      <c r="A826" s="18" t="s">
        <v>23</v>
      </c>
      <c r="B826" s="213" t="s">
        <v>24</v>
      </c>
      <c r="C826" s="211"/>
      <c r="D826" s="19">
        <v>10000</v>
      </c>
      <c r="E826" s="214">
        <v>10000</v>
      </c>
      <c r="F826" s="211"/>
      <c r="G826" s="211"/>
      <c r="H826" s="137">
        <f t="shared" si="12"/>
        <v>100</v>
      </c>
    </row>
    <row r="827" spans="1:8" x14ac:dyDescent="0.25">
      <c r="A827" s="6" t="s">
        <v>281</v>
      </c>
      <c r="B827" s="225" t="s">
        <v>282</v>
      </c>
      <c r="C827" s="211"/>
      <c r="D827" s="7">
        <v>2031000</v>
      </c>
      <c r="E827" s="226">
        <v>1951000</v>
      </c>
      <c r="F827" s="211"/>
      <c r="G827" s="211"/>
      <c r="H827" s="131">
        <f t="shared" si="12"/>
        <v>96.061053668143771</v>
      </c>
    </row>
    <row r="828" spans="1:8" x14ac:dyDescent="0.25">
      <c r="A828" s="8" t="s">
        <v>11</v>
      </c>
      <c r="B828" s="219" t="s">
        <v>283</v>
      </c>
      <c r="C828" s="211"/>
      <c r="D828" s="9">
        <v>2031000</v>
      </c>
      <c r="E828" s="220">
        <v>1951000</v>
      </c>
      <c r="F828" s="211"/>
      <c r="G828" s="211"/>
      <c r="H828" s="132">
        <f t="shared" si="12"/>
        <v>96.061053668143771</v>
      </c>
    </row>
    <row r="829" spans="1:8" x14ac:dyDescent="0.25">
      <c r="A829" s="10" t="s">
        <v>13</v>
      </c>
      <c r="B829" s="221" t="s">
        <v>284</v>
      </c>
      <c r="C829" s="211"/>
      <c r="D829" s="11">
        <v>1956000</v>
      </c>
      <c r="E829" s="222">
        <v>1876000</v>
      </c>
      <c r="F829" s="211"/>
      <c r="G829" s="211"/>
      <c r="H829" s="133">
        <f t="shared" si="12"/>
        <v>95.910020449897743</v>
      </c>
    </row>
    <row r="830" spans="1:8" x14ac:dyDescent="0.25">
      <c r="A830" s="12" t="s">
        <v>15</v>
      </c>
      <c r="B830" s="215" t="s">
        <v>16</v>
      </c>
      <c r="C830" s="211"/>
      <c r="D830" s="13">
        <v>1956000</v>
      </c>
      <c r="E830" s="216">
        <v>1876000</v>
      </c>
      <c r="F830" s="211"/>
      <c r="G830" s="211"/>
      <c r="H830" s="134">
        <f t="shared" si="12"/>
        <v>95.910020449897743</v>
      </c>
    </row>
    <row r="831" spans="1:8" x14ac:dyDescent="0.25">
      <c r="A831" s="14" t="s">
        <v>17</v>
      </c>
      <c r="B831" s="217" t="s">
        <v>18</v>
      </c>
      <c r="C831" s="211"/>
      <c r="D831" s="15">
        <v>1956000</v>
      </c>
      <c r="E831" s="218">
        <v>1876000</v>
      </c>
      <c r="F831" s="211"/>
      <c r="G831" s="211"/>
      <c r="H831" s="135">
        <f t="shared" si="12"/>
        <v>95.910020449897743</v>
      </c>
    </row>
    <row r="832" spans="1:8" x14ac:dyDescent="0.25">
      <c r="A832" s="16" t="s">
        <v>19</v>
      </c>
      <c r="B832" s="210" t="s">
        <v>20</v>
      </c>
      <c r="C832" s="211"/>
      <c r="D832" s="17">
        <v>170000</v>
      </c>
      <c r="E832" s="212">
        <v>150000</v>
      </c>
      <c r="F832" s="211"/>
      <c r="G832" s="211"/>
      <c r="H832" s="136">
        <f t="shared" si="12"/>
        <v>88.235294117647058</v>
      </c>
    </row>
    <row r="833" spans="1:8" x14ac:dyDescent="0.25">
      <c r="A833" s="18" t="s">
        <v>27</v>
      </c>
      <c r="B833" s="213" t="s">
        <v>28</v>
      </c>
      <c r="C833" s="211"/>
      <c r="D833" s="19">
        <v>160000</v>
      </c>
      <c r="E833" s="214">
        <v>140000</v>
      </c>
      <c r="F833" s="211"/>
      <c r="G833" s="211"/>
      <c r="H833" s="137">
        <f t="shared" si="12"/>
        <v>87.5</v>
      </c>
    </row>
    <row r="834" spans="1:8" x14ac:dyDescent="0.25">
      <c r="A834" s="18" t="s">
        <v>23</v>
      </c>
      <c r="B834" s="213" t="s">
        <v>24</v>
      </c>
      <c r="C834" s="211"/>
      <c r="D834" s="19">
        <v>10000</v>
      </c>
      <c r="E834" s="214">
        <v>10000</v>
      </c>
      <c r="F834" s="211"/>
      <c r="G834" s="211"/>
      <c r="H834" s="137">
        <f t="shared" si="12"/>
        <v>100</v>
      </c>
    </row>
    <row r="835" spans="1:8" x14ac:dyDescent="0.25">
      <c r="A835" s="16" t="s">
        <v>117</v>
      </c>
      <c r="B835" s="210" t="s">
        <v>118</v>
      </c>
      <c r="C835" s="211"/>
      <c r="D835" s="17">
        <v>0</v>
      </c>
      <c r="E835" s="212">
        <v>200000</v>
      </c>
      <c r="F835" s="211"/>
      <c r="G835" s="211"/>
      <c r="H835" s="136"/>
    </row>
    <row r="836" spans="1:8" x14ac:dyDescent="0.25">
      <c r="A836" s="18" t="s">
        <v>142</v>
      </c>
      <c r="B836" s="213" t="s">
        <v>143</v>
      </c>
      <c r="C836" s="211"/>
      <c r="D836" s="19">
        <v>0</v>
      </c>
      <c r="E836" s="214">
        <v>200000</v>
      </c>
      <c r="F836" s="211"/>
      <c r="G836" s="211"/>
      <c r="H836" s="137"/>
    </row>
    <row r="837" spans="1:8" x14ac:dyDescent="0.25">
      <c r="A837" s="16" t="s">
        <v>29</v>
      </c>
      <c r="B837" s="210" t="s">
        <v>30</v>
      </c>
      <c r="C837" s="211"/>
      <c r="D837" s="17">
        <v>1786000</v>
      </c>
      <c r="E837" s="212">
        <v>1526000</v>
      </c>
      <c r="F837" s="211"/>
      <c r="G837" s="211"/>
      <c r="H837" s="136">
        <f t="shared" si="12"/>
        <v>85.442329227323626</v>
      </c>
    </row>
    <row r="838" spans="1:8" x14ac:dyDescent="0.25">
      <c r="A838" s="18" t="s">
        <v>31</v>
      </c>
      <c r="B838" s="213" t="s">
        <v>32</v>
      </c>
      <c r="C838" s="211"/>
      <c r="D838" s="19">
        <v>1786000</v>
      </c>
      <c r="E838" s="214">
        <v>1526000</v>
      </c>
      <c r="F838" s="211"/>
      <c r="G838" s="211"/>
      <c r="H838" s="137">
        <f t="shared" si="12"/>
        <v>85.442329227323626</v>
      </c>
    </row>
    <row r="839" spans="1:8" ht="22.5" x14ac:dyDescent="0.25">
      <c r="A839" s="10" t="s">
        <v>96</v>
      </c>
      <c r="B839" s="221" t="s">
        <v>285</v>
      </c>
      <c r="C839" s="211"/>
      <c r="D839" s="11">
        <v>75000</v>
      </c>
      <c r="E839" s="222">
        <v>75000</v>
      </c>
      <c r="F839" s="211"/>
      <c r="G839" s="211"/>
      <c r="H839" s="133">
        <f t="shared" si="12"/>
        <v>100</v>
      </c>
    </row>
    <row r="840" spans="1:8" x14ac:dyDescent="0.25">
      <c r="A840" s="12" t="s">
        <v>15</v>
      </c>
      <c r="B840" s="215" t="s">
        <v>16</v>
      </c>
      <c r="C840" s="211"/>
      <c r="D840" s="13">
        <v>5000</v>
      </c>
      <c r="E840" s="216">
        <v>5000</v>
      </c>
      <c r="F840" s="211"/>
      <c r="G840" s="211"/>
      <c r="H840" s="134">
        <f t="shared" si="12"/>
        <v>100</v>
      </c>
    </row>
    <row r="841" spans="1:8" x14ac:dyDescent="0.25">
      <c r="A841" s="14" t="s">
        <v>17</v>
      </c>
      <c r="B841" s="217" t="s">
        <v>18</v>
      </c>
      <c r="C841" s="211"/>
      <c r="D841" s="15">
        <v>5000</v>
      </c>
      <c r="E841" s="218">
        <v>5000</v>
      </c>
      <c r="F841" s="211"/>
      <c r="G841" s="211"/>
      <c r="H841" s="135">
        <f t="shared" si="12"/>
        <v>100</v>
      </c>
    </row>
    <row r="842" spans="1:8" x14ac:dyDescent="0.25">
      <c r="A842" s="16" t="s">
        <v>19</v>
      </c>
      <c r="B842" s="210" t="s">
        <v>20</v>
      </c>
      <c r="C842" s="211"/>
      <c r="D842" s="17">
        <v>5000</v>
      </c>
      <c r="E842" s="212">
        <v>5000</v>
      </c>
      <c r="F842" s="211"/>
      <c r="G842" s="211"/>
      <c r="H842" s="136">
        <f t="shared" si="12"/>
        <v>100</v>
      </c>
    </row>
    <row r="843" spans="1:8" x14ac:dyDescent="0.25">
      <c r="A843" s="18" t="s">
        <v>27</v>
      </c>
      <c r="B843" s="213" t="s">
        <v>28</v>
      </c>
      <c r="C843" s="211"/>
      <c r="D843" s="19">
        <v>5000</v>
      </c>
      <c r="E843" s="214">
        <v>5000</v>
      </c>
      <c r="F843" s="211"/>
      <c r="G843" s="211"/>
      <c r="H843" s="137">
        <f t="shared" si="12"/>
        <v>100</v>
      </c>
    </row>
    <row r="844" spans="1:8" x14ac:dyDescent="0.25">
      <c r="A844" s="12" t="s">
        <v>49</v>
      </c>
      <c r="B844" s="215" t="s">
        <v>50</v>
      </c>
      <c r="C844" s="211"/>
      <c r="D844" s="13">
        <v>70000</v>
      </c>
      <c r="E844" s="216">
        <v>70000</v>
      </c>
      <c r="F844" s="211"/>
      <c r="G844" s="211"/>
      <c r="H844" s="134">
        <f t="shared" si="12"/>
        <v>100</v>
      </c>
    </row>
    <row r="845" spans="1:8" x14ac:dyDescent="0.25">
      <c r="A845" s="14" t="s">
        <v>17</v>
      </c>
      <c r="B845" s="217" t="s">
        <v>18</v>
      </c>
      <c r="C845" s="211"/>
      <c r="D845" s="15">
        <v>70000</v>
      </c>
      <c r="E845" s="218">
        <v>70000</v>
      </c>
      <c r="F845" s="211"/>
      <c r="G845" s="211"/>
      <c r="H845" s="135">
        <f t="shared" ref="H845:H908" si="13">SUM(E845/D845)*100</f>
        <v>100</v>
      </c>
    </row>
    <row r="846" spans="1:8" x14ac:dyDescent="0.25">
      <c r="A846" s="16" t="s">
        <v>19</v>
      </c>
      <c r="B846" s="210" t="s">
        <v>20</v>
      </c>
      <c r="C846" s="211"/>
      <c r="D846" s="17">
        <v>70000</v>
      </c>
      <c r="E846" s="212">
        <v>70000</v>
      </c>
      <c r="F846" s="211"/>
      <c r="G846" s="211"/>
      <c r="H846" s="136">
        <f t="shared" si="13"/>
        <v>100</v>
      </c>
    </row>
    <row r="847" spans="1:8" x14ac:dyDescent="0.25">
      <c r="A847" s="18" t="s">
        <v>21</v>
      </c>
      <c r="B847" s="213" t="s">
        <v>22</v>
      </c>
      <c r="C847" s="211"/>
      <c r="D847" s="19">
        <v>20000</v>
      </c>
      <c r="E847" s="214">
        <v>20000</v>
      </c>
      <c r="F847" s="211"/>
      <c r="G847" s="211"/>
      <c r="H847" s="137">
        <f t="shared" si="13"/>
        <v>100</v>
      </c>
    </row>
    <row r="848" spans="1:8" x14ac:dyDescent="0.25">
      <c r="A848" s="18" t="s">
        <v>27</v>
      </c>
      <c r="B848" s="213" t="s">
        <v>28</v>
      </c>
      <c r="C848" s="211"/>
      <c r="D848" s="19">
        <v>50000</v>
      </c>
      <c r="E848" s="214">
        <v>50000</v>
      </c>
      <c r="F848" s="211"/>
      <c r="G848" s="211"/>
      <c r="H848" s="137">
        <f t="shared" si="13"/>
        <v>100</v>
      </c>
    </row>
    <row r="849" spans="1:8" x14ac:dyDescent="0.25">
      <c r="A849" s="4" t="s">
        <v>286</v>
      </c>
      <c r="B849" s="223" t="s">
        <v>287</v>
      </c>
      <c r="C849" s="211"/>
      <c r="D849" s="5">
        <v>366272698</v>
      </c>
      <c r="E849" s="224">
        <v>363292413.75</v>
      </c>
      <c r="F849" s="211"/>
      <c r="G849" s="211"/>
      <c r="H849" s="130">
        <f t="shared" si="13"/>
        <v>99.186320938941506</v>
      </c>
    </row>
    <row r="850" spans="1:8" x14ac:dyDescent="0.25">
      <c r="A850" s="6" t="s">
        <v>288</v>
      </c>
      <c r="B850" s="225" t="s">
        <v>289</v>
      </c>
      <c r="C850" s="211"/>
      <c r="D850" s="7">
        <v>361069198</v>
      </c>
      <c r="E850" s="226">
        <v>358622413.75</v>
      </c>
      <c r="F850" s="211"/>
      <c r="G850" s="211"/>
      <c r="H850" s="131">
        <f t="shared" si="13"/>
        <v>99.322350324106026</v>
      </c>
    </row>
    <row r="851" spans="1:8" x14ac:dyDescent="0.25">
      <c r="A851" s="8" t="s">
        <v>54</v>
      </c>
      <c r="B851" s="219" t="s">
        <v>290</v>
      </c>
      <c r="C851" s="211"/>
      <c r="D851" s="9">
        <v>30700406</v>
      </c>
      <c r="E851" s="220">
        <v>32075351</v>
      </c>
      <c r="F851" s="211"/>
      <c r="G851" s="211"/>
      <c r="H851" s="132">
        <f t="shared" si="13"/>
        <v>104.4785889802239</v>
      </c>
    </row>
    <row r="852" spans="1:8" x14ac:dyDescent="0.25">
      <c r="A852" s="10" t="s">
        <v>13</v>
      </c>
      <c r="B852" s="221" t="s">
        <v>291</v>
      </c>
      <c r="C852" s="211"/>
      <c r="D852" s="11">
        <v>25729840</v>
      </c>
      <c r="E852" s="222">
        <v>22174280</v>
      </c>
      <c r="F852" s="211"/>
      <c r="G852" s="211"/>
      <c r="H852" s="133">
        <f t="shared" si="13"/>
        <v>86.181181072249188</v>
      </c>
    </row>
    <row r="853" spans="1:8" x14ac:dyDescent="0.25">
      <c r="A853" s="12" t="s">
        <v>236</v>
      </c>
      <c r="B853" s="215" t="s">
        <v>237</v>
      </c>
      <c r="C853" s="211"/>
      <c r="D853" s="13">
        <v>25729840</v>
      </c>
      <c r="E853" s="216">
        <v>22174280</v>
      </c>
      <c r="F853" s="211"/>
      <c r="G853" s="211"/>
      <c r="H853" s="134">
        <f t="shared" si="13"/>
        <v>86.181181072249188</v>
      </c>
    </row>
    <row r="854" spans="1:8" x14ac:dyDescent="0.25">
      <c r="A854" s="14" t="s">
        <v>17</v>
      </c>
      <c r="B854" s="217" t="s">
        <v>18</v>
      </c>
      <c r="C854" s="211"/>
      <c r="D854" s="15">
        <v>25729840</v>
      </c>
      <c r="E854" s="218">
        <v>22174280</v>
      </c>
      <c r="F854" s="211"/>
      <c r="G854" s="211"/>
      <c r="H854" s="135">
        <f t="shared" si="13"/>
        <v>86.181181072249188</v>
      </c>
    </row>
    <row r="855" spans="1:8" x14ac:dyDescent="0.25">
      <c r="A855" s="16" t="s">
        <v>19</v>
      </c>
      <c r="B855" s="210" t="s">
        <v>20</v>
      </c>
      <c r="C855" s="211"/>
      <c r="D855" s="17">
        <v>25552554</v>
      </c>
      <c r="E855" s="212">
        <v>22014527.789999999</v>
      </c>
      <c r="F855" s="211"/>
      <c r="G855" s="211"/>
      <c r="H855" s="136">
        <f t="shared" si="13"/>
        <v>86.153923361242093</v>
      </c>
    </row>
    <row r="856" spans="1:8" x14ac:dyDescent="0.25">
      <c r="A856" s="18" t="s">
        <v>21</v>
      </c>
      <c r="B856" s="213" t="s">
        <v>22</v>
      </c>
      <c r="C856" s="211"/>
      <c r="D856" s="19">
        <v>1431868.9</v>
      </c>
      <c r="E856" s="214">
        <v>843109.44</v>
      </c>
      <c r="F856" s="211"/>
      <c r="G856" s="211"/>
      <c r="H856" s="137">
        <f t="shared" si="13"/>
        <v>58.881748182392954</v>
      </c>
    </row>
    <row r="857" spans="1:8" x14ac:dyDescent="0.25">
      <c r="A857" s="18" t="s">
        <v>106</v>
      </c>
      <c r="B857" s="213" t="s">
        <v>107</v>
      </c>
      <c r="C857" s="211"/>
      <c r="D857" s="19">
        <v>7416345</v>
      </c>
      <c r="E857" s="214">
        <v>5921528.3200000003</v>
      </c>
      <c r="F857" s="211"/>
      <c r="G857" s="211"/>
      <c r="H857" s="137">
        <f t="shared" si="13"/>
        <v>79.844294190736818</v>
      </c>
    </row>
    <row r="858" spans="1:8" x14ac:dyDescent="0.25">
      <c r="A858" s="18" t="s">
        <v>27</v>
      </c>
      <c r="B858" s="213" t="s">
        <v>28</v>
      </c>
      <c r="C858" s="211"/>
      <c r="D858" s="19">
        <v>16130371.1</v>
      </c>
      <c r="E858" s="214">
        <v>14747577.34</v>
      </c>
      <c r="F858" s="211"/>
      <c r="G858" s="211"/>
      <c r="H858" s="137">
        <f t="shared" si="13"/>
        <v>91.427390284901762</v>
      </c>
    </row>
    <row r="859" spans="1:8" x14ac:dyDescent="0.25">
      <c r="A859" s="18" t="s">
        <v>41</v>
      </c>
      <c r="B859" s="213" t="s">
        <v>42</v>
      </c>
      <c r="C859" s="211"/>
      <c r="D859" s="19">
        <v>800</v>
      </c>
      <c r="E859" s="214">
        <v>6236</v>
      </c>
      <c r="F859" s="211"/>
      <c r="G859" s="211"/>
      <c r="H859" s="137">
        <f t="shared" si="13"/>
        <v>779.5</v>
      </c>
    </row>
    <row r="860" spans="1:8" x14ac:dyDescent="0.25">
      <c r="A860" s="18" t="s">
        <v>23</v>
      </c>
      <c r="B860" s="213" t="s">
        <v>24</v>
      </c>
      <c r="C860" s="211"/>
      <c r="D860" s="19">
        <v>573169</v>
      </c>
      <c r="E860" s="214">
        <v>496076.69</v>
      </c>
      <c r="F860" s="211"/>
      <c r="G860" s="211"/>
      <c r="H860" s="137">
        <f t="shared" si="13"/>
        <v>86.549811661133106</v>
      </c>
    </row>
    <row r="861" spans="1:8" x14ac:dyDescent="0.25">
      <c r="A861" s="16" t="s">
        <v>64</v>
      </c>
      <c r="B861" s="210" t="s">
        <v>65</v>
      </c>
      <c r="C861" s="211"/>
      <c r="D861" s="17">
        <v>177286</v>
      </c>
      <c r="E861" s="212">
        <v>159752.21</v>
      </c>
      <c r="F861" s="211"/>
      <c r="G861" s="211"/>
      <c r="H861" s="136">
        <f t="shared" si="13"/>
        <v>90.109884593256098</v>
      </c>
    </row>
    <row r="862" spans="1:8" x14ac:dyDescent="0.25">
      <c r="A862" s="18" t="s">
        <v>66</v>
      </c>
      <c r="B862" s="213" t="s">
        <v>67</v>
      </c>
      <c r="C862" s="211"/>
      <c r="D862" s="19">
        <v>177286</v>
      </c>
      <c r="E862" s="214">
        <v>159752.21</v>
      </c>
      <c r="F862" s="211"/>
      <c r="G862" s="211"/>
      <c r="H862" s="137">
        <f t="shared" si="13"/>
        <v>90.109884593256098</v>
      </c>
    </row>
    <row r="863" spans="1:8" ht="22.5" x14ac:dyDescent="0.25">
      <c r="A863" s="10" t="s">
        <v>78</v>
      </c>
      <c r="B863" s="221" t="s">
        <v>292</v>
      </c>
      <c r="C863" s="211"/>
      <c r="D863" s="11">
        <v>4041106</v>
      </c>
      <c r="E863" s="222">
        <v>9481985</v>
      </c>
      <c r="F863" s="211"/>
      <c r="G863" s="211"/>
      <c r="H863" s="133">
        <f t="shared" si="13"/>
        <v>234.63836385385582</v>
      </c>
    </row>
    <row r="864" spans="1:8" x14ac:dyDescent="0.25">
      <c r="A864" s="12" t="s">
        <v>236</v>
      </c>
      <c r="B864" s="215" t="s">
        <v>237</v>
      </c>
      <c r="C864" s="211"/>
      <c r="D864" s="13">
        <v>4041106</v>
      </c>
      <c r="E864" s="216">
        <v>9481985</v>
      </c>
      <c r="F864" s="211"/>
      <c r="G864" s="211"/>
      <c r="H864" s="134">
        <f t="shared" si="13"/>
        <v>234.63836385385582</v>
      </c>
    </row>
    <row r="865" spans="1:8" x14ac:dyDescent="0.25">
      <c r="A865" s="14" t="s">
        <v>17</v>
      </c>
      <c r="B865" s="217" t="s">
        <v>18</v>
      </c>
      <c r="C865" s="211"/>
      <c r="D865" s="15">
        <v>355200</v>
      </c>
      <c r="E865" s="218">
        <v>355200</v>
      </c>
      <c r="F865" s="211"/>
      <c r="G865" s="211"/>
      <c r="H865" s="135">
        <f t="shared" si="13"/>
        <v>100</v>
      </c>
    </row>
    <row r="866" spans="1:8" x14ac:dyDescent="0.25">
      <c r="A866" s="16" t="s">
        <v>64</v>
      </c>
      <c r="B866" s="210" t="s">
        <v>65</v>
      </c>
      <c r="C866" s="211"/>
      <c r="D866" s="17">
        <v>355200</v>
      </c>
      <c r="E866" s="212">
        <v>355200</v>
      </c>
      <c r="F866" s="211"/>
      <c r="G866" s="211"/>
      <c r="H866" s="136">
        <f t="shared" si="13"/>
        <v>100</v>
      </c>
    </row>
    <row r="867" spans="1:8" x14ac:dyDescent="0.25">
      <c r="A867" s="18" t="s">
        <v>108</v>
      </c>
      <c r="B867" s="213" t="s">
        <v>109</v>
      </c>
      <c r="C867" s="211"/>
      <c r="D867" s="19">
        <v>355200</v>
      </c>
      <c r="E867" s="214">
        <v>355200</v>
      </c>
      <c r="F867" s="211"/>
      <c r="G867" s="211"/>
      <c r="H867" s="137">
        <f t="shared" si="13"/>
        <v>100</v>
      </c>
    </row>
    <row r="868" spans="1:8" x14ac:dyDescent="0.25">
      <c r="A868" s="14" t="s">
        <v>84</v>
      </c>
      <c r="B868" s="217" t="s">
        <v>85</v>
      </c>
      <c r="C868" s="211"/>
      <c r="D868" s="15">
        <v>2705306</v>
      </c>
      <c r="E868" s="218">
        <v>8146185</v>
      </c>
      <c r="F868" s="211"/>
      <c r="G868" s="211"/>
      <c r="H868" s="135">
        <f t="shared" si="13"/>
        <v>301.11880134816545</v>
      </c>
    </row>
    <row r="869" spans="1:8" x14ac:dyDescent="0.25">
      <c r="A869" s="16" t="s">
        <v>86</v>
      </c>
      <c r="B869" s="210" t="s">
        <v>87</v>
      </c>
      <c r="C869" s="211"/>
      <c r="D869" s="17">
        <v>2705306</v>
      </c>
      <c r="E869" s="212">
        <v>4325306</v>
      </c>
      <c r="F869" s="211"/>
      <c r="G869" s="211"/>
      <c r="H869" s="136">
        <f t="shared" si="13"/>
        <v>159.8823201515836</v>
      </c>
    </row>
    <row r="870" spans="1:8" x14ac:dyDescent="0.25">
      <c r="A870" s="18" t="s">
        <v>88</v>
      </c>
      <c r="B870" s="213" t="s">
        <v>89</v>
      </c>
      <c r="C870" s="211"/>
      <c r="D870" s="19">
        <v>2705306</v>
      </c>
      <c r="E870" s="214">
        <v>3955306</v>
      </c>
      <c r="F870" s="211"/>
      <c r="G870" s="211"/>
      <c r="H870" s="137">
        <f t="shared" si="13"/>
        <v>146.20549394412313</v>
      </c>
    </row>
    <row r="871" spans="1:8" x14ac:dyDescent="0.25">
      <c r="A871" s="18" t="s">
        <v>90</v>
      </c>
      <c r="B871" s="213" t="s">
        <v>91</v>
      </c>
      <c r="C871" s="211"/>
      <c r="D871" s="19">
        <v>0</v>
      </c>
      <c r="E871" s="214">
        <v>370000</v>
      </c>
      <c r="F871" s="211"/>
      <c r="G871" s="211"/>
      <c r="H871" s="137"/>
    </row>
    <row r="872" spans="1:8" x14ac:dyDescent="0.25">
      <c r="A872" s="16" t="s">
        <v>92</v>
      </c>
      <c r="B872" s="210" t="s">
        <v>93</v>
      </c>
      <c r="C872" s="211"/>
      <c r="D872" s="17">
        <v>0</v>
      </c>
      <c r="E872" s="212">
        <v>3820879</v>
      </c>
      <c r="F872" s="211"/>
      <c r="G872" s="211"/>
      <c r="H872" s="136"/>
    </row>
    <row r="873" spans="1:8" x14ac:dyDescent="0.25">
      <c r="A873" s="18" t="s">
        <v>222</v>
      </c>
      <c r="B873" s="213" t="s">
        <v>223</v>
      </c>
      <c r="C873" s="211"/>
      <c r="D873" s="19">
        <v>0</v>
      </c>
      <c r="E873" s="214">
        <v>3820879</v>
      </c>
      <c r="F873" s="211"/>
      <c r="G873" s="211"/>
      <c r="H873" s="137"/>
    </row>
    <row r="874" spans="1:8" x14ac:dyDescent="0.25">
      <c r="A874" s="14" t="s">
        <v>127</v>
      </c>
      <c r="B874" s="217" t="s">
        <v>128</v>
      </c>
      <c r="C874" s="211"/>
      <c r="D874" s="15">
        <v>980600</v>
      </c>
      <c r="E874" s="218">
        <v>980600</v>
      </c>
      <c r="F874" s="211"/>
      <c r="G874" s="211"/>
      <c r="H874" s="135">
        <f t="shared" si="13"/>
        <v>100</v>
      </c>
    </row>
    <row r="875" spans="1:8" x14ac:dyDescent="0.25">
      <c r="A875" s="16" t="s">
        <v>129</v>
      </c>
      <c r="B875" s="210" t="s">
        <v>130</v>
      </c>
      <c r="C875" s="211"/>
      <c r="D875" s="17">
        <v>980600</v>
      </c>
      <c r="E875" s="212">
        <v>980600</v>
      </c>
      <c r="F875" s="211"/>
      <c r="G875" s="211"/>
      <c r="H875" s="136">
        <f t="shared" si="13"/>
        <v>100</v>
      </c>
    </row>
    <row r="876" spans="1:8" x14ac:dyDescent="0.25">
      <c r="A876" s="18" t="s">
        <v>131</v>
      </c>
      <c r="B876" s="213" t="s">
        <v>132</v>
      </c>
      <c r="C876" s="211"/>
      <c r="D876" s="19">
        <v>980600</v>
      </c>
      <c r="E876" s="214">
        <v>980600</v>
      </c>
      <c r="F876" s="211"/>
      <c r="G876" s="211"/>
      <c r="H876" s="137">
        <f t="shared" si="13"/>
        <v>100</v>
      </c>
    </row>
    <row r="877" spans="1:8" ht="22.5" x14ac:dyDescent="0.25">
      <c r="A877" s="10" t="s">
        <v>47</v>
      </c>
      <c r="B877" s="221" t="s">
        <v>293</v>
      </c>
      <c r="C877" s="211"/>
      <c r="D877" s="11">
        <v>929460</v>
      </c>
      <c r="E877" s="222">
        <v>419086</v>
      </c>
      <c r="F877" s="211"/>
      <c r="G877" s="211"/>
      <c r="H877" s="133">
        <f t="shared" si="13"/>
        <v>45.08919157360188</v>
      </c>
    </row>
    <row r="878" spans="1:8" x14ac:dyDescent="0.25">
      <c r="A878" s="12" t="s">
        <v>236</v>
      </c>
      <c r="B878" s="215" t="s">
        <v>237</v>
      </c>
      <c r="C878" s="211"/>
      <c r="D878" s="13">
        <v>929460</v>
      </c>
      <c r="E878" s="216">
        <v>419086</v>
      </c>
      <c r="F878" s="211"/>
      <c r="G878" s="211"/>
      <c r="H878" s="134">
        <f t="shared" si="13"/>
        <v>45.08919157360188</v>
      </c>
    </row>
    <row r="879" spans="1:8" x14ac:dyDescent="0.25">
      <c r="A879" s="14" t="s">
        <v>84</v>
      </c>
      <c r="B879" s="217" t="s">
        <v>85</v>
      </c>
      <c r="C879" s="211"/>
      <c r="D879" s="15">
        <v>929460</v>
      </c>
      <c r="E879" s="218">
        <v>419086</v>
      </c>
      <c r="F879" s="211"/>
      <c r="G879" s="211"/>
      <c r="H879" s="135">
        <f t="shared" si="13"/>
        <v>45.08919157360188</v>
      </c>
    </row>
    <row r="880" spans="1:8" x14ac:dyDescent="0.25">
      <c r="A880" s="16" t="s">
        <v>86</v>
      </c>
      <c r="B880" s="210" t="s">
        <v>87</v>
      </c>
      <c r="C880" s="211"/>
      <c r="D880" s="17">
        <v>929460</v>
      </c>
      <c r="E880" s="212">
        <v>419086</v>
      </c>
      <c r="F880" s="211"/>
      <c r="G880" s="211"/>
      <c r="H880" s="136">
        <f t="shared" si="13"/>
        <v>45.08919157360188</v>
      </c>
    </row>
    <row r="881" spans="1:8" x14ac:dyDescent="0.25">
      <c r="A881" s="18" t="s">
        <v>90</v>
      </c>
      <c r="B881" s="213" t="s">
        <v>91</v>
      </c>
      <c r="C881" s="211"/>
      <c r="D881" s="19">
        <v>821406</v>
      </c>
      <c r="E881" s="214">
        <v>356787</v>
      </c>
      <c r="F881" s="211"/>
      <c r="G881" s="211"/>
      <c r="H881" s="137">
        <f t="shared" si="13"/>
        <v>43.436132679819721</v>
      </c>
    </row>
    <row r="882" spans="1:8" x14ac:dyDescent="0.25">
      <c r="A882" s="18" t="s">
        <v>294</v>
      </c>
      <c r="B882" s="213" t="s">
        <v>295</v>
      </c>
      <c r="C882" s="211"/>
      <c r="D882" s="19">
        <v>103054</v>
      </c>
      <c r="E882" s="214">
        <v>62299</v>
      </c>
      <c r="F882" s="211"/>
      <c r="G882" s="211"/>
      <c r="H882" s="137">
        <f t="shared" si="13"/>
        <v>60.452772332951653</v>
      </c>
    </row>
    <row r="883" spans="1:8" x14ac:dyDescent="0.25">
      <c r="A883" s="18" t="s">
        <v>209</v>
      </c>
      <c r="B883" s="213" t="s">
        <v>210</v>
      </c>
      <c r="C883" s="211"/>
      <c r="D883" s="19">
        <v>5000</v>
      </c>
      <c r="E883" s="214">
        <v>0</v>
      </c>
      <c r="F883" s="211"/>
      <c r="G883" s="211"/>
      <c r="H883" s="137">
        <f t="shared" si="13"/>
        <v>0</v>
      </c>
    </row>
    <row r="884" spans="1:8" x14ac:dyDescent="0.25">
      <c r="A884" s="8" t="s">
        <v>11</v>
      </c>
      <c r="B884" s="219" t="s">
        <v>296</v>
      </c>
      <c r="C884" s="211"/>
      <c r="D884" s="9">
        <v>10034947</v>
      </c>
      <c r="E884" s="220">
        <v>8781897</v>
      </c>
      <c r="F884" s="211"/>
      <c r="G884" s="211"/>
      <c r="H884" s="132">
        <f t="shared" si="13"/>
        <v>87.513137837200333</v>
      </c>
    </row>
    <row r="885" spans="1:8" x14ac:dyDescent="0.25">
      <c r="A885" s="10" t="s">
        <v>13</v>
      </c>
      <c r="B885" s="221" t="s">
        <v>297</v>
      </c>
      <c r="C885" s="211"/>
      <c r="D885" s="11">
        <v>9736548</v>
      </c>
      <c r="E885" s="222">
        <v>8478064</v>
      </c>
      <c r="F885" s="211"/>
      <c r="G885" s="211"/>
      <c r="H885" s="133">
        <f t="shared" si="13"/>
        <v>87.074638773413326</v>
      </c>
    </row>
    <row r="886" spans="1:8" x14ac:dyDescent="0.25">
      <c r="A886" s="12" t="s">
        <v>236</v>
      </c>
      <c r="B886" s="215" t="s">
        <v>237</v>
      </c>
      <c r="C886" s="211"/>
      <c r="D886" s="13">
        <v>9736548</v>
      </c>
      <c r="E886" s="216">
        <v>8478064</v>
      </c>
      <c r="F886" s="211"/>
      <c r="G886" s="211"/>
      <c r="H886" s="134">
        <f t="shared" si="13"/>
        <v>87.074638773413326</v>
      </c>
    </row>
    <row r="887" spans="1:8" x14ac:dyDescent="0.25">
      <c r="A887" s="14" t="s">
        <v>17</v>
      </c>
      <c r="B887" s="217" t="s">
        <v>18</v>
      </c>
      <c r="C887" s="211"/>
      <c r="D887" s="15">
        <v>9736548</v>
      </c>
      <c r="E887" s="218">
        <v>8478064</v>
      </c>
      <c r="F887" s="211"/>
      <c r="G887" s="211"/>
      <c r="H887" s="135">
        <f t="shared" si="13"/>
        <v>87.074638773413326</v>
      </c>
    </row>
    <row r="888" spans="1:8" x14ac:dyDescent="0.25">
      <c r="A888" s="16" t="s">
        <v>19</v>
      </c>
      <c r="B888" s="210" t="s">
        <v>20</v>
      </c>
      <c r="C888" s="211"/>
      <c r="D888" s="17">
        <v>9684198</v>
      </c>
      <c r="E888" s="212">
        <v>8422526</v>
      </c>
      <c r="F888" s="211"/>
      <c r="G888" s="211"/>
      <c r="H888" s="136">
        <f t="shared" si="13"/>
        <v>86.97184836576038</v>
      </c>
    </row>
    <row r="889" spans="1:8" x14ac:dyDescent="0.25">
      <c r="A889" s="18" t="s">
        <v>21</v>
      </c>
      <c r="B889" s="213" t="s">
        <v>22</v>
      </c>
      <c r="C889" s="211"/>
      <c r="D889" s="19">
        <v>4520223</v>
      </c>
      <c r="E889" s="214">
        <v>3524848</v>
      </c>
      <c r="F889" s="211"/>
      <c r="G889" s="211"/>
      <c r="H889" s="137">
        <f t="shared" si="13"/>
        <v>77.979515612393456</v>
      </c>
    </row>
    <row r="890" spans="1:8" x14ac:dyDescent="0.25">
      <c r="A890" s="18" t="s">
        <v>106</v>
      </c>
      <c r="B890" s="213" t="s">
        <v>107</v>
      </c>
      <c r="C890" s="211"/>
      <c r="D890" s="19">
        <v>3131468.8</v>
      </c>
      <c r="E890" s="214">
        <v>2916505.54</v>
      </c>
      <c r="F890" s="211"/>
      <c r="G890" s="211"/>
      <c r="H890" s="137">
        <f t="shared" si="13"/>
        <v>93.135385541762389</v>
      </c>
    </row>
    <row r="891" spans="1:8" x14ac:dyDescent="0.25">
      <c r="A891" s="18" t="s">
        <v>27</v>
      </c>
      <c r="B891" s="213" t="s">
        <v>28</v>
      </c>
      <c r="C891" s="211"/>
      <c r="D891" s="19">
        <v>1850474.9</v>
      </c>
      <c r="E891" s="214">
        <v>1812726</v>
      </c>
      <c r="F891" s="211"/>
      <c r="G891" s="211"/>
      <c r="H891" s="137">
        <f t="shared" si="13"/>
        <v>97.960042581501654</v>
      </c>
    </row>
    <row r="892" spans="1:8" x14ac:dyDescent="0.25">
      <c r="A892" s="18" t="s">
        <v>23</v>
      </c>
      <c r="B892" s="213" t="s">
        <v>24</v>
      </c>
      <c r="C892" s="211"/>
      <c r="D892" s="19">
        <v>182031.3</v>
      </c>
      <c r="E892" s="214">
        <v>168446.46</v>
      </c>
      <c r="F892" s="211"/>
      <c r="G892" s="211"/>
      <c r="H892" s="137">
        <f t="shared" si="13"/>
        <v>92.537085655049438</v>
      </c>
    </row>
    <row r="893" spans="1:8" x14ac:dyDescent="0.25">
      <c r="A893" s="16" t="s">
        <v>64</v>
      </c>
      <c r="B893" s="210" t="s">
        <v>65</v>
      </c>
      <c r="C893" s="211"/>
      <c r="D893" s="17">
        <v>52350</v>
      </c>
      <c r="E893" s="212">
        <v>55538</v>
      </c>
      <c r="F893" s="211"/>
      <c r="G893" s="211"/>
      <c r="H893" s="136">
        <f t="shared" si="13"/>
        <v>106.08978032473735</v>
      </c>
    </row>
    <row r="894" spans="1:8" x14ac:dyDescent="0.25">
      <c r="A894" s="18" t="s">
        <v>66</v>
      </c>
      <c r="B894" s="213" t="s">
        <v>67</v>
      </c>
      <c r="C894" s="211"/>
      <c r="D894" s="19">
        <v>52350</v>
      </c>
      <c r="E894" s="214">
        <v>55538</v>
      </c>
      <c r="F894" s="211"/>
      <c r="G894" s="211"/>
      <c r="H894" s="137">
        <f t="shared" si="13"/>
        <v>106.08978032473735</v>
      </c>
    </row>
    <row r="895" spans="1:8" ht="22.5" x14ac:dyDescent="0.25">
      <c r="A895" s="10" t="s">
        <v>47</v>
      </c>
      <c r="B895" s="221" t="s">
        <v>298</v>
      </c>
      <c r="C895" s="211"/>
      <c r="D895" s="11">
        <v>298399</v>
      </c>
      <c r="E895" s="222">
        <v>303833</v>
      </c>
      <c r="F895" s="211"/>
      <c r="G895" s="211"/>
      <c r="H895" s="133">
        <f t="shared" si="13"/>
        <v>101.82105167912761</v>
      </c>
    </row>
    <row r="896" spans="1:8" x14ac:dyDescent="0.25">
      <c r="A896" s="12" t="s">
        <v>236</v>
      </c>
      <c r="B896" s="215" t="s">
        <v>237</v>
      </c>
      <c r="C896" s="211"/>
      <c r="D896" s="13">
        <v>298399</v>
      </c>
      <c r="E896" s="216">
        <v>303833</v>
      </c>
      <c r="F896" s="211"/>
      <c r="G896" s="211"/>
      <c r="H896" s="134">
        <f t="shared" si="13"/>
        <v>101.82105167912761</v>
      </c>
    </row>
    <row r="897" spans="1:8" x14ac:dyDescent="0.25">
      <c r="A897" s="14" t="s">
        <v>84</v>
      </c>
      <c r="B897" s="217" t="s">
        <v>85</v>
      </c>
      <c r="C897" s="211"/>
      <c r="D897" s="15">
        <v>298399</v>
      </c>
      <c r="E897" s="218">
        <v>303833</v>
      </c>
      <c r="F897" s="211"/>
      <c r="G897" s="211"/>
      <c r="H897" s="135">
        <f t="shared" si="13"/>
        <v>101.82105167912761</v>
      </c>
    </row>
    <row r="898" spans="1:8" x14ac:dyDescent="0.25">
      <c r="A898" s="16" t="s">
        <v>86</v>
      </c>
      <c r="B898" s="210" t="s">
        <v>87</v>
      </c>
      <c r="C898" s="211"/>
      <c r="D898" s="17">
        <v>298399</v>
      </c>
      <c r="E898" s="212">
        <v>303833</v>
      </c>
      <c r="F898" s="211"/>
      <c r="G898" s="211"/>
      <c r="H898" s="136">
        <f t="shared" si="13"/>
        <v>101.82105167912761</v>
      </c>
    </row>
    <row r="899" spans="1:8" x14ac:dyDescent="0.25">
      <c r="A899" s="18" t="s">
        <v>90</v>
      </c>
      <c r="B899" s="213" t="s">
        <v>91</v>
      </c>
      <c r="C899" s="211"/>
      <c r="D899" s="19">
        <v>283399</v>
      </c>
      <c r="E899" s="214">
        <v>289833</v>
      </c>
      <c r="F899" s="211"/>
      <c r="G899" s="211"/>
      <c r="H899" s="137">
        <f t="shared" si="13"/>
        <v>102.27029735461311</v>
      </c>
    </row>
    <row r="900" spans="1:8" x14ac:dyDescent="0.25">
      <c r="A900" s="18" t="s">
        <v>294</v>
      </c>
      <c r="B900" s="213" t="s">
        <v>295</v>
      </c>
      <c r="C900" s="211"/>
      <c r="D900" s="19">
        <v>14000</v>
      </c>
      <c r="E900" s="214">
        <v>13000</v>
      </c>
      <c r="F900" s="211"/>
      <c r="G900" s="211"/>
      <c r="H900" s="137">
        <f t="shared" si="13"/>
        <v>92.857142857142861</v>
      </c>
    </row>
    <row r="901" spans="1:8" x14ac:dyDescent="0.25">
      <c r="A901" s="18" t="s">
        <v>209</v>
      </c>
      <c r="B901" s="213" t="s">
        <v>210</v>
      </c>
      <c r="C901" s="211"/>
      <c r="D901" s="19">
        <v>1000</v>
      </c>
      <c r="E901" s="214">
        <v>1000</v>
      </c>
      <c r="F901" s="211"/>
      <c r="G901" s="211"/>
      <c r="H901" s="137">
        <f t="shared" si="13"/>
        <v>100</v>
      </c>
    </row>
    <row r="902" spans="1:8" x14ac:dyDescent="0.25">
      <c r="A902" s="8" t="s">
        <v>39</v>
      </c>
      <c r="B902" s="219" t="s">
        <v>299</v>
      </c>
      <c r="C902" s="211"/>
      <c r="D902" s="9">
        <v>1357000</v>
      </c>
      <c r="E902" s="220">
        <v>1233468</v>
      </c>
      <c r="F902" s="211"/>
      <c r="G902" s="211"/>
      <c r="H902" s="132">
        <f t="shared" si="13"/>
        <v>90.89668386145911</v>
      </c>
    </row>
    <row r="903" spans="1:8" x14ac:dyDescent="0.25">
      <c r="A903" s="10" t="s">
        <v>13</v>
      </c>
      <c r="B903" s="221" t="s">
        <v>300</v>
      </c>
      <c r="C903" s="211"/>
      <c r="D903" s="11">
        <v>1357000</v>
      </c>
      <c r="E903" s="222">
        <v>1176660</v>
      </c>
      <c r="F903" s="211"/>
      <c r="G903" s="211"/>
      <c r="H903" s="133">
        <f t="shared" si="13"/>
        <v>86.710390567428149</v>
      </c>
    </row>
    <row r="904" spans="1:8" x14ac:dyDescent="0.25">
      <c r="A904" s="12" t="s">
        <v>236</v>
      </c>
      <c r="B904" s="215" t="s">
        <v>237</v>
      </c>
      <c r="C904" s="211"/>
      <c r="D904" s="13">
        <v>1357000</v>
      </c>
      <c r="E904" s="216">
        <v>1176660</v>
      </c>
      <c r="F904" s="211"/>
      <c r="G904" s="211"/>
      <c r="H904" s="134">
        <f t="shared" si="13"/>
        <v>86.710390567428149</v>
      </c>
    </row>
    <row r="905" spans="1:8" x14ac:dyDescent="0.25">
      <c r="A905" s="14" t="s">
        <v>17</v>
      </c>
      <c r="B905" s="217" t="s">
        <v>18</v>
      </c>
      <c r="C905" s="211"/>
      <c r="D905" s="15">
        <v>1357000</v>
      </c>
      <c r="E905" s="218">
        <v>1176660</v>
      </c>
      <c r="F905" s="211"/>
      <c r="G905" s="211"/>
      <c r="H905" s="135">
        <f t="shared" si="13"/>
        <v>86.710390567428149</v>
      </c>
    </row>
    <row r="906" spans="1:8" x14ac:dyDescent="0.25">
      <c r="A906" s="16" t="s">
        <v>19</v>
      </c>
      <c r="B906" s="210" t="s">
        <v>20</v>
      </c>
      <c r="C906" s="211"/>
      <c r="D906" s="17">
        <v>1349950</v>
      </c>
      <c r="E906" s="212">
        <v>1169660</v>
      </c>
      <c r="F906" s="211"/>
      <c r="G906" s="211"/>
      <c r="H906" s="136">
        <f t="shared" si="13"/>
        <v>86.644690544094232</v>
      </c>
    </row>
    <row r="907" spans="1:8" x14ac:dyDescent="0.25">
      <c r="A907" s="18" t="s">
        <v>21</v>
      </c>
      <c r="B907" s="213" t="s">
        <v>22</v>
      </c>
      <c r="C907" s="211"/>
      <c r="D907" s="19">
        <v>111946</v>
      </c>
      <c r="E907" s="214">
        <v>82664</v>
      </c>
      <c r="F907" s="211"/>
      <c r="G907" s="211"/>
      <c r="H907" s="137">
        <f t="shared" si="13"/>
        <v>73.842745609490294</v>
      </c>
    </row>
    <row r="908" spans="1:8" x14ac:dyDescent="0.25">
      <c r="A908" s="18" t="s">
        <v>106</v>
      </c>
      <c r="B908" s="213" t="s">
        <v>107</v>
      </c>
      <c r="C908" s="211"/>
      <c r="D908" s="19">
        <v>979304</v>
      </c>
      <c r="E908" s="214">
        <v>836842</v>
      </c>
      <c r="F908" s="211"/>
      <c r="G908" s="211"/>
      <c r="H908" s="137">
        <f t="shared" si="13"/>
        <v>85.452729693741674</v>
      </c>
    </row>
    <row r="909" spans="1:8" x14ac:dyDescent="0.25">
      <c r="A909" s="18" t="s">
        <v>27</v>
      </c>
      <c r="B909" s="213" t="s">
        <v>28</v>
      </c>
      <c r="C909" s="211"/>
      <c r="D909" s="19">
        <v>233450</v>
      </c>
      <c r="E909" s="214">
        <v>237622</v>
      </c>
      <c r="F909" s="211"/>
      <c r="G909" s="211"/>
      <c r="H909" s="137">
        <f t="shared" ref="H909:H972" si="14">SUM(E909/D909)*100</f>
        <v>101.78710644677662</v>
      </c>
    </row>
    <row r="910" spans="1:8" x14ac:dyDescent="0.25">
      <c r="A910" s="18" t="s">
        <v>23</v>
      </c>
      <c r="B910" s="213" t="s">
        <v>24</v>
      </c>
      <c r="C910" s="211"/>
      <c r="D910" s="19">
        <v>25250</v>
      </c>
      <c r="E910" s="214">
        <v>12532</v>
      </c>
      <c r="F910" s="211"/>
      <c r="G910" s="211"/>
      <c r="H910" s="137">
        <f t="shared" si="14"/>
        <v>49.631683168316833</v>
      </c>
    </row>
    <row r="911" spans="1:8" x14ac:dyDescent="0.25">
      <c r="A911" s="16" t="s">
        <v>64</v>
      </c>
      <c r="B911" s="210" t="s">
        <v>65</v>
      </c>
      <c r="C911" s="211"/>
      <c r="D911" s="17">
        <v>7050</v>
      </c>
      <c r="E911" s="212">
        <v>7000</v>
      </c>
      <c r="F911" s="211"/>
      <c r="G911" s="211"/>
      <c r="H911" s="136">
        <f t="shared" si="14"/>
        <v>99.290780141843967</v>
      </c>
    </row>
    <row r="912" spans="1:8" x14ac:dyDescent="0.25">
      <c r="A912" s="18" t="s">
        <v>66</v>
      </c>
      <c r="B912" s="213" t="s">
        <v>67</v>
      </c>
      <c r="C912" s="211"/>
      <c r="D912" s="19">
        <v>7050</v>
      </c>
      <c r="E912" s="214">
        <v>7000</v>
      </c>
      <c r="F912" s="211"/>
      <c r="G912" s="211"/>
      <c r="H912" s="137">
        <f t="shared" si="14"/>
        <v>99.290780141843967</v>
      </c>
    </row>
    <row r="913" spans="1:8" ht="22.5" x14ac:dyDescent="0.25">
      <c r="A913" s="10" t="s">
        <v>47</v>
      </c>
      <c r="B913" s="221" t="s">
        <v>301</v>
      </c>
      <c r="C913" s="211"/>
      <c r="D913" s="11">
        <v>0</v>
      </c>
      <c r="E913" s="222">
        <v>56808</v>
      </c>
      <c r="F913" s="211"/>
      <c r="G913" s="211"/>
      <c r="H913" s="133"/>
    </row>
    <row r="914" spans="1:8" x14ac:dyDescent="0.25">
      <c r="A914" s="12" t="s">
        <v>236</v>
      </c>
      <c r="B914" s="215" t="s">
        <v>237</v>
      </c>
      <c r="C914" s="211"/>
      <c r="D914" s="13">
        <v>0</v>
      </c>
      <c r="E914" s="216">
        <v>56808</v>
      </c>
      <c r="F914" s="211"/>
      <c r="G914" s="211"/>
      <c r="H914" s="134"/>
    </row>
    <row r="915" spans="1:8" x14ac:dyDescent="0.25">
      <c r="A915" s="14" t="s">
        <v>84</v>
      </c>
      <c r="B915" s="217" t="s">
        <v>85</v>
      </c>
      <c r="C915" s="211"/>
      <c r="D915" s="15">
        <v>0</v>
      </c>
      <c r="E915" s="218">
        <v>56808</v>
      </c>
      <c r="F915" s="211"/>
      <c r="G915" s="211"/>
      <c r="H915" s="135"/>
    </row>
    <row r="916" spans="1:8" x14ac:dyDescent="0.25">
      <c r="A916" s="16" t="s">
        <v>86</v>
      </c>
      <c r="B916" s="210" t="s">
        <v>87</v>
      </c>
      <c r="C916" s="211"/>
      <c r="D916" s="17">
        <v>0</v>
      </c>
      <c r="E916" s="212">
        <v>56808</v>
      </c>
      <c r="F916" s="211"/>
      <c r="G916" s="211"/>
      <c r="H916" s="136"/>
    </row>
    <row r="917" spans="1:8" x14ac:dyDescent="0.25">
      <c r="A917" s="18" t="s">
        <v>90</v>
      </c>
      <c r="B917" s="213" t="s">
        <v>91</v>
      </c>
      <c r="C917" s="211"/>
      <c r="D917" s="19">
        <v>0</v>
      </c>
      <c r="E917" s="214">
        <v>56808</v>
      </c>
      <c r="F917" s="211"/>
      <c r="G917" s="211"/>
      <c r="H917" s="137"/>
    </row>
    <row r="918" spans="1:8" x14ac:dyDescent="0.25">
      <c r="A918" s="8" t="s">
        <v>249</v>
      </c>
      <c r="B918" s="219" t="s">
        <v>302</v>
      </c>
      <c r="C918" s="211"/>
      <c r="D918" s="9">
        <v>318976845</v>
      </c>
      <c r="E918" s="220">
        <v>316531697.75</v>
      </c>
      <c r="F918" s="211"/>
      <c r="G918" s="211"/>
      <c r="H918" s="132">
        <f t="shared" si="14"/>
        <v>99.233440518229472</v>
      </c>
    </row>
    <row r="919" spans="1:8" x14ac:dyDescent="0.25">
      <c r="A919" s="10" t="s">
        <v>13</v>
      </c>
      <c r="B919" s="221" t="s">
        <v>303</v>
      </c>
      <c r="C919" s="211"/>
      <c r="D919" s="11">
        <v>23776000</v>
      </c>
      <c r="E919" s="222">
        <v>18727000</v>
      </c>
      <c r="F919" s="211"/>
      <c r="G919" s="211"/>
      <c r="H919" s="133">
        <f t="shared" si="14"/>
        <v>78.764300134589504</v>
      </c>
    </row>
    <row r="920" spans="1:8" x14ac:dyDescent="0.25">
      <c r="A920" s="12" t="s">
        <v>15</v>
      </c>
      <c r="B920" s="215" t="s">
        <v>16</v>
      </c>
      <c r="C920" s="211"/>
      <c r="D920" s="13">
        <v>5730000</v>
      </c>
      <c r="E920" s="216">
        <v>5195000</v>
      </c>
      <c r="F920" s="211"/>
      <c r="G920" s="211"/>
      <c r="H920" s="134">
        <f t="shared" si="14"/>
        <v>90.663176265270508</v>
      </c>
    </row>
    <row r="921" spans="1:8" x14ac:dyDescent="0.25">
      <c r="A921" s="14" t="s">
        <v>17</v>
      </c>
      <c r="B921" s="217" t="s">
        <v>18</v>
      </c>
      <c r="C921" s="211"/>
      <c r="D921" s="15">
        <v>5730000</v>
      </c>
      <c r="E921" s="218">
        <v>5195000</v>
      </c>
      <c r="F921" s="211"/>
      <c r="G921" s="211"/>
      <c r="H921" s="135">
        <f t="shared" si="14"/>
        <v>90.663176265270508</v>
      </c>
    </row>
    <row r="922" spans="1:8" x14ac:dyDescent="0.25">
      <c r="A922" s="16" t="s">
        <v>19</v>
      </c>
      <c r="B922" s="210" t="s">
        <v>20</v>
      </c>
      <c r="C922" s="211"/>
      <c r="D922" s="17">
        <v>420000</v>
      </c>
      <c r="E922" s="212">
        <v>320000</v>
      </c>
      <c r="F922" s="211"/>
      <c r="G922" s="211"/>
      <c r="H922" s="136">
        <f t="shared" si="14"/>
        <v>76.19047619047619</v>
      </c>
    </row>
    <row r="923" spans="1:8" x14ac:dyDescent="0.25">
      <c r="A923" s="18" t="s">
        <v>21</v>
      </c>
      <c r="B923" s="213" t="s">
        <v>22</v>
      </c>
      <c r="C923" s="211"/>
      <c r="D923" s="19">
        <v>235000</v>
      </c>
      <c r="E923" s="214">
        <v>135000</v>
      </c>
      <c r="F923" s="211"/>
      <c r="G923" s="211"/>
      <c r="H923" s="137">
        <f t="shared" si="14"/>
        <v>57.446808510638306</v>
      </c>
    </row>
    <row r="924" spans="1:8" x14ac:dyDescent="0.25">
      <c r="A924" s="18" t="s">
        <v>106</v>
      </c>
      <c r="B924" s="213" t="s">
        <v>107</v>
      </c>
      <c r="C924" s="211"/>
      <c r="D924" s="19">
        <v>40000</v>
      </c>
      <c r="E924" s="214">
        <v>40000</v>
      </c>
      <c r="F924" s="211"/>
      <c r="G924" s="211"/>
      <c r="H924" s="137">
        <f t="shared" si="14"/>
        <v>100</v>
      </c>
    </row>
    <row r="925" spans="1:8" x14ac:dyDescent="0.25">
      <c r="A925" s="18" t="s">
        <v>27</v>
      </c>
      <c r="B925" s="213" t="s">
        <v>28</v>
      </c>
      <c r="C925" s="211"/>
      <c r="D925" s="19">
        <v>65000</v>
      </c>
      <c r="E925" s="214">
        <v>65000</v>
      </c>
      <c r="F925" s="211"/>
      <c r="G925" s="211"/>
      <c r="H925" s="137">
        <f t="shared" si="14"/>
        <v>100</v>
      </c>
    </row>
    <row r="926" spans="1:8" x14ac:dyDescent="0.25">
      <c r="A926" s="18" t="s">
        <v>23</v>
      </c>
      <c r="B926" s="213" t="s">
        <v>24</v>
      </c>
      <c r="C926" s="211"/>
      <c r="D926" s="19">
        <v>80000</v>
      </c>
      <c r="E926" s="214">
        <v>80000</v>
      </c>
      <c r="F926" s="211"/>
      <c r="G926" s="211"/>
      <c r="H926" s="137">
        <f t="shared" si="14"/>
        <v>100</v>
      </c>
    </row>
    <row r="927" spans="1:8" x14ac:dyDescent="0.25">
      <c r="A927" s="16" t="s">
        <v>117</v>
      </c>
      <c r="B927" s="210" t="s">
        <v>118</v>
      </c>
      <c r="C927" s="211"/>
      <c r="D927" s="17">
        <v>215000</v>
      </c>
      <c r="E927" s="212">
        <v>215000</v>
      </c>
      <c r="F927" s="211"/>
      <c r="G927" s="211"/>
      <c r="H927" s="136">
        <f t="shared" si="14"/>
        <v>100</v>
      </c>
    </row>
    <row r="928" spans="1:8" x14ac:dyDescent="0.25">
      <c r="A928" s="18" t="s">
        <v>142</v>
      </c>
      <c r="B928" s="213" t="s">
        <v>143</v>
      </c>
      <c r="C928" s="211"/>
      <c r="D928" s="19">
        <v>215000</v>
      </c>
      <c r="E928" s="214">
        <v>215000</v>
      </c>
      <c r="F928" s="211"/>
      <c r="G928" s="211"/>
      <c r="H928" s="137">
        <f t="shared" si="14"/>
        <v>100</v>
      </c>
    </row>
    <row r="929" spans="1:8" x14ac:dyDescent="0.25">
      <c r="A929" s="16" t="s">
        <v>145</v>
      </c>
      <c r="B929" s="210" t="s">
        <v>146</v>
      </c>
      <c r="C929" s="211"/>
      <c r="D929" s="17">
        <v>5035000</v>
      </c>
      <c r="E929" s="212">
        <v>4600000</v>
      </c>
      <c r="F929" s="211"/>
      <c r="G929" s="211"/>
      <c r="H929" s="136">
        <f t="shared" si="14"/>
        <v>91.360476663356508</v>
      </c>
    </row>
    <row r="930" spans="1:8" x14ac:dyDescent="0.25">
      <c r="A930" s="18" t="s">
        <v>147</v>
      </c>
      <c r="B930" s="213" t="s">
        <v>148</v>
      </c>
      <c r="C930" s="211"/>
      <c r="D930" s="19">
        <v>5035000</v>
      </c>
      <c r="E930" s="214">
        <v>4600000</v>
      </c>
      <c r="F930" s="211"/>
      <c r="G930" s="211"/>
      <c r="H930" s="137">
        <f t="shared" si="14"/>
        <v>91.360476663356508</v>
      </c>
    </row>
    <row r="931" spans="1:8" x14ac:dyDescent="0.25">
      <c r="A931" s="16" t="s">
        <v>29</v>
      </c>
      <c r="B931" s="210" t="s">
        <v>30</v>
      </c>
      <c r="C931" s="211"/>
      <c r="D931" s="17">
        <v>60000</v>
      </c>
      <c r="E931" s="212">
        <v>60000</v>
      </c>
      <c r="F931" s="211"/>
      <c r="G931" s="211"/>
      <c r="H931" s="136">
        <f t="shared" si="14"/>
        <v>100</v>
      </c>
    </row>
    <row r="932" spans="1:8" x14ac:dyDescent="0.25">
      <c r="A932" s="18" t="s">
        <v>31</v>
      </c>
      <c r="B932" s="213" t="s">
        <v>32</v>
      </c>
      <c r="C932" s="211"/>
      <c r="D932" s="19">
        <v>60000</v>
      </c>
      <c r="E932" s="214">
        <v>60000</v>
      </c>
      <c r="F932" s="211"/>
      <c r="G932" s="211"/>
      <c r="H932" s="137">
        <f t="shared" si="14"/>
        <v>100</v>
      </c>
    </row>
    <row r="933" spans="1:8" x14ac:dyDescent="0.25">
      <c r="A933" s="12" t="s">
        <v>304</v>
      </c>
      <c r="B933" s="215" t="s">
        <v>305</v>
      </c>
      <c r="C933" s="211"/>
      <c r="D933" s="13">
        <v>46000</v>
      </c>
      <c r="E933" s="216">
        <v>32000</v>
      </c>
      <c r="F933" s="211"/>
      <c r="G933" s="211"/>
      <c r="H933" s="134">
        <f t="shared" si="14"/>
        <v>69.565217391304344</v>
      </c>
    </row>
    <row r="934" spans="1:8" x14ac:dyDescent="0.25">
      <c r="A934" s="14" t="s">
        <v>17</v>
      </c>
      <c r="B934" s="217" t="s">
        <v>18</v>
      </c>
      <c r="C934" s="211"/>
      <c r="D934" s="15">
        <v>46000</v>
      </c>
      <c r="E934" s="218">
        <v>32000</v>
      </c>
      <c r="F934" s="211"/>
      <c r="G934" s="211"/>
      <c r="H934" s="135">
        <f t="shared" si="14"/>
        <v>69.565217391304344</v>
      </c>
    </row>
    <row r="935" spans="1:8" x14ac:dyDescent="0.25">
      <c r="A935" s="16" t="s">
        <v>145</v>
      </c>
      <c r="B935" s="210" t="s">
        <v>146</v>
      </c>
      <c r="C935" s="211"/>
      <c r="D935" s="17">
        <v>46000</v>
      </c>
      <c r="E935" s="212">
        <v>32000</v>
      </c>
      <c r="F935" s="211"/>
      <c r="G935" s="211"/>
      <c r="H935" s="136">
        <f t="shared" si="14"/>
        <v>69.565217391304344</v>
      </c>
    </row>
    <row r="936" spans="1:8" x14ac:dyDescent="0.25">
      <c r="A936" s="18" t="s">
        <v>147</v>
      </c>
      <c r="B936" s="213" t="s">
        <v>148</v>
      </c>
      <c r="C936" s="211"/>
      <c r="D936" s="19">
        <v>46000</v>
      </c>
      <c r="E936" s="214">
        <v>32000</v>
      </c>
      <c r="F936" s="211"/>
      <c r="G936" s="211"/>
      <c r="H936" s="137">
        <f t="shared" si="14"/>
        <v>69.565217391304344</v>
      </c>
    </row>
    <row r="937" spans="1:8" x14ac:dyDescent="0.25">
      <c r="A937" s="12" t="s">
        <v>43</v>
      </c>
      <c r="B937" s="215" t="s">
        <v>44</v>
      </c>
      <c r="C937" s="211"/>
      <c r="D937" s="13">
        <v>18000000</v>
      </c>
      <c r="E937" s="216">
        <v>13500000</v>
      </c>
      <c r="F937" s="211"/>
      <c r="G937" s="211"/>
      <c r="H937" s="134">
        <f t="shared" si="14"/>
        <v>75</v>
      </c>
    </row>
    <row r="938" spans="1:8" x14ac:dyDescent="0.25">
      <c r="A938" s="14" t="s">
        <v>17</v>
      </c>
      <c r="B938" s="217" t="s">
        <v>18</v>
      </c>
      <c r="C938" s="211"/>
      <c r="D938" s="15">
        <v>18000000</v>
      </c>
      <c r="E938" s="218">
        <v>13500000</v>
      </c>
      <c r="F938" s="211"/>
      <c r="G938" s="211"/>
      <c r="H938" s="135">
        <f t="shared" si="14"/>
        <v>75</v>
      </c>
    </row>
    <row r="939" spans="1:8" x14ac:dyDescent="0.25">
      <c r="A939" s="16" t="s">
        <v>145</v>
      </c>
      <c r="B939" s="210" t="s">
        <v>146</v>
      </c>
      <c r="C939" s="211"/>
      <c r="D939" s="17">
        <v>18000000</v>
      </c>
      <c r="E939" s="212">
        <v>13500000</v>
      </c>
      <c r="F939" s="211"/>
      <c r="G939" s="211"/>
      <c r="H939" s="136">
        <f t="shared" si="14"/>
        <v>75</v>
      </c>
    </row>
    <row r="940" spans="1:8" x14ac:dyDescent="0.25">
      <c r="A940" s="18" t="s">
        <v>147</v>
      </c>
      <c r="B940" s="213" t="s">
        <v>148</v>
      </c>
      <c r="C940" s="211"/>
      <c r="D940" s="19">
        <v>18000000</v>
      </c>
      <c r="E940" s="214">
        <v>13500000</v>
      </c>
      <c r="F940" s="211"/>
      <c r="G940" s="211"/>
      <c r="H940" s="137">
        <f t="shared" si="14"/>
        <v>75</v>
      </c>
    </row>
    <row r="941" spans="1:8" x14ac:dyDescent="0.25">
      <c r="A941" s="10" t="s">
        <v>25</v>
      </c>
      <c r="B941" s="221" t="s">
        <v>306</v>
      </c>
      <c r="C941" s="211"/>
      <c r="D941" s="11">
        <v>197600843</v>
      </c>
      <c r="E941" s="222">
        <v>197623553.94999999</v>
      </c>
      <c r="F941" s="211"/>
      <c r="G941" s="211"/>
      <c r="H941" s="133">
        <f t="shared" si="14"/>
        <v>100.01149334671612</v>
      </c>
    </row>
    <row r="942" spans="1:8" x14ac:dyDescent="0.25">
      <c r="A942" s="12" t="s">
        <v>252</v>
      </c>
      <c r="B942" s="215" t="s">
        <v>253</v>
      </c>
      <c r="C942" s="211"/>
      <c r="D942" s="13">
        <v>382582</v>
      </c>
      <c r="E942" s="216">
        <v>738529.53</v>
      </c>
      <c r="F942" s="211"/>
      <c r="G942" s="211"/>
      <c r="H942" s="134">
        <f t="shared" si="14"/>
        <v>193.03823232666463</v>
      </c>
    </row>
    <row r="943" spans="1:8" x14ac:dyDescent="0.25">
      <c r="A943" s="14" t="s">
        <v>17</v>
      </c>
      <c r="B943" s="217" t="s">
        <v>18</v>
      </c>
      <c r="C943" s="211"/>
      <c r="D943" s="15">
        <v>193082</v>
      </c>
      <c r="E943" s="218">
        <v>229237.53</v>
      </c>
      <c r="F943" s="211"/>
      <c r="G943" s="211"/>
      <c r="H943" s="135">
        <f t="shared" si="14"/>
        <v>118.72547933002558</v>
      </c>
    </row>
    <row r="944" spans="1:8" x14ac:dyDescent="0.25">
      <c r="A944" s="16" t="s">
        <v>80</v>
      </c>
      <c r="B944" s="210" t="s">
        <v>81</v>
      </c>
      <c r="C944" s="211"/>
      <c r="D944" s="17">
        <v>15910</v>
      </c>
      <c r="E944" s="212">
        <v>15910</v>
      </c>
      <c r="F944" s="211"/>
      <c r="G944" s="211"/>
      <c r="H944" s="136">
        <f t="shared" si="14"/>
        <v>100</v>
      </c>
    </row>
    <row r="945" spans="1:8" x14ac:dyDescent="0.25">
      <c r="A945" s="18" t="s">
        <v>102</v>
      </c>
      <c r="B945" s="213" t="s">
        <v>103</v>
      </c>
      <c r="C945" s="211"/>
      <c r="D945" s="19">
        <v>13657</v>
      </c>
      <c r="E945" s="214">
        <v>13657</v>
      </c>
      <c r="F945" s="211"/>
      <c r="G945" s="211"/>
      <c r="H945" s="137">
        <f t="shared" si="14"/>
        <v>100</v>
      </c>
    </row>
    <row r="946" spans="1:8" x14ac:dyDescent="0.25">
      <c r="A946" s="18" t="s">
        <v>104</v>
      </c>
      <c r="B946" s="213" t="s">
        <v>105</v>
      </c>
      <c r="C946" s="211"/>
      <c r="D946" s="19">
        <v>2253</v>
      </c>
      <c r="E946" s="214">
        <v>2253</v>
      </c>
      <c r="F946" s="211"/>
      <c r="G946" s="211"/>
      <c r="H946" s="137">
        <f t="shared" si="14"/>
        <v>100</v>
      </c>
    </row>
    <row r="947" spans="1:8" x14ac:dyDescent="0.25">
      <c r="A947" s="16" t="s">
        <v>19</v>
      </c>
      <c r="B947" s="210" t="s">
        <v>20</v>
      </c>
      <c r="C947" s="211"/>
      <c r="D947" s="17">
        <v>177172</v>
      </c>
      <c r="E947" s="212">
        <v>213327.53</v>
      </c>
      <c r="F947" s="211"/>
      <c r="G947" s="211"/>
      <c r="H947" s="136">
        <f t="shared" si="14"/>
        <v>120.40702255435396</v>
      </c>
    </row>
    <row r="948" spans="1:8" x14ac:dyDescent="0.25">
      <c r="A948" s="18" t="s">
        <v>21</v>
      </c>
      <c r="B948" s="213" t="s">
        <v>22</v>
      </c>
      <c r="C948" s="211"/>
      <c r="D948" s="19">
        <v>46187</v>
      </c>
      <c r="E948" s="214">
        <v>39158</v>
      </c>
      <c r="F948" s="211"/>
      <c r="G948" s="211"/>
      <c r="H948" s="137">
        <f t="shared" si="14"/>
        <v>84.781432004676631</v>
      </c>
    </row>
    <row r="949" spans="1:8" x14ac:dyDescent="0.25">
      <c r="A949" s="18" t="s">
        <v>106</v>
      </c>
      <c r="B949" s="213" t="s">
        <v>107</v>
      </c>
      <c r="C949" s="211"/>
      <c r="D949" s="19">
        <v>52190</v>
      </c>
      <c r="E949" s="214">
        <v>57152</v>
      </c>
      <c r="F949" s="211"/>
      <c r="G949" s="211"/>
      <c r="H949" s="137">
        <f t="shared" si="14"/>
        <v>109.50756849971259</v>
      </c>
    </row>
    <row r="950" spans="1:8" x14ac:dyDescent="0.25">
      <c r="A950" s="18" t="s">
        <v>27</v>
      </c>
      <c r="B950" s="213" t="s">
        <v>28</v>
      </c>
      <c r="C950" s="211"/>
      <c r="D950" s="19">
        <v>31975</v>
      </c>
      <c r="E950" s="214">
        <v>33333</v>
      </c>
      <c r="F950" s="211"/>
      <c r="G950" s="211"/>
      <c r="H950" s="137">
        <f t="shared" si="14"/>
        <v>104.24706802189209</v>
      </c>
    </row>
    <row r="951" spans="1:8" x14ac:dyDescent="0.25">
      <c r="A951" s="18" t="s">
        <v>23</v>
      </c>
      <c r="B951" s="213" t="s">
        <v>24</v>
      </c>
      <c r="C951" s="211"/>
      <c r="D951" s="19">
        <v>46820</v>
      </c>
      <c r="E951" s="214">
        <v>83684.53</v>
      </c>
      <c r="F951" s="211"/>
      <c r="G951" s="211"/>
      <c r="H951" s="137">
        <f t="shared" si="14"/>
        <v>178.73671507902606</v>
      </c>
    </row>
    <row r="952" spans="1:8" x14ac:dyDescent="0.25">
      <c r="A952" s="14" t="s">
        <v>84</v>
      </c>
      <c r="B952" s="217" t="s">
        <v>85</v>
      </c>
      <c r="C952" s="211"/>
      <c r="D952" s="15">
        <v>189500</v>
      </c>
      <c r="E952" s="218">
        <v>509292</v>
      </c>
      <c r="F952" s="211"/>
      <c r="G952" s="211"/>
      <c r="H952" s="135">
        <f t="shared" si="14"/>
        <v>268.75567282321902</v>
      </c>
    </row>
    <row r="953" spans="1:8" x14ac:dyDescent="0.25">
      <c r="A953" s="16" t="s">
        <v>86</v>
      </c>
      <c r="B953" s="210" t="s">
        <v>87</v>
      </c>
      <c r="C953" s="211"/>
      <c r="D953" s="17">
        <v>189500</v>
      </c>
      <c r="E953" s="212">
        <v>509292</v>
      </c>
      <c r="F953" s="211"/>
      <c r="G953" s="211"/>
      <c r="H953" s="136">
        <f t="shared" si="14"/>
        <v>268.75567282321902</v>
      </c>
    </row>
    <row r="954" spans="1:8" x14ac:dyDescent="0.25">
      <c r="A954" s="18" t="s">
        <v>90</v>
      </c>
      <c r="B954" s="213" t="s">
        <v>91</v>
      </c>
      <c r="C954" s="211"/>
      <c r="D954" s="19">
        <v>177500</v>
      </c>
      <c r="E954" s="214">
        <v>495642</v>
      </c>
      <c r="F954" s="211"/>
      <c r="G954" s="211"/>
      <c r="H954" s="137">
        <f t="shared" si="14"/>
        <v>279.23492957746481</v>
      </c>
    </row>
    <row r="955" spans="1:8" x14ac:dyDescent="0.25">
      <c r="A955" s="18" t="s">
        <v>294</v>
      </c>
      <c r="B955" s="213" t="s">
        <v>295</v>
      </c>
      <c r="C955" s="211"/>
      <c r="D955" s="19">
        <v>12000</v>
      </c>
      <c r="E955" s="214">
        <v>13650</v>
      </c>
      <c r="F955" s="211"/>
      <c r="G955" s="211"/>
      <c r="H955" s="137">
        <f t="shared" si="14"/>
        <v>113.75</v>
      </c>
    </row>
    <row r="956" spans="1:8" x14ac:dyDescent="0.25">
      <c r="A956" s="12" t="s">
        <v>111</v>
      </c>
      <c r="B956" s="215" t="s">
        <v>112</v>
      </c>
      <c r="C956" s="211"/>
      <c r="D956" s="13">
        <v>843882</v>
      </c>
      <c r="E956" s="216">
        <v>940521.91</v>
      </c>
      <c r="F956" s="211"/>
      <c r="G956" s="211"/>
      <c r="H956" s="134">
        <f t="shared" si="14"/>
        <v>111.45182738818934</v>
      </c>
    </row>
    <row r="957" spans="1:8" x14ac:dyDescent="0.25">
      <c r="A957" s="14" t="s">
        <v>17</v>
      </c>
      <c r="B957" s="217" t="s">
        <v>18</v>
      </c>
      <c r="C957" s="211"/>
      <c r="D957" s="15">
        <v>595667</v>
      </c>
      <c r="E957" s="218">
        <v>695576.2</v>
      </c>
      <c r="F957" s="211"/>
      <c r="G957" s="211"/>
      <c r="H957" s="135">
        <f t="shared" si="14"/>
        <v>116.77265989218807</v>
      </c>
    </row>
    <row r="958" spans="1:8" x14ac:dyDescent="0.25">
      <c r="A958" s="16" t="s">
        <v>80</v>
      </c>
      <c r="B958" s="210" t="s">
        <v>81</v>
      </c>
      <c r="C958" s="211"/>
      <c r="D958" s="17">
        <v>15800</v>
      </c>
      <c r="E958" s="212">
        <v>15800</v>
      </c>
      <c r="F958" s="211"/>
      <c r="G958" s="211"/>
      <c r="H958" s="136">
        <f t="shared" si="14"/>
        <v>100</v>
      </c>
    </row>
    <row r="959" spans="1:8" x14ac:dyDescent="0.25">
      <c r="A959" s="18" t="s">
        <v>102</v>
      </c>
      <c r="B959" s="213" t="s">
        <v>103</v>
      </c>
      <c r="C959" s="211"/>
      <c r="D959" s="19">
        <v>12500</v>
      </c>
      <c r="E959" s="214">
        <v>12500</v>
      </c>
      <c r="F959" s="211"/>
      <c r="G959" s="211"/>
      <c r="H959" s="137">
        <f t="shared" si="14"/>
        <v>100</v>
      </c>
    </row>
    <row r="960" spans="1:8" x14ac:dyDescent="0.25">
      <c r="A960" s="18" t="s">
        <v>82</v>
      </c>
      <c r="B960" s="213" t="s">
        <v>83</v>
      </c>
      <c r="C960" s="211"/>
      <c r="D960" s="19">
        <v>2500</v>
      </c>
      <c r="E960" s="214">
        <v>2500</v>
      </c>
      <c r="F960" s="211"/>
      <c r="G960" s="211"/>
      <c r="H960" s="137">
        <f t="shared" si="14"/>
        <v>100</v>
      </c>
    </row>
    <row r="961" spans="1:8" x14ac:dyDescent="0.25">
      <c r="A961" s="18" t="s">
        <v>104</v>
      </c>
      <c r="B961" s="213" t="s">
        <v>105</v>
      </c>
      <c r="C961" s="211"/>
      <c r="D961" s="19">
        <v>800</v>
      </c>
      <c r="E961" s="214">
        <v>800</v>
      </c>
      <c r="F961" s="211"/>
      <c r="G961" s="211"/>
      <c r="H961" s="137">
        <f t="shared" si="14"/>
        <v>100</v>
      </c>
    </row>
    <row r="962" spans="1:8" x14ac:dyDescent="0.25">
      <c r="A962" s="16" t="s">
        <v>19</v>
      </c>
      <c r="B962" s="210" t="s">
        <v>20</v>
      </c>
      <c r="C962" s="211"/>
      <c r="D962" s="17">
        <v>579817</v>
      </c>
      <c r="E962" s="212">
        <v>679770.43</v>
      </c>
      <c r="F962" s="211"/>
      <c r="G962" s="211"/>
      <c r="H962" s="136">
        <f t="shared" si="14"/>
        <v>117.23878913519266</v>
      </c>
    </row>
    <row r="963" spans="1:8" x14ac:dyDescent="0.25">
      <c r="A963" s="18" t="s">
        <v>21</v>
      </c>
      <c r="B963" s="213" t="s">
        <v>22</v>
      </c>
      <c r="C963" s="211"/>
      <c r="D963" s="19">
        <v>13380</v>
      </c>
      <c r="E963" s="214">
        <v>12894.23</v>
      </c>
      <c r="F963" s="211"/>
      <c r="G963" s="211"/>
      <c r="H963" s="137">
        <f t="shared" si="14"/>
        <v>96.369431988041853</v>
      </c>
    </row>
    <row r="964" spans="1:8" x14ac:dyDescent="0.25">
      <c r="A964" s="18" t="s">
        <v>106</v>
      </c>
      <c r="B964" s="213" t="s">
        <v>107</v>
      </c>
      <c r="C964" s="211"/>
      <c r="D964" s="19">
        <v>308944</v>
      </c>
      <c r="E964" s="214">
        <v>355688.84</v>
      </c>
      <c r="F964" s="211"/>
      <c r="G964" s="211"/>
      <c r="H964" s="137">
        <f t="shared" si="14"/>
        <v>115.13052203635613</v>
      </c>
    </row>
    <row r="965" spans="1:8" x14ac:dyDescent="0.25">
      <c r="A965" s="18" t="s">
        <v>27</v>
      </c>
      <c r="B965" s="213" t="s">
        <v>28</v>
      </c>
      <c r="C965" s="211"/>
      <c r="D965" s="19">
        <v>164825</v>
      </c>
      <c r="E965" s="214">
        <v>209139.91</v>
      </c>
      <c r="F965" s="211"/>
      <c r="G965" s="211"/>
      <c r="H965" s="137">
        <f t="shared" si="14"/>
        <v>126.88603670559684</v>
      </c>
    </row>
    <row r="966" spans="1:8" x14ac:dyDescent="0.25">
      <c r="A966" s="18" t="s">
        <v>41</v>
      </c>
      <c r="B966" s="213" t="s">
        <v>42</v>
      </c>
      <c r="C966" s="211"/>
      <c r="D966" s="19">
        <v>500</v>
      </c>
      <c r="E966" s="214">
        <v>500</v>
      </c>
      <c r="F966" s="211"/>
      <c r="G966" s="211"/>
      <c r="H966" s="137">
        <f t="shared" si="14"/>
        <v>100</v>
      </c>
    </row>
    <row r="967" spans="1:8" x14ac:dyDescent="0.25">
      <c r="A967" s="18" t="s">
        <v>23</v>
      </c>
      <c r="B967" s="213" t="s">
        <v>24</v>
      </c>
      <c r="C967" s="211"/>
      <c r="D967" s="19">
        <v>92168</v>
      </c>
      <c r="E967" s="214">
        <v>101547.45</v>
      </c>
      <c r="F967" s="211"/>
      <c r="G967" s="211"/>
      <c r="H967" s="137">
        <f t="shared" si="14"/>
        <v>110.17647122645604</v>
      </c>
    </row>
    <row r="968" spans="1:8" x14ac:dyDescent="0.25">
      <c r="A968" s="16" t="s">
        <v>64</v>
      </c>
      <c r="B968" s="210" t="s">
        <v>65</v>
      </c>
      <c r="C968" s="211"/>
      <c r="D968" s="17">
        <v>50</v>
      </c>
      <c r="E968" s="212">
        <v>5.77</v>
      </c>
      <c r="F968" s="211"/>
      <c r="G968" s="211"/>
      <c r="H968" s="136">
        <f t="shared" si="14"/>
        <v>11.54</v>
      </c>
    </row>
    <row r="969" spans="1:8" x14ac:dyDescent="0.25">
      <c r="A969" s="18" t="s">
        <v>66</v>
      </c>
      <c r="B969" s="213" t="s">
        <v>67</v>
      </c>
      <c r="C969" s="211"/>
      <c r="D969" s="19">
        <v>50</v>
      </c>
      <c r="E969" s="214">
        <v>5.77</v>
      </c>
      <c r="F969" s="211"/>
      <c r="G969" s="211"/>
      <c r="H969" s="137">
        <f t="shared" si="14"/>
        <v>11.54</v>
      </c>
    </row>
    <row r="970" spans="1:8" x14ac:dyDescent="0.25">
      <c r="A970" s="14" t="s">
        <v>84</v>
      </c>
      <c r="B970" s="217" t="s">
        <v>85</v>
      </c>
      <c r="C970" s="211"/>
      <c r="D970" s="15">
        <v>248215</v>
      </c>
      <c r="E970" s="218">
        <v>244945.71</v>
      </c>
      <c r="F970" s="211"/>
      <c r="G970" s="211"/>
      <c r="H970" s="135">
        <f t="shared" si="14"/>
        <v>98.682879761497091</v>
      </c>
    </row>
    <row r="971" spans="1:8" x14ac:dyDescent="0.25">
      <c r="A971" s="16" t="s">
        <v>86</v>
      </c>
      <c r="B971" s="210" t="s">
        <v>87</v>
      </c>
      <c r="C971" s="211"/>
      <c r="D971" s="17">
        <v>248215</v>
      </c>
      <c r="E971" s="212">
        <v>244945.71</v>
      </c>
      <c r="F971" s="211"/>
      <c r="G971" s="211"/>
      <c r="H971" s="136">
        <f t="shared" si="14"/>
        <v>98.682879761497091</v>
      </c>
    </row>
    <row r="972" spans="1:8" x14ac:dyDescent="0.25">
      <c r="A972" s="18" t="s">
        <v>90</v>
      </c>
      <c r="B972" s="213" t="s">
        <v>91</v>
      </c>
      <c r="C972" s="211"/>
      <c r="D972" s="19">
        <v>232215</v>
      </c>
      <c r="E972" s="214">
        <v>223974</v>
      </c>
      <c r="F972" s="211"/>
      <c r="G972" s="211"/>
      <c r="H972" s="137">
        <f t="shared" si="14"/>
        <v>96.451133647697176</v>
      </c>
    </row>
    <row r="973" spans="1:8" x14ac:dyDescent="0.25">
      <c r="A973" s="18" t="s">
        <v>294</v>
      </c>
      <c r="B973" s="213" t="s">
        <v>295</v>
      </c>
      <c r="C973" s="211"/>
      <c r="D973" s="19">
        <v>16000</v>
      </c>
      <c r="E973" s="214">
        <v>20971.71</v>
      </c>
      <c r="F973" s="211"/>
      <c r="G973" s="211"/>
      <c r="H973" s="137">
        <f t="shared" ref="H973:H1036" si="15">SUM(E973/D973)*100</f>
        <v>131.07318749999999</v>
      </c>
    </row>
    <row r="974" spans="1:8" x14ac:dyDescent="0.25">
      <c r="A974" s="12" t="s">
        <v>212</v>
      </c>
      <c r="B974" s="215" t="s">
        <v>213</v>
      </c>
      <c r="C974" s="211"/>
      <c r="D974" s="13">
        <v>13103575</v>
      </c>
      <c r="E974" s="216">
        <v>12278346.68</v>
      </c>
      <c r="F974" s="211"/>
      <c r="G974" s="211"/>
      <c r="H974" s="134">
        <f t="shared" si="15"/>
        <v>93.702265832034385</v>
      </c>
    </row>
    <row r="975" spans="1:8" x14ac:dyDescent="0.25">
      <c r="A975" s="14" t="s">
        <v>17</v>
      </c>
      <c r="B975" s="217" t="s">
        <v>18</v>
      </c>
      <c r="C975" s="211"/>
      <c r="D975" s="15">
        <v>10722265</v>
      </c>
      <c r="E975" s="218">
        <v>9363305.2300000004</v>
      </c>
      <c r="F975" s="211"/>
      <c r="G975" s="211"/>
      <c r="H975" s="135">
        <f t="shared" si="15"/>
        <v>87.325814368512624</v>
      </c>
    </row>
    <row r="976" spans="1:8" x14ac:dyDescent="0.25">
      <c r="A976" s="16" t="s">
        <v>80</v>
      </c>
      <c r="B976" s="210" t="s">
        <v>81</v>
      </c>
      <c r="C976" s="211"/>
      <c r="D976" s="17">
        <v>373457</v>
      </c>
      <c r="E976" s="212">
        <v>359988</v>
      </c>
      <c r="F976" s="211"/>
      <c r="G976" s="211"/>
      <c r="H976" s="136">
        <f t="shared" si="15"/>
        <v>96.393426820222956</v>
      </c>
    </row>
    <row r="977" spans="1:8" x14ac:dyDescent="0.25">
      <c r="A977" s="18" t="s">
        <v>102</v>
      </c>
      <c r="B977" s="213" t="s">
        <v>103</v>
      </c>
      <c r="C977" s="211"/>
      <c r="D977" s="19">
        <v>328867</v>
      </c>
      <c r="E977" s="214">
        <v>309839</v>
      </c>
      <c r="F977" s="211"/>
      <c r="G977" s="211"/>
      <c r="H977" s="137">
        <f t="shared" si="15"/>
        <v>94.214074382653166</v>
      </c>
    </row>
    <row r="978" spans="1:8" x14ac:dyDescent="0.25">
      <c r="A978" s="18" t="s">
        <v>104</v>
      </c>
      <c r="B978" s="213" t="s">
        <v>105</v>
      </c>
      <c r="C978" s="211"/>
      <c r="D978" s="19">
        <v>44590</v>
      </c>
      <c r="E978" s="214">
        <v>50149</v>
      </c>
      <c r="F978" s="211"/>
      <c r="G978" s="211"/>
      <c r="H978" s="137">
        <f t="shared" si="15"/>
        <v>112.46692083426777</v>
      </c>
    </row>
    <row r="979" spans="1:8" x14ac:dyDescent="0.25">
      <c r="A979" s="16" t="s">
        <v>19</v>
      </c>
      <c r="B979" s="210" t="s">
        <v>20</v>
      </c>
      <c r="C979" s="211"/>
      <c r="D979" s="17">
        <v>10338398</v>
      </c>
      <c r="E979" s="212">
        <v>8992672.2300000004</v>
      </c>
      <c r="F979" s="211"/>
      <c r="G979" s="211"/>
      <c r="H979" s="136">
        <f t="shared" si="15"/>
        <v>86.983227285310548</v>
      </c>
    </row>
    <row r="980" spans="1:8" x14ac:dyDescent="0.25">
      <c r="A980" s="18" t="s">
        <v>21</v>
      </c>
      <c r="B980" s="213" t="s">
        <v>22</v>
      </c>
      <c r="C980" s="211"/>
      <c r="D980" s="19">
        <v>273800</v>
      </c>
      <c r="E980" s="214">
        <v>264927.03000000003</v>
      </c>
      <c r="F980" s="211"/>
      <c r="G980" s="211"/>
      <c r="H980" s="137">
        <f t="shared" si="15"/>
        <v>96.759324324324339</v>
      </c>
    </row>
    <row r="981" spans="1:8" x14ac:dyDescent="0.25">
      <c r="A981" s="18" t="s">
        <v>106</v>
      </c>
      <c r="B981" s="213" t="s">
        <v>107</v>
      </c>
      <c r="C981" s="211"/>
      <c r="D981" s="19">
        <v>7085700</v>
      </c>
      <c r="E981" s="214">
        <v>6451269</v>
      </c>
      <c r="F981" s="211"/>
      <c r="G981" s="211"/>
      <c r="H981" s="137">
        <f t="shared" si="15"/>
        <v>91.04631864177145</v>
      </c>
    </row>
    <row r="982" spans="1:8" x14ac:dyDescent="0.25">
      <c r="A982" s="18" t="s">
        <v>27</v>
      </c>
      <c r="B982" s="213" t="s">
        <v>28</v>
      </c>
      <c r="C982" s="211"/>
      <c r="D982" s="19">
        <v>1583631</v>
      </c>
      <c r="E982" s="214">
        <v>1312808</v>
      </c>
      <c r="F982" s="211"/>
      <c r="G982" s="211"/>
      <c r="H982" s="137">
        <f t="shared" si="15"/>
        <v>82.898604536031442</v>
      </c>
    </row>
    <row r="983" spans="1:8" x14ac:dyDescent="0.25">
      <c r="A983" s="18" t="s">
        <v>41</v>
      </c>
      <c r="B983" s="213" t="s">
        <v>42</v>
      </c>
      <c r="C983" s="211"/>
      <c r="D983" s="19">
        <v>246540</v>
      </c>
      <c r="E983" s="214">
        <v>203717</v>
      </c>
      <c r="F983" s="211"/>
      <c r="G983" s="211"/>
      <c r="H983" s="137">
        <f t="shared" si="15"/>
        <v>82.630404802466131</v>
      </c>
    </row>
    <row r="984" spans="1:8" x14ac:dyDescent="0.25">
      <c r="A984" s="18" t="s">
        <v>23</v>
      </c>
      <c r="B984" s="213" t="s">
        <v>24</v>
      </c>
      <c r="C984" s="211"/>
      <c r="D984" s="19">
        <v>1148727</v>
      </c>
      <c r="E984" s="214">
        <v>759951.2</v>
      </c>
      <c r="F984" s="211"/>
      <c r="G984" s="211"/>
      <c r="H984" s="137">
        <f t="shared" si="15"/>
        <v>66.155944798024251</v>
      </c>
    </row>
    <row r="985" spans="1:8" x14ac:dyDescent="0.25">
      <c r="A985" s="16" t="s">
        <v>64</v>
      </c>
      <c r="B985" s="210" t="s">
        <v>65</v>
      </c>
      <c r="C985" s="211"/>
      <c r="D985" s="17">
        <v>10410</v>
      </c>
      <c r="E985" s="212">
        <v>10645</v>
      </c>
      <c r="F985" s="211"/>
      <c r="G985" s="211"/>
      <c r="H985" s="136">
        <f t="shared" si="15"/>
        <v>102.25744476464938</v>
      </c>
    </row>
    <row r="986" spans="1:8" x14ac:dyDescent="0.25">
      <c r="A986" s="18" t="s">
        <v>66</v>
      </c>
      <c r="B986" s="213" t="s">
        <v>67</v>
      </c>
      <c r="C986" s="211"/>
      <c r="D986" s="19">
        <v>10410</v>
      </c>
      <c r="E986" s="214">
        <v>10645</v>
      </c>
      <c r="F986" s="211"/>
      <c r="G986" s="211"/>
      <c r="H986" s="137">
        <f t="shared" si="15"/>
        <v>102.25744476464938</v>
      </c>
    </row>
    <row r="987" spans="1:8" x14ac:dyDescent="0.25">
      <c r="A987" s="14" t="s">
        <v>84</v>
      </c>
      <c r="B987" s="217" t="s">
        <v>85</v>
      </c>
      <c r="C987" s="211"/>
      <c r="D987" s="15">
        <v>2381310</v>
      </c>
      <c r="E987" s="218">
        <v>2915041.45</v>
      </c>
      <c r="F987" s="211"/>
      <c r="G987" s="211"/>
      <c r="H987" s="135">
        <f t="shared" si="15"/>
        <v>122.413354414167</v>
      </c>
    </row>
    <row r="988" spans="1:8" x14ac:dyDescent="0.25">
      <c r="A988" s="16" t="s">
        <v>307</v>
      </c>
      <c r="B988" s="210" t="s">
        <v>308</v>
      </c>
      <c r="C988" s="211"/>
      <c r="D988" s="17">
        <v>75000</v>
      </c>
      <c r="E988" s="212">
        <v>84000</v>
      </c>
      <c r="F988" s="211"/>
      <c r="G988" s="211"/>
      <c r="H988" s="136">
        <f t="shared" si="15"/>
        <v>112.00000000000001</v>
      </c>
    </row>
    <row r="989" spans="1:8" x14ac:dyDescent="0.25">
      <c r="A989" s="18" t="s">
        <v>309</v>
      </c>
      <c r="B989" s="213" t="s">
        <v>310</v>
      </c>
      <c r="C989" s="211"/>
      <c r="D989" s="19">
        <v>75000</v>
      </c>
      <c r="E989" s="214">
        <v>84000</v>
      </c>
      <c r="F989" s="211"/>
      <c r="G989" s="211"/>
      <c r="H989" s="137">
        <f t="shared" si="15"/>
        <v>112.00000000000001</v>
      </c>
    </row>
    <row r="990" spans="1:8" x14ac:dyDescent="0.25">
      <c r="A990" s="16" t="s">
        <v>86</v>
      </c>
      <c r="B990" s="210" t="s">
        <v>87</v>
      </c>
      <c r="C990" s="211"/>
      <c r="D990" s="17">
        <v>2306310</v>
      </c>
      <c r="E990" s="212">
        <v>2831041.45</v>
      </c>
      <c r="F990" s="211"/>
      <c r="G990" s="211"/>
      <c r="H990" s="136">
        <f t="shared" si="15"/>
        <v>122.75199127610772</v>
      </c>
    </row>
    <row r="991" spans="1:8" x14ac:dyDescent="0.25">
      <c r="A991" s="18" t="s">
        <v>88</v>
      </c>
      <c r="B991" s="213" t="s">
        <v>89</v>
      </c>
      <c r="C991" s="211"/>
      <c r="D991" s="19">
        <v>2000000</v>
      </c>
      <c r="E991" s="214">
        <v>2354593</v>
      </c>
      <c r="F991" s="211"/>
      <c r="G991" s="211"/>
      <c r="H991" s="137">
        <f t="shared" si="15"/>
        <v>117.72964999999999</v>
      </c>
    </row>
    <row r="992" spans="1:8" x14ac:dyDescent="0.25">
      <c r="A992" s="18" t="s">
        <v>90</v>
      </c>
      <c r="B992" s="213" t="s">
        <v>91</v>
      </c>
      <c r="C992" s="211"/>
      <c r="D992" s="19">
        <v>270510</v>
      </c>
      <c r="E992" s="214">
        <v>430648.45</v>
      </c>
      <c r="F992" s="211"/>
      <c r="G992" s="211"/>
      <c r="H992" s="137">
        <f t="shared" si="15"/>
        <v>159.19871723781006</v>
      </c>
    </row>
    <row r="993" spans="1:8" x14ac:dyDescent="0.25">
      <c r="A993" s="18" t="s">
        <v>294</v>
      </c>
      <c r="B993" s="213" t="s">
        <v>295</v>
      </c>
      <c r="C993" s="211"/>
      <c r="D993" s="19">
        <v>35800</v>
      </c>
      <c r="E993" s="214">
        <v>45800</v>
      </c>
      <c r="F993" s="211"/>
      <c r="G993" s="211"/>
      <c r="H993" s="137">
        <f t="shared" si="15"/>
        <v>127.93296089385476</v>
      </c>
    </row>
    <row r="994" spans="1:8" x14ac:dyDescent="0.25">
      <c r="A994" s="12" t="s">
        <v>113</v>
      </c>
      <c r="B994" s="215" t="s">
        <v>114</v>
      </c>
      <c r="C994" s="211"/>
      <c r="D994" s="13">
        <v>176932348</v>
      </c>
      <c r="E994" s="216">
        <v>177887799.66999999</v>
      </c>
      <c r="F994" s="211"/>
      <c r="G994" s="211"/>
      <c r="H994" s="134">
        <f t="shared" si="15"/>
        <v>100.54000960299243</v>
      </c>
    </row>
    <row r="995" spans="1:8" x14ac:dyDescent="0.25">
      <c r="A995" s="14" t="s">
        <v>17</v>
      </c>
      <c r="B995" s="217" t="s">
        <v>18</v>
      </c>
      <c r="C995" s="211"/>
      <c r="D995" s="15">
        <v>175024911</v>
      </c>
      <c r="E995" s="218">
        <v>174630598.75</v>
      </c>
      <c r="F995" s="211"/>
      <c r="G995" s="211"/>
      <c r="H995" s="135">
        <f t="shared" si="15"/>
        <v>99.774710783883791</v>
      </c>
    </row>
    <row r="996" spans="1:8" x14ac:dyDescent="0.25">
      <c r="A996" s="16" t="s">
        <v>80</v>
      </c>
      <c r="B996" s="210" t="s">
        <v>81</v>
      </c>
      <c r="C996" s="211"/>
      <c r="D996" s="17">
        <v>167844299</v>
      </c>
      <c r="E996" s="212">
        <v>166146913</v>
      </c>
      <c r="F996" s="211"/>
      <c r="G996" s="211"/>
      <c r="H996" s="136">
        <f t="shared" si="15"/>
        <v>98.988713938982215</v>
      </c>
    </row>
    <row r="997" spans="1:8" x14ac:dyDescent="0.25">
      <c r="A997" s="18" t="s">
        <v>102</v>
      </c>
      <c r="B997" s="213" t="s">
        <v>103</v>
      </c>
      <c r="C997" s="211"/>
      <c r="D997" s="19">
        <v>133540132</v>
      </c>
      <c r="E997" s="214">
        <v>133686627</v>
      </c>
      <c r="F997" s="211"/>
      <c r="G997" s="211"/>
      <c r="H997" s="137">
        <f t="shared" si="15"/>
        <v>100.10970110468365</v>
      </c>
    </row>
    <row r="998" spans="1:8" x14ac:dyDescent="0.25">
      <c r="A998" s="18" t="s">
        <v>82</v>
      </c>
      <c r="B998" s="213" t="s">
        <v>83</v>
      </c>
      <c r="C998" s="211"/>
      <c r="D998" s="19">
        <v>8947598</v>
      </c>
      <c r="E998" s="214">
        <v>7666135</v>
      </c>
      <c r="F998" s="211"/>
      <c r="G998" s="211"/>
      <c r="H998" s="137">
        <f t="shared" si="15"/>
        <v>85.678133952821753</v>
      </c>
    </row>
    <row r="999" spans="1:8" x14ac:dyDescent="0.25">
      <c r="A999" s="18" t="s">
        <v>104</v>
      </c>
      <c r="B999" s="213" t="s">
        <v>105</v>
      </c>
      <c r="C999" s="211"/>
      <c r="D999" s="19">
        <v>25356569</v>
      </c>
      <c r="E999" s="214">
        <v>24794151</v>
      </c>
      <c r="F999" s="211"/>
      <c r="G999" s="211"/>
      <c r="H999" s="137">
        <f t="shared" si="15"/>
        <v>97.781963324770004</v>
      </c>
    </row>
    <row r="1000" spans="1:8" x14ac:dyDescent="0.25">
      <c r="A1000" s="16" t="s">
        <v>19</v>
      </c>
      <c r="B1000" s="210" t="s">
        <v>20</v>
      </c>
      <c r="C1000" s="211"/>
      <c r="D1000" s="17">
        <v>6050492</v>
      </c>
      <c r="E1000" s="212">
        <v>7042028.75</v>
      </c>
      <c r="F1000" s="211"/>
      <c r="G1000" s="211"/>
      <c r="H1000" s="136">
        <f t="shared" si="15"/>
        <v>116.38770450403042</v>
      </c>
    </row>
    <row r="1001" spans="1:8" x14ac:dyDescent="0.25">
      <c r="A1001" s="18" t="s">
        <v>21</v>
      </c>
      <c r="B1001" s="213" t="s">
        <v>22</v>
      </c>
      <c r="C1001" s="211"/>
      <c r="D1001" s="19">
        <v>3521073</v>
      </c>
      <c r="E1001" s="214">
        <v>4598050.78</v>
      </c>
      <c r="F1001" s="211"/>
      <c r="G1001" s="211"/>
      <c r="H1001" s="137">
        <f t="shared" si="15"/>
        <v>130.58663594875767</v>
      </c>
    </row>
    <row r="1002" spans="1:8" x14ac:dyDescent="0.25">
      <c r="A1002" s="18" t="s">
        <v>106</v>
      </c>
      <c r="B1002" s="213" t="s">
        <v>107</v>
      </c>
      <c r="C1002" s="211"/>
      <c r="D1002" s="19">
        <v>386788</v>
      </c>
      <c r="E1002" s="214">
        <v>738067.67</v>
      </c>
      <c r="F1002" s="211"/>
      <c r="G1002" s="211"/>
      <c r="H1002" s="137">
        <f t="shared" si="15"/>
        <v>190.81969192425825</v>
      </c>
    </row>
    <row r="1003" spans="1:8" x14ac:dyDescent="0.25">
      <c r="A1003" s="18" t="s">
        <v>27</v>
      </c>
      <c r="B1003" s="213" t="s">
        <v>28</v>
      </c>
      <c r="C1003" s="211"/>
      <c r="D1003" s="19">
        <v>144893</v>
      </c>
      <c r="E1003" s="214">
        <v>403004.8</v>
      </c>
      <c r="F1003" s="211"/>
      <c r="G1003" s="211"/>
      <c r="H1003" s="137">
        <f t="shared" si="15"/>
        <v>278.13959266493208</v>
      </c>
    </row>
    <row r="1004" spans="1:8" x14ac:dyDescent="0.25">
      <c r="A1004" s="18" t="s">
        <v>23</v>
      </c>
      <c r="B1004" s="213" t="s">
        <v>24</v>
      </c>
      <c r="C1004" s="211"/>
      <c r="D1004" s="19">
        <v>1997738</v>
      </c>
      <c r="E1004" s="214">
        <v>1302905.5</v>
      </c>
      <c r="F1004" s="211"/>
      <c r="G1004" s="211"/>
      <c r="H1004" s="137">
        <f t="shared" si="15"/>
        <v>65.219037731674518</v>
      </c>
    </row>
    <row r="1005" spans="1:8" x14ac:dyDescent="0.25">
      <c r="A1005" s="16" t="s">
        <v>145</v>
      </c>
      <c r="B1005" s="210" t="s">
        <v>146</v>
      </c>
      <c r="C1005" s="211"/>
      <c r="D1005" s="17">
        <v>1130120</v>
      </c>
      <c r="E1005" s="212">
        <v>1441657</v>
      </c>
      <c r="F1005" s="211"/>
      <c r="G1005" s="211"/>
      <c r="H1005" s="136">
        <f t="shared" si="15"/>
        <v>127.56671857855804</v>
      </c>
    </row>
    <row r="1006" spans="1:8" x14ac:dyDescent="0.25">
      <c r="A1006" s="18" t="s">
        <v>147</v>
      </c>
      <c r="B1006" s="213" t="s">
        <v>148</v>
      </c>
      <c r="C1006" s="211"/>
      <c r="D1006" s="19">
        <v>1130120</v>
      </c>
      <c r="E1006" s="214">
        <v>1441657</v>
      </c>
      <c r="F1006" s="211"/>
      <c r="G1006" s="211"/>
      <c r="H1006" s="137">
        <f t="shared" si="15"/>
        <v>127.56671857855804</v>
      </c>
    </row>
    <row r="1007" spans="1:8" x14ac:dyDescent="0.25">
      <c r="A1007" s="14" t="s">
        <v>84</v>
      </c>
      <c r="B1007" s="217" t="s">
        <v>85</v>
      </c>
      <c r="C1007" s="211"/>
      <c r="D1007" s="15">
        <v>1907437</v>
      </c>
      <c r="E1007" s="218">
        <v>3257200.92</v>
      </c>
      <c r="F1007" s="211"/>
      <c r="G1007" s="211"/>
      <c r="H1007" s="135">
        <f t="shared" si="15"/>
        <v>170.76322415891062</v>
      </c>
    </row>
    <row r="1008" spans="1:8" x14ac:dyDescent="0.25">
      <c r="A1008" s="16" t="s">
        <v>307</v>
      </c>
      <c r="B1008" s="210" t="s">
        <v>308</v>
      </c>
      <c r="C1008" s="211"/>
      <c r="D1008" s="17">
        <v>0</v>
      </c>
      <c r="E1008" s="212">
        <v>1875</v>
      </c>
      <c r="F1008" s="211"/>
      <c r="G1008" s="211"/>
      <c r="H1008" s="136"/>
    </row>
    <row r="1009" spans="1:8" x14ac:dyDescent="0.25">
      <c r="A1009" s="18" t="s">
        <v>309</v>
      </c>
      <c r="B1009" s="213" t="s">
        <v>310</v>
      </c>
      <c r="C1009" s="211"/>
      <c r="D1009" s="19">
        <v>0</v>
      </c>
      <c r="E1009" s="214">
        <v>1875</v>
      </c>
      <c r="F1009" s="211"/>
      <c r="G1009" s="211"/>
      <c r="H1009" s="137"/>
    </row>
    <row r="1010" spans="1:8" x14ac:dyDescent="0.25">
      <c r="A1010" s="16" t="s">
        <v>86</v>
      </c>
      <c r="B1010" s="210" t="s">
        <v>87</v>
      </c>
      <c r="C1010" s="211"/>
      <c r="D1010" s="17">
        <v>1907437</v>
      </c>
      <c r="E1010" s="212">
        <v>3255325.92</v>
      </c>
      <c r="F1010" s="211"/>
      <c r="G1010" s="211"/>
      <c r="H1010" s="136">
        <f t="shared" si="15"/>
        <v>170.6649247131098</v>
      </c>
    </row>
    <row r="1011" spans="1:8" x14ac:dyDescent="0.25">
      <c r="A1011" s="18" t="s">
        <v>90</v>
      </c>
      <c r="B1011" s="213" t="s">
        <v>91</v>
      </c>
      <c r="C1011" s="211"/>
      <c r="D1011" s="19">
        <v>399800</v>
      </c>
      <c r="E1011" s="214">
        <v>963185.92</v>
      </c>
      <c r="F1011" s="211"/>
      <c r="G1011" s="211"/>
      <c r="H1011" s="137">
        <f t="shared" si="15"/>
        <v>240.91693846923462</v>
      </c>
    </row>
    <row r="1012" spans="1:8" x14ac:dyDescent="0.25">
      <c r="A1012" s="18" t="s">
        <v>294</v>
      </c>
      <c r="B1012" s="213" t="s">
        <v>295</v>
      </c>
      <c r="C1012" s="211"/>
      <c r="D1012" s="19">
        <v>1507637</v>
      </c>
      <c r="E1012" s="214">
        <v>2292140</v>
      </c>
      <c r="F1012" s="211"/>
      <c r="G1012" s="211"/>
      <c r="H1012" s="137">
        <f t="shared" si="15"/>
        <v>152.03527108979151</v>
      </c>
    </row>
    <row r="1013" spans="1:8" x14ac:dyDescent="0.25">
      <c r="A1013" s="12" t="s">
        <v>115</v>
      </c>
      <c r="B1013" s="215" t="s">
        <v>116</v>
      </c>
      <c r="C1013" s="211"/>
      <c r="D1013" s="13">
        <v>46215</v>
      </c>
      <c r="E1013" s="216">
        <v>154855</v>
      </c>
      <c r="F1013" s="211"/>
      <c r="G1013" s="211"/>
      <c r="H1013" s="134">
        <f t="shared" si="15"/>
        <v>335.07519203721733</v>
      </c>
    </row>
    <row r="1014" spans="1:8" x14ac:dyDescent="0.25">
      <c r="A1014" s="14" t="s">
        <v>17</v>
      </c>
      <c r="B1014" s="217" t="s">
        <v>18</v>
      </c>
      <c r="C1014" s="211"/>
      <c r="D1014" s="15">
        <v>46215</v>
      </c>
      <c r="E1014" s="218">
        <v>154855</v>
      </c>
      <c r="F1014" s="211"/>
      <c r="G1014" s="211"/>
      <c r="H1014" s="135">
        <f t="shared" si="15"/>
        <v>335.07519203721733</v>
      </c>
    </row>
    <row r="1015" spans="1:8" x14ac:dyDescent="0.25">
      <c r="A1015" s="16" t="s">
        <v>19</v>
      </c>
      <c r="B1015" s="210" t="s">
        <v>20</v>
      </c>
      <c r="C1015" s="211"/>
      <c r="D1015" s="17">
        <v>46215</v>
      </c>
      <c r="E1015" s="212">
        <v>154855</v>
      </c>
      <c r="F1015" s="211"/>
      <c r="G1015" s="211"/>
      <c r="H1015" s="136">
        <f t="shared" si="15"/>
        <v>335.07519203721733</v>
      </c>
    </row>
    <row r="1016" spans="1:8" x14ac:dyDescent="0.25">
      <c r="A1016" s="18" t="s">
        <v>21</v>
      </c>
      <c r="B1016" s="213" t="s">
        <v>22</v>
      </c>
      <c r="C1016" s="211"/>
      <c r="D1016" s="19">
        <v>46215</v>
      </c>
      <c r="E1016" s="214">
        <v>154855</v>
      </c>
      <c r="F1016" s="211"/>
      <c r="G1016" s="211"/>
      <c r="H1016" s="137">
        <f t="shared" si="15"/>
        <v>335.07519203721733</v>
      </c>
    </row>
    <row r="1017" spans="1:8" x14ac:dyDescent="0.25">
      <c r="A1017" s="12" t="s">
        <v>262</v>
      </c>
      <c r="B1017" s="215" t="s">
        <v>263</v>
      </c>
      <c r="C1017" s="211"/>
      <c r="D1017" s="13">
        <v>5461191</v>
      </c>
      <c r="E1017" s="216">
        <v>4470116.7</v>
      </c>
      <c r="F1017" s="211"/>
      <c r="G1017" s="211"/>
      <c r="H1017" s="134">
        <f t="shared" si="15"/>
        <v>81.85241461065911</v>
      </c>
    </row>
    <row r="1018" spans="1:8" x14ac:dyDescent="0.25">
      <c r="A1018" s="14" t="s">
        <v>17</v>
      </c>
      <c r="B1018" s="217" t="s">
        <v>18</v>
      </c>
      <c r="C1018" s="211"/>
      <c r="D1018" s="15">
        <v>4896140</v>
      </c>
      <c r="E1018" s="218">
        <v>4190125.7</v>
      </c>
      <c r="F1018" s="211"/>
      <c r="G1018" s="211"/>
      <c r="H1018" s="135">
        <f t="shared" si="15"/>
        <v>85.580185615607391</v>
      </c>
    </row>
    <row r="1019" spans="1:8" x14ac:dyDescent="0.25">
      <c r="A1019" s="16" t="s">
        <v>80</v>
      </c>
      <c r="B1019" s="210" t="s">
        <v>81</v>
      </c>
      <c r="C1019" s="211"/>
      <c r="D1019" s="17">
        <v>2206565</v>
      </c>
      <c r="E1019" s="212">
        <v>2296538</v>
      </c>
      <c r="F1019" s="211"/>
      <c r="G1019" s="211"/>
      <c r="H1019" s="136">
        <f t="shared" si="15"/>
        <v>104.07751414528916</v>
      </c>
    </row>
    <row r="1020" spans="1:8" x14ac:dyDescent="0.25">
      <c r="A1020" s="18" t="s">
        <v>102</v>
      </c>
      <c r="B1020" s="213" t="s">
        <v>103</v>
      </c>
      <c r="C1020" s="211"/>
      <c r="D1020" s="19">
        <v>1875762</v>
      </c>
      <c r="E1020" s="214">
        <v>1937131</v>
      </c>
      <c r="F1020" s="211"/>
      <c r="G1020" s="211"/>
      <c r="H1020" s="137">
        <f t="shared" si="15"/>
        <v>103.2716837210691</v>
      </c>
    </row>
    <row r="1021" spans="1:8" x14ac:dyDescent="0.25">
      <c r="A1021" s="18" t="s">
        <v>82</v>
      </c>
      <c r="B1021" s="213" t="s">
        <v>83</v>
      </c>
      <c r="C1021" s="211"/>
      <c r="D1021" s="19">
        <v>76825</v>
      </c>
      <c r="E1021" s="214">
        <v>93524</v>
      </c>
      <c r="F1021" s="211"/>
      <c r="G1021" s="211"/>
      <c r="H1021" s="137">
        <f t="shared" si="15"/>
        <v>121.73641392775789</v>
      </c>
    </row>
    <row r="1022" spans="1:8" x14ac:dyDescent="0.25">
      <c r="A1022" s="18" t="s">
        <v>104</v>
      </c>
      <c r="B1022" s="213" t="s">
        <v>105</v>
      </c>
      <c r="C1022" s="211"/>
      <c r="D1022" s="19">
        <v>253978</v>
      </c>
      <c r="E1022" s="214">
        <v>265883</v>
      </c>
      <c r="F1022" s="211"/>
      <c r="G1022" s="211"/>
      <c r="H1022" s="137">
        <f t="shared" si="15"/>
        <v>104.68741387049272</v>
      </c>
    </row>
    <row r="1023" spans="1:8" x14ac:dyDescent="0.25">
      <c r="A1023" s="16" t="s">
        <v>19</v>
      </c>
      <c r="B1023" s="210" t="s">
        <v>20</v>
      </c>
      <c r="C1023" s="211"/>
      <c r="D1023" s="17">
        <v>2422775</v>
      </c>
      <c r="E1023" s="212">
        <v>1685524.7</v>
      </c>
      <c r="F1023" s="211"/>
      <c r="G1023" s="211"/>
      <c r="H1023" s="136">
        <f t="shared" si="15"/>
        <v>69.57000546893542</v>
      </c>
    </row>
    <row r="1024" spans="1:8" x14ac:dyDescent="0.25">
      <c r="A1024" s="18" t="s">
        <v>21</v>
      </c>
      <c r="B1024" s="213" t="s">
        <v>22</v>
      </c>
      <c r="C1024" s="211"/>
      <c r="D1024" s="19">
        <v>98483</v>
      </c>
      <c r="E1024" s="214">
        <v>87594</v>
      </c>
      <c r="F1024" s="211"/>
      <c r="G1024" s="211"/>
      <c r="H1024" s="137">
        <f t="shared" si="15"/>
        <v>88.943269396748676</v>
      </c>
    </row>
    <row r="1025" spans="1:8" x14ac:dyDescent="0.25">
      <c r="A1025" s="18" t="s">
        <v>106</v>
      </c>
      <c r="B1025" s="213" t="s">
        <v>107</v>
      </c>
      <c r="C1025" s="211"/>
      <c r="D1025" s="19">
        <v>1089836</v>
      </c>
      <c r="E1025" s="214">
        <v>975883.7</v>
      </c>
      <c r="F1025" s="211"/>
      <c r="G1025" s="211"/>
      <c r="H1025" s="137">
        <f t="shared" si="15"/>
        <v>89.544087367273605</v>
      </c>
    </row>
    <row r="1026" spans="1:8" x14ac:dyDescent="0.25">
      <c r="A1026" s="18" t="s">
        <v>27</v>
      </c>
      <c r="B1026" s="213" t="s">
        <v>28</v>
      </c>
      <c r="C1026" s="211"/>
      <c r="D1026" s="19">
        <v>946982</v>
      </c>
      <c r="E1026" s="214">
        <v>383629</v>
      </c>
      <c r="F1026" s="211"/>
      <c r="G1026" s="211"/>
      <c r="H1026" s="137">
        <f t="shared" si="15"/>
        <v>40.510696085036464</v>
      </c>
    </row>
    <row r="1027" spans="1:8" x14ac:dyDescent="0.25">
      <c r="A1027" s="18" t="s">
        <v>41</v>
      </c>
      <c r="B1027" s="213" t="s">
        <v>42</v>
      </c>
      <c r="C1027" s="211"/>
      <c r="D1027" s="19">
        <v>7280</v>
      </c>
      <c r="E1027" s="214">
        <v>0</v>
      </c>
      <c r="F1027" s="211"/>
      <c r="G1027" s="211"/>
      <c r="H1027" s="137">
        <f t="shared" si="15"/>
        <v>0</v>
      </c>
    </row>
    <row r="1028" spans="1:8" x14ac:dyDescent="0.25">
      <c r="A1028" s="18" t="s">
        <v>23</v>
      </c>
      <c r="B1028" s="213" t="s">
        <v>24</v>
      </c>
      <c r="C1028" s="211"/>
      <c r="D1028" s="19">
        <v>280194</v>
      </c>
      <c r="E1028" s="214">
        <v>238418</v>
      </c>
      <c r="F1028" s="211"/>
      <c r="G1028" s="211"/>
      <c r="H1028" s="137">
        <f t="shared" si="15"/>
        <v>85.09033027116925</v>
      </c>
    </row>
    <row r="1029" spans="1:8" x14ac:dyDescent="0.25">
      <c r="A1029" s="16" t="s">
        <v>64</v>
      </c>
      <c r="B1029" s="210" t="s">
        <v>65</v>
      </c>
      <c r="C1029" s="211"/>
      <c r="D1029" s="17">
        <v>800</v>
      </c>
      <c r="E1029" s="212">
        <v>63</v>
      </c>
      <c r="F1029" s="211"/>
      <c r="G1029" s="211"/>
      <c r="H1029" s="136">
        <f t="shared" si="15"/>
        <v>7.875</v>
      </c>
    </row>
    <row r="1030" spans="1:8" x14ac:dyDescent="0.25">
      <c r="A1030" s="18" t="s">
        <v>66</v>
      </c>
      <c r="B1030" s="213" t="s">
        <v>67</v>
      </c>
      <c r="C1030" s="211"/>
      <c r="D1030" s="19">
        <v>800</v>
      </c>
      <c r="E1030" s="214">
        <v>63</v>
      </c>
      <c r="F1030" s="211"/>
      <c r="G1030" s="211"/>
      <c r="H1030" s="137">
        <f t="shared" si="15"/>
        <v>7.875</v>
      </c>
    </row>
    <row r="1031" spans="1:8" x14ac:dyDescent="0.25">
      <c r="A1031" s="16" t="s">
        <v>145</v>
      </c>
      <c r="B1031" s="210" t="s">
        <v>146</v>
      </c>
      <c r="C1031" s="211"/>
      <c r="D1031" s="17">
        <v>266000</v>
      </c>
      <c r="E1031" s="212">
        <v>208000</v>
      </c>
      <c r="F1031" s="211"/>
      <c r="G1031" s="211"/>
      <c r="H1031" s="136">
        <f t="shared" si="15"/>
        <v>78.195488721804509</v>
      </c>
    </row>
    <row r="1032" spans="1:8" x14ac:dyDescent="0.25">
      <c r="A1032" s="18" t="s">
        <v>147</v>
      </c>
      <c r="B1032" s="213" t="s">
        <v>148</v>
      </c>
      <c r="C1032" s="211"/>
      <c r="D1032" s="19">
        <v>266000</v>
      </c>
      <c r="E1032" s="214">
        <v>208000</v>
      </c>
      <c r="F1032" s="211"/>
      <c r="G1032" s="211"/>
      <c r="H1032" s="137">
        <f t="shared" si="15"/>
        <v>78.195488721804509</v>
      </c>
    </row>
    <row r="1033" spans="1:8" x14ac:dyDescent="0.25">
      <c r="A1033" s="14" t="s">
        <v>84</v>
      </c>
      <c r="B1033" s="217" t="s">
        <v>85</v>
      </c>
      <c r="C1033" s="211"/>
      <c r="D1033" s="15">
        <v>565051</v>
      </c>
      <c r="E1033" s="218">
        <v>279991</v>
      </c>
      <c r="F1033" s="211"/>
      <c r="G1033" s="211"/>
      <c r="H1033" s="135">
        <f t="shared" si="15"/>
        <v>49.551456417208357</v>
      </c>
    </row>
    <row r="1034" spans="1:8" x14ac:dyDescent="0.25">
      <c r="A1034" s="16" t="s">
        <v>86</v>
      </c>
      <c r="B1034" s="210" t="s">
        <v>87</v>
      </c>
      <c r="C1034" s="211"/>
      <c r="D1034" s="17">
        <v>565051</v>
      </c>
      <c r="E1034" s="212">
        <v>279991</v>
      </c>
      <c r="F1034" s="211"/>
      <c r="G1034" s="211"/>
      <c r="H1034" s="136">
        <f t="shared" si="15"/>
        <v>49.551456417208357</v>
      </c>
    </row>
    <row r="1035" spans="1:8" x14ac:dyDescent="0.25">
      <c r="A1035" s="18" t="s">
        <v>90</v>
      </c>
      <c r="B1035" s="213" t="s">
        <v>91</v>
      </c>
      <c r="C1035" s="211"/>
      <c r="D1035" s="19">
        <v>519051</v>
      </c>
      <c r="E1035" s="214">
        <v>233991</v>
      </c>
      <c r="F1035" s="211"/>
      <c r="G1035" s="211"/>
      <c r="H1035" s="137">
        <f t="shared" si="15"/>
        <v>45.080541218492982</v>
      </c>
    </row>
    <row r="1036" spans="1:8" x14ac:dyDescent="0.25">
      <c r="A1036" s="18" t="s">
        <v>294</v>
      </c>
      <c r="B1036" s="213" t="s">
        <v>295</v>
      </c>
      <c r="C1036" s="211"/>
      <c r="D1036" s="19">
        <v>46000</v>
      </c>
      <c r="E1036" s="214">
        <v>46000</v>
      </c>
      <c r="F1036" s="211"/>
      <c r="G1036" s="211"/>
      <c r="H1036" s="137">
        <f t="shared" si="15"/>
        <v>100</v>
      </c>
    </row>
    <row r="1037" spans="1:8" x14ac:dyDescent="0.25">
      <c r="A1037" s="12" t="s">
        <v>121</v>
      </c>
      <c r="B1037" s="215" t="s">
        <v>122</v>
      </c>
      <c r="C1037" s="211"/>
      <c r="D1037" s="13">
        <v>629547</v>
      </c>
      <c r="E1037" s="216">
        <v>861109</v>
      </c>
      <c r="F1037" s="211"/>
      <c r="G1037" s="211"/>
      <c r="H1037" s="134">
        <f t="shared" ref="H1037:H1099" si="16">SUM(E1037/D1037)*100</f>
        <v>136.78232125639548</v>
      </c>
    </row>
    <row r="1038" spans="1:8" x14ac:dyDescent="0.25">
      <c r="A1038" s="14" t="s">
        <v>17</v>
      </c>
      <c r="B1038" s="217" t="s">
        <v>18</v>
      </c>
      <c r="C1038" s="211"/>
      <c r="D1038" s="15">
        <v>621547</v>
      </c>
      <c r="E1038" s="218">
        <v>834109</v>
      </c>
      <c r="F1038" s="211"/>
      <c r="G1038" s="211"/>
      <c r="H1038" s="135">
        <f t="shared" si="16"/>
        <v>134.19886187207081</v>
      </c>
    </row>
    <row r="1039" spans="1:8" x14ac:dyDescent="0.25">
      <c r="A1039" s="16" t="s">
        <v>19</v>
      </c>
      <c r="B1039" s="210" t="s">
        <v>20</v>
      </c>
      <c r="C1039" s="211"/>
      <c r="D1039" s="17">
        <v>621047</v>
      </c>
      <c r="E1039" s="212">
        <v>833609</v>
      </c>
      <c r="F1039" s="211"/>
      <c r="G1039" s="211"/>
      <c r="H1039" s="136">
        <f t="shared" si="16"/>
        <v>134.2263951037522</v>
      </c>
    </row>
    <row r="1040" spans="1:8" x14ac:dyDescent="0.25">
      <c r="A1040" s="18" t="s">
        <v>21</v>
      </c>
      <c r="B1040" s="213" t="s">
        <v>22</v>
      </c>
      <c r="C1040" s="211"/>
      <c r="D1040" s="19">
        <v>418100</v>
      </c>
      <c r="E1040" s="214">
        <v>541863</v>
      </c>
      <c r="F1040" s="211"/>
      <c r="G1040" s="211"/>
      <c r="H1040" s="137">
        <f t="shared" si="16"/>
        <v>129.60129155704377</v>
      </c>
    </row>
    <row r="1041" spans="1:8" x14ac:dyDescent="0.25">
      <c r="A1041" s="18" t="s">
        <v>106</v>
      </c>
      <c r="B1041" s="213" t="s">
        <v>107</v>
      </c>
      <c r="C1041" s="211"/>
      <c r="D1041" s="19">
        <v>20000</v>
      </c>
      <c r="E1041" s="214">
        <v>33016</v>
      </c>
      <c r="F1041" s="211"/>
      <c r="G1041" s="211"/>
      <c r="H1041" s="137">
        <f t="shared" si="16"/>
        <v>165.08</v>
      </c>
    </row>
    <row r="1042" spans="1:8" x14ac:dyDescent="0.25">
      <c r="A1042" s="18" t="s">
        <v>27</v>
      </c>
      <c r="B1042" s="213" t="s">
        <v>28</v>
      </c>
      <c r="C1042" s="211"/>
      <c r="D1042" s="19">
        <v>83000</v>
      </c>
      <c r="E1042" s="214">
        <v>159000</v>
      </c>
      <c r="F1042" s="211"/>
      <c r="G1042" s="211"/>
      <c r="H1042" s="137">
        <f t="shared" si="16"/>
        <v>191.56626506024097</v>
      </c>
    </row>
    <row r="1043" spans="1:8" x14ac:dyDescent="0.25">
      <c r="A1043" s="18" t="s">
        <v>41</v>
      </c>
      <c r="B1043" s="213" t="s">
        <v>42</v>
      </c>
      <c r="C1043" s="211"/>
      <c r="D1043" s="19">
        <v>50000</v>
      </c>
      <c r="E1043" s="214">
        <v>48000</v>
      </c>
      <c r="F1043" s="211"/>
      <c r="G1043" s="211"/>
      <c r="H1043" s="137">
        <f t="shared" si="16"/>
        <v>96</v>
      </c>
    </row>
    <row r="1044" spans="1:8" x14ac:dyDescent="0.25">
      <c r="A1044" s="18" t="s">
        <v>23</v>
      </c>
      <c r="B1044" s="213" t="s">
        <v>24</v>
      </c>
      <c r="C1044" s="211"/>
      <c r="D1044" s="19">
        <v>49947</v>
      </c>
      <c r="E1044" s="214">
        <v>51730</v>
      </c>
      <c r="F1044" s="211"/>
      <c r="G1044" s="211"/>
      <c r="H1044" s="137">
        <f t="shared" si="16"/>
        <v>103.56978397100927</v>
      </c>
    </row>
    <row r="1045" spans="1:8" x14ac:dyDescent="0.25">
      <c r="A1045" s="16" t="s">
        <v>64</v>
      </c>
      <c r="B1045" s="210" t="s">
        <v>65</v>
      </c>
      <c r="C1045" s="211"/>
      <c r="D1045" s="17">
        <v>500</v>
      </c>
      <c r="E1045" s="212">
        <v>500</v>
      </c>
      <c r="F1045" s="211"/>
      <c r="G1045" s="211"/>
      <c r="H1045" s="136">
        <f t="shared" si="16"/>
        <v>100</v>
      </c>
    </row>
    <row r="1046" spans="1:8" x14ac:dyDescent="0.25">
      <c r="A1046" s="18" t="s">
        <v>66</v>
      </c>
      <c r="B1046" s="213" t="s">
        <v>67</v>
      </c>
      <c r="C1046" s="211"/>
      <c r="D1046" s="19">
        <v>500</v>
      </c>
      <c r="E1046" s="214">
        <v>500</v>
      </c>
      <c r="F1046" s="211"/>
      <c r="G1046" s="211"/>
      <c r="H1046" s="137">
        <f t="shared" si="16"/>
        <v>100</v>
      </c>
    </row>
    <row r="1047" spans="1:8" x14ac:dyDescent="0.25">
      <c r="A1047" s="14" t="s">
        <v>84</v>
      </c>
      <c r="B1047" s="217" t="s">
        <v>85</v>
      </c>
      <c r="C1047" s="211"/>
      <c r="D1047" s="15">
        <v>8000</v>
      </c>
      <c r="E1047" s="218">
        <v>27000</v>
      </c>
      <c r="F1047" s="211"/>
      <c r="G1047" s="211"/>
      <c r="H1047" s="135">
        <f t="shared" si="16"/>
        <v>337.5</v>
      </c>
    </row>
    <row r="1048" spans="1:8" x14ac:dyDescent="0.25">
      <c r="A1048" s="16" t="s">
        <v>86</v>
      </c>
      <c r="B1048" s="210" t="s">
        <v>87</v>
      </c>
      <c r="C1048" s="211"/>
      <c r="D1048" s="17">
        <v>8000</v>
      </c>
      <c r="E1048" s="212">
        <v>27000</v>
      </c>
      <c r="F1048" s="211"/>
      <c r="G1048" s="211"/>
      <c r="H1048" s="136">
        <f t="shared" si="16"/>
        <v>337.5</v>
      </c>
    </row>
    <row r="1049" spans="1:8" x14ac:dyDescent="0.25">
      <c r="A1049" s="18" t="s">
        <v>90</v>
      </c>
      <c r="B1049" s="213" t="s">
        <v>91</v>
      </c>
      <c r="C1049" s="211"/>
      <c r="D1049" s="19">
        <v>8000</v>
      </c>
      <c r="E1049" s="214">
        <v>27000</v>
      </c>
      <c r="F1049" s="211"/>
      <c r="G1049" s="211"/>
      <c r="H1049" s="137">
        <f t="shared" si="16"/>
        <v>337.5</v>
      </c>
    </row>
    <row r="1050" spans="1:8" x14ac:dyDescent="0.25">
      <c r="A1050" s="12" t="s">
        <v>266</v>
      </c>
      <c r="B1050" s="215" t="s">
        <v>267</v>
      </c>
      <c r="C1050" s="211"/>
      <c r="D1050" s="13">
        <v>59000</v>
      </c>
      <c r="E1050" s="216">
        <v>94278.25</v>
      </c>
      <c r="F1050" s="211"/>
      <c r="G1050" s="211"/>
      <c r="H1050" s="134">
        <f t="shared" si="16"/>
        <v>159.79364406779661</v>
      </c>
    </row>
    <row r="1051" spans="1:8" x14ac:dyDescent="0.25">
      <c r="A1051" s="14" t="s">
        <v>17</v>
      </c>
      <c r="B1051" s="217" t="s">
        <v>18</v>
      </c>
      <c r="C1051" s="211"/>
      <c r="D1051" s="15">
        <v>59000</v>
      </c>
      <c r="E1051" s="218">
        <v>94278.25</v>
      </c>
      <c r="F1051" s="211"/>
      <c r="G1051" s="211"/>
      <c r="H1051" s="135">
        <f t="shared" si="16"/>
        <v>159.79364406779661</v>
      </c>
    </row>
    <row r="1052" spans="1:8" x14ac:dyDescent="0.25">
      <c r="A1052" s="16" t="s">
        <v>80</v>
      </c>
      <c r="B1052" s="210" t="s">
        <v>81</v>
      </c>
      <c r="C1052" s="211"/>
      <c r="D1052" s="17">
        <v>45200</v>
      </c>
      <c r="E1052" s="212">
        <v>45200</v>
      </c>
      <c r="F1052" s="211"/>
      <c r="G1052" s="211"/>
      <c r="H1052" s="136">
        <f t="shared" si="16"/>
        <v>100</v>
      </c>
    </row>
    <row r="1053" spans="1:8" x14ac:dyDescent="0.25">
      <c r="A1053" s="18" t="s">
        <v>102</v>
      </c>
      <c r="B1053" s="213" t="s">
        <v>103</v>
      </c>
      <c r="C1053" s="211"/>
      <c r="D1053" s="19">
        <v>45200</v>
      </c>
      <c r="E1053" s="214">
        <v>45200</v>
      </c>
      <c r="F1053" s="211"/>
      <c r="G1053" s="211"/>
      <c r="H1053" s="137">
        <f t="shared" si="16"/>
        <v>100</v>
      </c>
    </row>
    <row r="1054" spans="1:8" x14ac:dyDescent="0.25">
      <c r="A1054" s="16" t="s">
        <v>19</v>
      </c>
      <c r="B1054" s="210" t="s">
        <v>20</v>
      </c>
      <c r="C1054" s="211"/>
      <c r="D1054" s="17">
        <v>13800</v>
      </c>
      <c r="E1054" s="212">
        <v>49078.25</v>
      </c>
      <c r="F1054" s="211"/>
      <c r="G1054" s="211"/>
      <c r="H1054" s="136">
        <f t="shared" si="16"/>
        <v>355.63949275362319</v>
      </c>
    </row>
    <row r="1055" spans="1:8" x14ac:dyDescent="0.25">
      <c r="A1055" s="18" t="s">
        <v>21</v>
      </c>
      <c r="B1055" s="213" t="s">
        <v>22</v>
      </c>
      <c r="C1055" s="211"/>
      <c r="D1055" s="19">
        <v>6800</v>
      </c>
      <c r="E1055" s="214">
        <v>6800</v>
      </c>
      <c r="F1055" s="211"/>
      <c r="G1055" s="211"/>
      <c r="H1055" s="137">
        <f t="shared" si="16"/>
        <v>100</v>
      </c>
    </row>
    <row r="1056" spans="1:8" x14ac:dyDescent="0.25">
      <c r="A1056" s="18" t="s">
        <v>41</v>
      </c>
      <c r="B1056" s="213" t="s">
        <v>42</v>
      </c>
      <c r="C1056" s="211"/>
      <c r="D1056" s="19">
        <v>7000</v>
      </c>
      <c r="E1056" s="214">
        <v>42278.25</v>
      </c>
      <c r="F1056" s="211"/>
      <c r="G1056" s="211"/>
      <c r="H1056" s="137">
        <f t="shared" si="16"/>
        <v>603.97500000000002</v>
      </c>
    </row>
    <row r="1057" spans="1:8" x14ac:dyDescent="0.25">
      <c r="A1057" s="12" t="s">
        <v>268</v>
      </c>
      <c r="B1057" s="215" t="s">
        <v>269</v>
      </c>
      <c r="C1057" s="211"/>
      <c r="D1057" s="13">
        <v>142503</v>
      </c>
      <c r="E1057" s="216">
        <v>197997.21</v>
      </c>
      <c r="F1057" s="211"/>
      <c r="G1057" s="211"/>
      <c r="H1057" s="134">
        <f t="shared" si="16"/>
        <v>138.94248542135955</v>
      </c>
    </row>
    <row r="1058" spans="1:8" x14ac:dyDescent="0.25">
      <c r="A1058" s="14" t="s">
        <v>17</v>
      </c>
      <c r="B1058" s="217" t="s">
        <v>18</v>
      </c>
      <c r="C1058" s="211"/>
      <c r="D1058" s="15">
        <v>39770</v>
      </c>
      <c r="E1058" s="218">
        <v>71885</v>
      </c>
      <c r="F1058" s="211"/>
      <c r="G1058" s="211"/>
      <c r="H1058" s="135">
        <f t="shared" si="16"/>
        <v>180.75182298214733</v>
      </c>
    </row>
    <row r="1059" spans="1:8" x14ac:dyDescent="0.25">
      <c r="A1059" s="16" t="s">
        <v>19</v>
      </c>
      <c r="B1059" s="210" t="s">
        <v>20</v>
      </c>
      <c r="C1059" s="211"/>
      <c r="D1059" s="17">
        <v>39770</v>
      </c>
      <c r="E1059" s="212">
        <v>71885</v>
      </c>
      <c r="F1059" s="211"/>
      <c r="G1059" s="211"/>
      <c r="H1059" s="136">
        <f t="shared" si="16"/>
        <v>180.75182298214733</v>
      </c>
    </row>
    <row r="1060" spans="1:8" x14ac:dyDescent="0.25">
      <c r="A1060" s="18" t="s">
        <v>21</v>
      </c>
      <c r="B1060" s="213" t="s">
        <v>22</v>
      </c>
      <c r="C1060" s="211"/>
      <c r="D1060" s="19">
        <v>9000</v>
      </c>
      <c r="E1060" s="214">
        <v>9000</v>
      </c>
      <c r="F1060" s="211"/>
      <c r="G1060" s="211"/>
      <c r="H1060" s="137">
        <f t="shared" si="16"/>
        <v>100</v>
      </c>
    </row>
    <row r="1061" spans="1:8" x14ac:dyDescent="0.25">
      <c r="A1061" s="18" t="s">
        <v>106</v>
      </c>
      <c r="B1061" s="213" t="s">
        <v>107</v>
      </c>
      <c r="C1061" s="211"/>
      <c r="D1061" s="19">
        <v>16970</v>
      </c>
      <c r="E1061" s="214">
        <v>15970</v>
      </c>
      <c r="F1061" s="211"/>
      <c r="G1061" s="211"/>
      <c r="H1061" s="137">
        <f t="shared" si="16"/>
        <v>94.107248084855627</v>
      </c>
    </row>
    <row r="1062" spans="1:8" x14ac:dyDescent="0.25">
      <c r="A1062" s="18" t="s">
        <v>27</v>
      </c>
      <c r="B1062" s="213" t="s">
        <v>28</v>
      </c>
      <c r="C1062" s="211"/>
      <c r="D1062" s="19">
        <v>5400</v>
      </c>
      <c r="E1062" s="214">
        <v>40015</v>
      </c>
      <c r="F1062" s="211"/>
      <c r="G1062" s="211"/>
      <c r="H1062" s="137">
        <f t="shared" si="16"/>
        <v>741.01851851851848</v>
      </c>
    </row>
    <row r="1063" spans="1:8" x14ac:dyDescent="0.25">
      <c r="A1063" s="18" t="s">
        <v>23</v>
      </c>
      <c r="B1063" s="213" t="s">
        <v>24</v>
      </c>
      <c r="C1063" s="211"/>
      <c r="D1063" s="19">
        <v>8400</v>
      </c>
      <c r="E1063" s="214">
        <v>6900</v>
      </c>
      <c r="F1063" s="211"/>
      <c r="G1063" s="211"/>
      <c r="H1063" s="137">
        <f t="shared" si="16"/>
        <v>82.142857142857139</v>
      </c>
    </row>
    <row r="1064" spans="1:8" x14ac:dyDescent="0.25">
      <c r="A1064" s="14" t="s">
        <v>84</v>
      </c>
      <c r="B1064" s="217" t="s">
        <v>85</v>
      </c>
      <c r="C1064" s="211"/>
      <c r="D1064" s="15">
        <v>102733</v>
      </c>
      <c r="E1064" s="218">
        <v>126112.21</v>
      </c>
      <c r="F1064" s="211"/>
      <c r="G1064" s="211"/>
      <c r="H1064" s="135">
        <f t="shared" si="16"/>
        <v>122.75725424157768</v>
      </c>
    </row>
    <row r="1065" spans="1:8" x14ac:dyDescent="0.25">
      <c r="A1065" s="16" t="s">
        <v>86</v>
      </c>
      <c r="B1065" s="210" t="s">
        <v>87</v>
      </c>
      <c r="C1065" s="211"/>
      <c r="D1065" s="17">
        <v>102733</v>
      </c>
      <c r="E1065" s="212">
        <v>126112.21</v>
      </c>
      <c r="F1065" s="211"/>
      <c r="G1065" s="211"/>
      <c r="H1065" s="136">
        <f t="shared" si="16"/>
        <v>122.75725424157768</v>
      </c>
    </row>
    <row r="1066" spans="1:8" x14ac:dyDescent="0.25">
      <c r="A1066" s="18" t="s">
        <v>88</v>
      </c>
      <c r="B1066" s="213" t="s">
        <v>89</v>
      </c>
      <c r="C1066" s="211"/>
      <c r="D1066" s="19">
        <v>58981</v>
      </c>
      <c r="E1066" s="214">
        <v>58981</v>
      </c>
      <c r="F1066" s="211"/>
      <c r="G1066" s="211"/>
      <c r="H1066" s="137">
        <f t="shared" si="16"/>
        <v>100</v>
      </c>
    </row>
    <row r="1067" spans="1:8" x14ac:dyDescent="0.25">
      <c r="A1067" s="18" t="s">
        <v>90</v>
      </c>
      <c r="B1067" s="213" t="s">
        <v>91</v>
      </c>
      <c r="C1067" s="211"/>
      <c r="D1067" s="19">
        <v>35000</v>
      </c>
      <c r="E1067" s="214">
        <v>56879.21</v>
      </c>
      <c r="F1067" s="211"/>
      <c r="G1067" s="211"/>
      <c r="H1067" s="137">
        <f t="shared" si="16"/>
        <v>162.51202857142857</v>
      </c>
    </row>
    <row r="1068" spans="1:8" x14ac:dyDescent="0.25">
      <c r="A1068" s="18" t="s">
        <v>294</v>
      </c>
      <c r="B1068" s="213" t="s">
        <v>295</v>
      </c>
      <c r="C1068" s="211"/>
      <c r="D1068" s="19">
        <v>8752</v>
      </c>
      <c r="E1068" s="214">
        <v>10252</v>
      </c>
      <c r="F1068" s="211"/>
      <c r="G1068" s="211"/>
      <c r="H1068" s="137">
        <f t="shared" si="16"/>
        <v>117.13893967093236</v>
      </c>
    </row>
    <row r="1069" spans="1:8" x14ac:dyDescent="0.25">
      <c r="A1069" s="10" t="s">
        <v>33</v>
      </c>
      <c r="B1069" s="221" t="s">
        <v>311</v>
      </c>
      <c r="C1069" s="211"/>
      <c r="D1069" s="11">
        <v>81618002</v>
      </c>
      <c r="E1069" s="222">
        <v>87409143.799999997</v>
      </c>
      <c r="F1069" s="211"/>
      <c r="G1069" s="211"/>
      <c r="H1069" s="133">
        <f t="shared" si="16"/>
        <v>107.09542215943976</v>
      </c>
    </row>
    <row r="1070" spans="1:8" x14ac:dyDescent="0.25">
      <c r="A1070" s="12" t="s">
        <v>252</v>
      </c>
      <c r="B1070" s="215" t="s">
        <v>253</v>
      </c>
      <c r="C1070" s="211"/>
      <c r="D1070" s="13">
        <v>262000</v>
      </c>
      <c r="E1070" s="216">
        <v>327738</v>
      </c>
      <c r="F1070" s="211"/>
      <c r="G1070" s="211"/>
      <c r="H1070" s="134">
        <f t="shared" si="16"/>
        <v>125.09083969465648</v>
      </c>
    </row>
    <row r="1071" spans="1:8" x14ac:dyDescent="0.25">
      <c r="A1071" s="14" t="s">
        <v>17</v>
      </c>
      <c r="B1071" s="217" t="s">
        <v>18</v>
      </c>
      <c r="C1071" s="211"/>
      <c r="D1071" s="15">
        <v>231000</v>
      </c>
      <c r="E1071" s="218">
        <v>247238</v>
      </c>
      <c r="F1071" s="211"/>
      <c r="G1071" s="211"/>
      <c r="H1071" s="135">
        <f t="shared" si="16"/>
        <v>107.02943722943724</v>
      </c>
    </row>
    <row r="1072" spans="1:8" x14ac:dyDescent="0.25">
      <c r="A1072" s="16" t="s">
        <v>80</v>
      </c>
      <c r="B1072" s="210" t="s">
        <v>81</v>
      </c>
      <c r="C1072" s="211"/>
      <c r="D1072" s="17">
        <v>1000</v>
      </c>
      <c r="E1072" s="212">
        <v>1000</v>
      </c>
      <c r="F1072" s="211"/>
      <c r="G1072" s="211"/>
      <c r="H1072" s="136">
        <f t="shared" si="16"/>
        <v>100</v>
      </c>
    </row>
    <row r="1073" spans="1:8" x14ac:dyDescent="0.25">
      <c r="A1073" s="18" t="s">
        <v>102</v>
      </c>
      <c r="B1073" s="213" t="s">
        <v>103</v>
      </c>
      <c r="C1073" s="211"/>
      <c r="D1073" s="19">
        <v>1000</v>
      </c>
      <c r="E1073" s="214">
        <v>1000</v>
      </c>
      <c r="F1073" s="211"/>
      <c r="G1073" s="211"/>
      <c r="H1073" s="137">
        <f t="shared" si="16"/>
        <v>100</v>
      </c>
    </row>
    <row r="1074" spans="1:8" x14ac:dyDescent="0.25">
      <c r="A1074" s="16" t="s">
        <v>19</v>
      </c>
      <c r="B1074" s="210" t="s">
        <v>20</v>
      </c>
      <c r="C1074" s="211"/>
      <c r="D1074" s="17">
        <v>230000</v>
      </c>
      <c r="E1074" s="212">
        <v>246238</v>
      </c>
      <c r="F1074" s="211"/>
      <c r="G1074" s="211"/>
      <c r="H1074" s="136">
        <f t="shared" si="16"/>
        <v>107.06</v>
      </c>
    </row>
    <row r="1075" spans="1:8" x14ac:dyDescent="0.25">
      <c r="A1075" s="18" t="s">
        <v>21</v>
      </c>
      <c r="B1075" s="213" t="s">
        <v>22</v>
      </c>
      <c r="C1075" s="211"/>
      <c r="D1075" s="19">
        <v>98000</v>
      </c>
      <c r="E1075" s="214">
        <v>78000</v>
      </c>
      <c r="F1075" s="211"/>
      <c r="G1075" s="211"/>
      <c r="H1075" s="137">
        <f t="shared" si="16"/>
        <v>79.591836734693871</v>
      </c>
    </row>
    <row r="1076" spans="1:8" x14ac:dyDescent="0.25">
      <c r="A1076" s="18" t="s">
        <v>106</v>
      </c>
      <c r="B1076" s="213" t="s">
        <v>107</v>
      </c>
      <c r="C1076" s="211"/>
      <c r="D1076" s="19">
        <v>34000</v>
      </c>
      <c r="E1076" s="214">
        <v>28000</v>
      </c>
      <c r="F1076" s="211"/>
      <c r="G1076" s="211"/>
      <c r="H1076" s="137">
        <f t="shared" si="16"/>
        <v>82.35294117647058</v>
      </c>
    </row>
    <row r="1077" spans="1:8" x14ac:dyDescent="0.25">
      <c r="A1077" s="18" t="s">
        <v>27</v>
      </c>
      <c r="B1077" s="213" t="s">
        <v>28</v>
      </c>
      <c r="C1077" s="211"/>
      <c r="D1077" s="19">
        <v>10000</v>
      </c>
      <c r="E1077" s="214">
        <v>83000</v>
      </c>
      <c r="F1077" s="211"/>
      <c r="G1077" s="211"/>
      <c r="H1077" s="137">
        <f t="shared" si="16"/>
        <v>830.00000000000011</v>
      </c>
    </row>
    <row r="1078" spans="1:8" x14ac:dyDescent="0.25">
      <c r="A1078" s="18" t="s">
        <v>23</v>
      </c>
      <c r="B1078" s="213" t="s">
        <v>24</v>
      </c>
      <c r="C1078" s="211"/>
      <c r="D1078" s="19">
        <v>88000</v>
      </c>
      <c r="E1078" s="214">
        <v>57238</v>
      </c>
      <c r="F1078" s="211"/>
      <c r="G1078" s="211"/>
      <c r="H1078" s="137">
        <f t="shared" si="16"/>
        <v>65.043181818181822</v>
      </c>
    </row>
    <row r="1079" spans="1:8" x14ac:dyDescent="0.25">
      <c r="A1079" s="14" t="s">
        <v>84</v>
      </c>
      <c r="B1079" s="217" t="s">
        <v>85</v>
      </c>
      <c r="C1079" s="211"/>
      <c r="D1079" s="15">
        <v>31000</v>
      </c>
      <c r="E1079" s="218">
        <v>80500</v>
      </c>
      <c r="F1079" s="211"/>
      <c r="G1079" s="211"/>
      <c r="H1079" s="135">
        <f t="shared" si="16"/>
        <v>259.67741935483872</v>
      </c>
    </row>
    <row r="1080" spans="1:8" x14ac:dyDescent="0.25">
      <c r="A1080" s="16" t="s">
        <v>86</v>
      </c>
      <c r="B1080" s="210" t="s">
        <v>87</v>
      </c>
      <c r="C1080" s="211"/>
      <c r="D1080" s="17">
        <v>31000</v>
      </c>
      <c r="E1080" s="212">
        <v>80500</v>
      </c>
      <c r="F1080" s="211"/>
      <c r="G1080" s="211"/>
      <c r="H1080" s="136">
        <f t="shared" si="16"/>
        <v>259.67741935483872</v>
      </c>
    </row>
    <row r="1081" spans="1:8" x14ac:dyDescent="0.25">
      <c r="A1081" s="18" t="s">
        <v>90</v>
      </c>
      <c r="B1081" s="213" t="s">
        <v>91</v>
      </c>
      <c r="C1081" s="211"/>
      <c r="D1081" s="19">
        <v>31000</v>
      </c>
      <c r="E1081" s="214">
        <v>80500</v>
      </c>
      <c r="F1081" s="211"/>
      <c r="G1081" s="211"/>
      <c r="H1081" s="137">
        <f t="shared" si="16"/>
        <v>259.67741935483872</v>
      </c>
    </row>
    <row r="1082" spans="1:8" x14ac:dyDescent="0.25">
      <c r="A1082" s="12" t="s">
        <v>111</v>
      </c>
      <c r="B1082" s="215" t="s">
        <v>112</v>
      </c>
      <c r="C1082" s="211"/>
      <c r="D1082" s="13">
        <v>2370730</v>
      </c>
      <c r="E1082" s="216">
        <v>2877510</v>
      </c>
      <c r="F1082" s="211"/>
      <c r="G1082" s="211"/>
      <c r="H1082" s="134">
        <f t="shared" si="16"/>
        <v>121.376538028371</v>
      </c>
    </row>
    <row r="1083" spans="1:8" x14ac:dyDescent="0.25">
      <c r="A1083" s="14" t="s">
        <v>17</v>
      </c>
      <c r="B1083" s="217" t="s">
        <v>18</v>
      </c>
      <c r="C1083" s="211"/>
      <c r="D1083" s="15">
        <v>1979485</v>
      </c>
      <c r="E1083" s="218">
        <v>2322710.5</v>
      </c>
      <c r="F1083" s="211"/>
      <c r="G1083" s="211"/>
      <c r="H1083" s="135">
        <f t="shared" si="16"/>
        <v>117.33913113764439</v>
      </c>
    </row>
    <row r="1084" spans="1:8" x14ac:dyDescent="0.25">
      <c r="A1084" s="16" t="s">
        <v>80</v>
      </c>
      <c r="B1084" s="210" t="s">
        <v>81</v>
      </c>
      <c r="C1084" s="211"/>
      <c r="D1084" s="17">
        <v>436735</v>
      </c>
      <c r="E1084" s="212">
        <v>383650</v>
      </c>
      <c r="F1084" s="211"/>
      <c r="G1084" s="211"/>
      <c r="H1084" s="136">
        <f t="shared" si="16"/>
        <v>87.845031884323447</v>
      </c>
    </row>
    <row r="1085" spans="1:8" x14ac:dyDescent="0.25">
      <c r="A1085" s="18" t="s">
        <v>102</v>
      </c>
      <c r="B1085" s="213" t="s">
        <v>103</v>
      </c>
      <c r="C1085" s="211"/>
      <c r="D1085" s="19">
        <v>345000</v>
      </c>
      <c r="E1085" s="214">
        <v>324593</v>
      </c>
      <c r="F1085" s="211"/>
      <c r="G1085" s="211"/>
      <c r="H1085" s="137">
        <f t="shared" si="16"/>
        <v>94.084927536231888</v>
      </c>
    </row>
    <row r="1086" spans="1:8" x14ac:dyDescent="0.25">
      <c r="A1086" s="18" t="s">
        <v>82</v>
      </c>
      <c r="B1086" s="213" t="s">
        <v>83</v>
      </c>
      <c r="C1086" s="211"/>
      <c r="D1086" s="19">
        <v>32000</v>
      </c>
      <c r="E1086" s="214">
        <v>15000</v>
      </c>
      <c r="F1086" s="211"/>
      <c r="G1086" s="211"/>
      <c r="H1086" s="137">
        <f t="shared" si="16"/>
        <v>46.875</v>
      </c>
    </row>
    <row r="1087" spans="1:8" x14ac:dyDescent="0.25">
      <c r="A1087" s="18" t="s">
        <v>104</v>
      </c>
      <c r="B1087" s="213" t="s">
        <v>105</v>
      </c>
      <c r="C1087" s="211"/>
      <c r="D1087" s="19">
        <v>59735</v>
      </c>
      <c r="E1087" s="214">
        <v>44057</v>
      </c>
      <c r="F1087" s="211"/>
      <c r="G1087" s="211"/>
      <c r="H1087" s="137">
        <f t="shared" si="16"/>
        <v>73.75408052230685</v>
      </c>
    </row>
    <row r="1088" spans="1:8" x14ac:dyDescent="0.25">
      <c r="A1088" s="16" t="s">
        <v>19</v>
      </c>
      <c r="B1088" s="210" t="s">
        <v>20</v>
      </c>
      <c r="C1088" s="211"/>
      <c r="D1088" s="17">
        <v>1511750</v>
      </c>
      <c r="E1088" s="212">
        <v>1910060.5</v>
      </c>
      <c r="F1088" s="211"/>
      <c r="G1088" s="211"/>
      <c r="H1088" s="136">
        <f t="shared" si="16"/>
        <v>126.34764345956673</v>
      </c>
    </row>
    <row r="1089" spans="1:8" x14ac:dyDescent="0.25">
      <c r="A1089" s="18" t="s">
        <v>21</v>
      </c>
      <c r="B1089" s="213" t="s">
        <v>22</v>
      </c>
      <c r="C1089" s="211"/>
      <c r="D1089" s="19">
        <v>165300</v>
      </c>
      <c r="E1089" s="214">
        <v>142928</v>
      </c>
      <c r="F1089" s="211"/>
      <c r="G1089" s="211"/>
      <c r="H1089" s="137">
        <f t="shared" si="16"/>
        <v>86.465819721718091</v>
      </c>
    </row>
    <row r="1090" spans="1:8" x14ac:dyDescent="0.25">
      <c r="A1090" s="18" t="s">
        <v>106</v>
      </c>
      <c r="B1090" s="213" t="s">
        <v>107</v>
      </c>
      <c r="C1090" s="211"/>
      <c r="D1090" s="19">
        <v>630640</v>
      </c>
      <c r="E1090" s="214">
        <v>878541.55</v>
      </c>
      <c r="F1090" s="211"/>
      <c r="G1090" s="211"/>
      <c r="H1090" s="137">
        <f t="shared" si="16"/>
        <v>139.30951890143348</v>
      </c>
    </row>
    <row r="1091" spans="1:8" x14ac:dyDescent="0.25">
      <c r="A1091" s="18" t="s">
        <v>27</v>
      </c>
      <c r="B1091" s="213" t="s">
        <v>28</v>
      </c>
      <c r="C1091" s="211"/>
      <c r="D1091" s="19">
        <v>497310</v>
      </c>
      <c r="E1091" s="214">
        <v>625003.51</v>
      </c>
      <c r="F1091" s="211"/>
      <c r="G1091" s="211"/>
      <c r="H1091" s="137">
        <f t="shared" si="16"/>
        <v>125.67684341758662</v>
      </c>
    </row>
    <row r="1092" spans="1:8" x14ac:dyDescent="0.25">
      <c r="A1092" s="18" t="s">
        <v>41</v>
      </c>
      <c r="B1092" s="213" t="s">
        <v>42</v>
      </c>
      <c r="C1092" s="211"/>
      <c r="D1092" s="19">
        <v>3000</v>
      </c>
      <c r="E1092" s="214">
        <v>2586</v>
      </c>
      <c r="F1092" s="211"/>
      <c r="G1092" s="211"/>
      <c r="H1092" s="137">
        <f t="shared" si="16"/>
        <v>86.2</v>
      </c>
    </row>
    <row r="1093" spans="1:8" x14ac:dyDescent="0.25">
      <c r="A1093" s="18" t="s">
        <v>23</v>
      </c>
      <c r="B1093" s="213" t="s">
        <v>24</v>
      </c>
      <c r="C1093" s="211"/>
      <c r="D1093" s="19">
        <v>215500</v>
      </c>
      <c r="E1093" s="214">
        <v>261001.44</v>
      </c>
      <c r="F1093" s="211"/>
      <c r="G1093" s="211"/>
      <c r="H1093" s="137">
        <f t="shared" si="16"/>
        <v>121.11435730858469</v>
      </c>
    </row>
    <row r="1094" spans="1:8" x14ac:dyDescent="0.25">
      <c r="A1094" s="16" t="s">
        <v>64</v>
      </c>
      <c r="B1094" s="210" t="s">
        <v>65</v>
      </c>
      <c r="C1094" s="211"/>
      <c r="D1094" s="17">
        <v>15000</v>
      </c>
      <c r="E1094" s="212">
        <v>17000</v>
      </c>
      <c r="F1094" s="211"/>
      <c r="G1094" s="211"/>
      <c r="H1094" s="136">
        <f t="shared" si="16"/>
        <v>113.33333333333333</v>
      </c>
    </row>
    <row r="1095" spans="1:8" x14ac:dyDescent="0.25">
      <c r="A1095" s="18" t="s">
        <v>66</v>
      </c>
      <c r="B1095" s="213" t="s">
        <v>67</v>
      </c>
      <c r="C1095" s="211"/>
      <c r="D1095" s="19">
        <v>15000</v>
      </c>
      <c r="E1095" s="214">
        <v>17000</v>
      </c>
      <c r="F1095" s="211"/>
      <c r="G1095" s="211"/>
      <c r="H1095" s="137">
        <f t="shared" si="16"/>
        <v>113.33333333333333</v>
      </c>
    </row>
    <row r="1096" spans="1:8" x14ac:dyDescent="0.25">
      <c r="A1096" s="16" t="s">
        <v>145</v>
      </c>
      <c r="B1096" s="210" t="s">
        <v>146</v>
      </c>
      <c r="C1096" s="211"/>
      <c r="D1096" s="17">
        <v>16000</v>
      </c>
      <c r="E1096" s="212">
        <v>12000</v>
      </c>
      <c r="F1096" s="211"/>
      <c r="G1096" s="211"/>
      <c r="H1096" s="136">
        <f t="shared" si="16"/>
        <v>75</v>
      </c>
    </row>
    <row r="1097" spans="1:8" x14ac:dyDescent="0.25">
      <c r="A1097" s="18" t="s">
        <v>147</v>
      </c>
      <c r="B1097" s="213" t="s">
        <v>148</v>
      </c>
      <c r="C1097" s="211"/>
      <c r="D1097" s="19">
        <v>16000</v>
      </c>
      <c r="E1097" s="214">
        <v>12000</v>
      </c>
      <c r="F1097" s="211"/>
      <c r="G1097" s="211"/>
      <c r="H1097" s="137">
        <f t="shared" si="16"/>
        <v>75</v>
      </c>
    </row>
    <row r="1098" spans="1:8" x14ac:dyDescent="0.25">
      <c r="A1098" s="14" t="s">
        <v>84</v>
      </c>
      <c r="B1098" s="217" t="s">
        <v>85</v>
      </c>
      <c r="C1098" s="211"/>
      <c r="D1098" s="15">
        <v>391245</v>
      </c>
      <c r="E1098" s="218">
        <v>554799.5</v>
      </c>
      <c r="F1098" s="211"/>
      <c r="G1098" s="211"/>
      <c r="H1098" s="135">
        <f t="shared" si="16"/>
        <v>141.80360132397857</v>
      </c>
    </row>
    <row r="1099" spans="1:8" x14ac:dyDescent="0.25">
      <c r="A1099" s="16" t="s">
        <v>86</v>
      </c>
      <c r="B1099" s="210" t="s">
        <v>87</v>
      </c>
      <c r="C1099" s="211"/>
      <c r="D1099" s="17">
        <v>391245</v>
      </c>
      <c r="E1099" s="212">
        <v>554799.5</v>
      </c>
      <c r="F1099" s="211"/>
      <c r="G1099" s="211"/>
      <c r="H1099" s="136">
        <f t="shared" si="16"/>
        <v>141.80360132397857</v>
      </c>
    </row>
    <row r="1100" spans="1:8" x14ac:dyDescent="0.25">
      <c r="A1100" s="18" t="s">
        <v>88</v>
      </c>
      <c r="B1100" s="213" t="s">
        <v>89</v>
      </c>
      <c r="C1100" s="211"/>
      <c r="D1100" s="19">
        <v>0</v>
      </c>
      <c r="E1100" s="214">
        <v>204062.5</v>
      </c>
      <c r="F1100" s="211"/>
      <c r="G1100" s="211"/>
      <c r="H1100" s="137"/>
    </row>
    <row r="1101" spans="1:8" x14ac:dyDescent="0.25">
      <c r="A1101" s="18" t="s">
        <v>90</v>
      </c>
      <c r="B1101" s="213" t="s">
        <v>91</v>
      </c>
      <c r="C1101" s="211"/>
      <c r="D1101" s="19">
        <v>374745</v>
      </c>
      <c r="E1101" s="214">
        <v>338237</v>
      </c>
      <c r="F1101" s="211"/>
      <c r="G1101" s="211"/>
      <c r="H1101" s="137">
        <f t="shared" ref="H1101:H1164" si="17">SUM(E1101/D1101)*100</f>
        <v>90.257908711256988</v>
      </c>
    </row>
    <row r="1102" spans="1:8" x14ac:dyDescent="0.25">
      <c r="A1102" s="18" t="s">
        <v>294</v>
      </c>
      <c r="B1102" s="213" t="s">
        <v>295</v>
      </c>
      <c r="C1102" s="211"/>
      <c r="D1102" s="19">
        <v>16500</v>
      </c>
      <c r="E1102" s="214">
        <v>11500</v>
      </c>
      <c r="F1102" s="211"/>
      <c r="G1102" s="211"/>
      <c r="H1102" s="137">
        <f t="shared" si="17"/>
        <v>69.696969696969703</v>
      </c>
    </row>
    <row r="1103" spans="1:8" x14ac:dyDescent="0.25">
      <c r="A1103" s="18" t="s">
        <v>209</v>
      </c>
      <c r="B1103" s="213" t="s">
        <v>210</v>
      </c>
      <c r="C1103" s="211"/>
      <c r="D1103" s="19">
        <v>0</v>
      </c>
      <c r="E1103" s="214">
        <v>1000</v>
      </c>
      <c r="F1103" s="211"/>
      <c r="G1103" s="211"/>
      <c r="H1103" s="137"/>
    </row>
    <row r="1104" spans="1:8" x14ac:dyDescent="0.25">
      <c r="A1104" s="12" t="s">
        <v>212</v>
      </c>
      <c r="B1104" s="215" t="s">
        <v>213</v>
      </c>
      <c r="C1104" s="211"/>
      <c r="D1104" s="13">
        <v>808068</v>
      </c>
      <c r="E1104" s="216">
        <v>679689</v>
      </c>
      <c r="F1104" s="211"/>
      <c r="G1104" s="211"/>
      <c r="H1104" s="134">
        <f t="shared" si="17"/>
        <v>84.112846938623974</v>
      </c>
    </row>
    <row r="1105" spans="1:8" x14ac:dyDescent="0.25">
      <c r="A1105" s="14" t="s">
        <v>17</v>
      </c>
      <c r="B1105" s="217" t="s">
        <v>18</v>
      </c>
      <c r="C1105" s="211"/>
      <c r="D1105" s="15">
        <v>766568</v>
      </c>
      <c r="E1105" s="218">
        <v>630189</v>
      </c>
      <c r="F1105" s="211"/>
      <c r="G1105" s="211"/>
      <c r="H1105" s="135">
        <f t="shared" si="17"/>
        <v>82.209145176944503</v>
      </c>
    </row>
    <row r="1106" spans="1:8" x14ac:dyDescent="0.25">
      <c r="A1106" s="16" t="s">
        <v>80</v>
      </c>
      <c r="B1106" s="210" t="s">
        <v>81</v>
      </c>
      <c r="C1106" s="211"/>
      <c r="D1106" s="17">
        <v>200700</v>
      </c>
      <c r="E1106" s="212">
        <v>228600</v>
      </c>
      <c r="F1106" s="211"/>
      <c r="G1106" s="211"/>
      <c r="H1106" s="136">
        <f t="shared" si="17"/>
        <v>113.90134529147981</v>
      </c>
    </row>
    <row r="1107" spans="1:8" x14ac:dyDescent="0.25">
      <c r="A1107" s="18" t="s">
        <v>102</v>
      </c>
      <c r="B1107" s="213" t="s">
        <v>103</v>
      </c>
      <c r="C1107" s="211"/>
      <c r="D1107" s="19">
        <v>173500</v>
      </c>
      <c r="E1107" s="214">
        <v>195900</v>
      </c>
      <c r="F1107" s="211"/>
      <c r="G1107" s="211"/>
      <c r="H1107" s="137">
        <f t="shared" si="17"/>
        <v>112.91066282420749</v>
      </c>
    </row>
    <row r="1108" spans="1:8" x14ac:dyDescent="0.25">
      <c r="A1108" s="18" t="s">
        <v>82</v>
      </c>
      <c r="B1108" s="213" t="s">
        <v>83</v>
      </c>
      <c r="C1108" s="211"/>
      <c r="D1108" s="19">
        <v>25000</v>
      </c>
      <c r="E1108" s="214">
        <v>25000</v>
      </c>
      <c r="F1108" s="211"/>
      <c r="G1108" s="211"/>
      <c r="H1108" s="137">
        <f t="shared" si="17"/>
        <v>100</v>
      </c>
    </row>
    <row r="1109" spans="1:8" x14ac:dyDescent="0.25">
      <c r="A1109" s="18" t="s">
        <v>104</v>
      </c>
      <c r="B1109" s="213" t="s">
        <v>105</v>
      </c>
      <c r="C1109" s="211"/>
      <c r="D1109" s="19">
        <v>2200</v>
      </c>
      <c r="E1109" s="214">
        <v>7700</v>
      </c>
      <c r="F1109" s="211"/>
      <c r="G1109" s="211"/>
      <c r="H1109" s="137">
        <f t="shared" si="17"/>
        <v>350</v>
      </c>
    </row>
    <row r="1110" spans="1:8" x14ac:dyDescent="0.25">
      <c r="A1110" s="16" t="s">
        <v>19</v>
      </c>
      <c r="B1110" s="210" t="s">
        <v>20</v>
      </c>
      <c r="C1110" s="211"/>
      <c r="D1110" s="17">
        <v>565768</v>
      </c>
      <c r="E1110" s="212">
        <v>401499</v>
      </c>
      <c r="F1110" s="211"/>
      <c r="G1110" s="211"/>
      <c r="H1110" s="136">
        <f t="shared" si="17"/>
        <v>70.965307334455105</v>
      </c>
    </row>
    <row r="1111" spans="1:8" x14ac:dyDescent="0.25">
      <c r="A1111" s="18" t="s">
        <v>21</v>
      </c>
      <c r="B1111" s="213" t="s">
        <v>22</v>
      </c>
      <c r="C1111" s="211"/>
      <c r="D1111" s="19">
        <v>83500</v>
      </c>
      <c r="E1111" s="214">
        <v>84989</v>
      </c>
      <c r="F1111" s="211"/>
      <c r="G1111" s="211"/>
      <c r="H1111" s="137">
        <f t="shared" si="17"/>
        <v>101.78323353293412</v>
      </c>
    </row>
    <row r="1112" spans="1:8" x14ac:dyDescent="0.25">
      <c r="A1112" s="18" t="s">
        <v>106</v>
      </c>
      <c r="B1112" s="213" t="s">
        <v>107</v>
      </c>
      <c r="C1112" s="211"/>
      <c r="D1112" s="19">
        <v>137830</v>
      </c>
      <c r="E1112" s="214">
        <v>114027</v>
      </c>
      <c r="F1112" s="211"/>
      <c r="G1112" s="211"/>
      <c r="H1112" s="137">
        <f t="shared" si="17"/>
        <v>82.730174853079887</v>
      </c>
    </row>
    <row r="1113" spans="1:8" x14ac:dyDescent="0.25">
      <c r="A1113" s="18" t="s">
        <v>27</v>
      </c>
      <c r="B1113" s="213" t="s">
        <v>28</v>
      </c>
      <c r="C1113" s="211"/>
      <c r="D1113" s="19">
        <v>101500</v>
      </c>
      <c r="E1113" s="214">
        <v>73300</v>
      </c>
      <c r="F1113" s="211"/>
      <c r="G1113" s="211"/>
      <c r="H1113" s="137">
        <f t="shared" si="17"/>
        <v>72.216748768472911</v>
      </c>
    </row>
    <row r="1114" spans="1:8" x14ac:dyDescent="0.25">
      <c r="A1114" s="18" t="s">
        <v>41</v>
      </c>
      <c r="B1114" s="213" t="s">
        <v>42</v>
      </c>
      <c r="C1114" s="211"/>
      <c r="D1114" s="19">
        <v>44070</v>
      </c>
      <c r="E1114" s="214">
        <v>8087</v>
      </c>
      <c r="F1114" s="211"/>
      <c r="G1114" s="211"/>
      <c r="H1114" s="137">
        <f t="shared" si="17"/>
        <v>18.350351713183571</v>
      </c>
    </row>
    <row r="1115" spans="1:8" x14ac:dyDescent="0.25">
      <c r="A1115" s="18" t="s">
        <v>23</v>
      </c>
      <c r="B1115" s="213" t="s">
        <v>24</v>
      </c>
      <c r="C1115" s="211"/>
      <c r="D1115" s="19">
        <v>198868</v>
      </c>
      <c r="E1115" s="214">
        <v>121096</v>
      </c>
      <c r="F1115" s="211"/>
      <c r="G1115" s="211"/>
      <c r="H1115" s="137">
        <f t="shared" si="17"/>
        <v>60.892652412655636</v>
      </c>
    </row>
    <row r="1116" spans="1:8" x14ac:dyDescent="0.25">
      <c r="A1116" s="16" t="s">
        <v>64</v>
      </c>
      <c r="B1116" s="210" t="s">
        <v>65</v>
      </c>
      <c r="C1116" s="211"/>
      <c r="D1116" s="17">
        <v>100</v>
      </c>
      <c r="E1116" s="212">
        <v>90</v>
      </c>
      <c r="F1116" s="211"/>
      <c r="G1116" s="211"/>
      <c r="H1116" s="136">
        <f t="shared" si="17"/>
        <v>90</v>
      </c>
    </row>
    <row r="1117" spans="1:8" x14ac:dyDescent="0.25">
      <c r="A1117" s="18" t="s">
        <v>66</v>
      </c>
      <c r="B1117" s="213" t="s">
        <v>67</v>
      </c>
      <c r="C1117" s="211"/>
      <c r="D1117" s="19">
        <v>100</v>
      </c>
      <c r="E1117" s="214">
        <v>90</v>
      </c>
      <c r="F1117" s="211"/>
      <c r="G1117" s="211"/>
      <c r="H1117" s="137">
        <f t="shared" si="17"/>
        <v>90</v>
      </c>
    </row>
    <row r="1118" spans="1:8" x14ac:dyDescent="0.25">
      <c r="A1118" s="14" t="s">
        <v>84</v>
      </c>
      <c r="B1118" s="217" t="s">
        <v>85</v>
      </c>
      <c r="C1118" s="211"/>
      <c r="D1118" s="15">
        <v>41500</v>
      </c>
      <c r="E1118" s="218">
        <v>49500</v>
      </c>
      <c r="F1118" s="211"/>
      <c r="G1118" s="211"/>
      <c r="H1118" s="135">
        <f t="shared" si="17"/>
        <v>119.27710843373494</v>
      </c>
    </row>
    <row r="1119" spans="1:8" x14ac:dyDescent="0.25">
      <c r="A1119" s="16" t="s">
        <v>86</v>
      </c>
      <c r="B1119" s="210" t="s">
        <v>87</v>
      </c>
      <c r="C1119" s="211"/>
      <c r="D1119" s="17">
        <v>41500</v>
      </c>
      <c r="E1119" s="212">
        <v>49500</v>
      </c>
      <c r="F1119" s="211"/>
      <c r="G1119" s="211"/>
      <c r="H1119" s="136">
        <f t="shared" si="17"/>
        <v>119.27710843373494</v>
      </c>
    </row>
    <row r="1120" spans="1:8" x14ac:dyDescent="0.25">
      <c r="A1120" s="18" t="s">
        <v>90</v>
      </c>
      <c r="B1120" s="213" t="s">
        <v>91</v>
      </c>
      <c r="C1120" s="211"/>
      <c r="D1120" s="19">
        <v>41500</v>
      </c>
      <c r="E1120" s="214">
        <v>49500</v>
      </c>
      <c r="F1120" s="211"/>
      <c r="G1120" s="211"/>
      <c r="H1120" s="137">
        <f t="shared" si="17"/>
        <v>119.27710843373494</v>
      </c>
    </row>
    <row r="1121" spans="1:8" x14ac:dyDescent="0.25">
      <c r="A1121" s="12" t="s">
        <v>113</v>
      </c>
      <c r="B1121" s="215" t="s">
        <v>114</v>
      </c>
      <c r="C1121" s="211"/>
      <c r="D1121" s="13">
        <v>71527348</v>
      </c>
      <c r="E1121" s="216">
        <v>72529828</v>
      </c>
      <c r="F1121" s="211"/>
      <c r="G1121" s="211"/>
      <c r="H1121" s="134">
        <f t="shared" si="17"/>
        <v>101.40153385807062</v>
      </c>
    </row>
    <row r="1122" spans="1:8" x14ac:dyDescent="0.25">
      <c r="A1122" s="14" t="s">
        <v>17</v>
      </c>
      <c r="B1122" s="217" t="s">
        <v>18</v>
      </c>
      <c r="C1122" s="211"/>
      <c r="D1122" s="15">
        <v>71026348</v>
      </c>
      <c r="E1122" s="218">
        <v>71395912</v>
      </c>
      <c r="F1122" s="211"/>
      <c r="G1122" s="211"/>
      <c r="H1122" s="135">
        <f t="shared" si="17"/>
        <v>100.52031958619074</v>
      </c>
    </row>
    <row r="1123" spans="1:8" x14ac:dyDescent="0.25">
      <c r="A1123" s="16" t="s">
        <v>80</v>
      </c>
      <c r="B1123" s="210" t="s">
        <v>81</v>
      </c>
      <c r="C1123" s="211"/>
      <c r="D1123" s="17">
        <v>69898008</v>
      </c>
      <c r="E1123" s="212">
        <v>70001494</v>
      </c>
      <c r="F1123" s="211"/>
      <c r="G1123" s="211"/>
      <c r="H1123" s="136">
        <f t="shared" si="17"/>
        <v>100.1480528601044</v>
      </c>
    </row>
    <row r="1124" spans="1:8" x14ac:dyDescent="0.25">
      <c r="A1124" s="18" t="s">
        <v>102</v>
      </c>
      <c r="B1124" s="213" t="s">
        <v>103</v>
      </c>
      <c r="C1124" s="211"/>
      <c r="D1124" s="19">
        <v>54251390</v>
      </c>
      <c r="E1124" s="214">
        <v>55650382</v>
      </c>
      <c r="F1124" s="211"/>
      <c r="G1124" s="211"/>
      <c r="H1124" s="137">
        <f t="shared" si="17"/>
        <v>102.57872102447514</v>
      </c>
    </row>
    <row r="1125" spans="1:8" x14ac:dyDescent="0.25">
      <c r="A1125" s="18" t="s">
        <v>82</v>
      </c>
      <c r="B1125" s="213" t="s">
        <v>83</v>
      </c>
      <c r="C1125" s="211"/>
      <c r="D1125" s="19">
        <v>2292956</v>
      </c>
      <c r="E1125" s="214">
        <v>2087976</v>
      </c>
      <c r="F1125" s="211"/>
      <c r="G1125" s="211"/>
      <c r="H1125" s="137">
        <f t="shared" si="17"/>
        <v>91.060447736458954</v>
      </c>
    </row>
    <row r="1126" spans="1:8" x14ac:dyDescent="0.25">
      <c r="A1126" s="18" t="s">
        <v>104</v>
      </c>
      <c r="B1126" s="213" t="s">
        <v>105</v>
      </c>
      <c r="C1126" s="211"/>
      <c r="D1126" s="19">
        <v>13353662</v>
      </c>
      <c r="E1126" s="214">
        <v>12263136</v>
      </c>
      <c r="F1126" s="211"/>
      <c r="G1126" s="211"/>
      <c r="H1126" s="137">
        <f t="shared" si="17"/>
        <v>91.833506045008477</v>
      </c>
    </row>
    <row r="1127" spans="1:8" x14ac:dyDescent="0.25">
      <c r="A1127" s="16" t="s">
        <v>19</v>
      </c>
      <c r="B1127" s="210" t="s">
        <v>20</v>
      </c>
      <c r="C1127" s="211"/>
      <c r="D1127" s="17">
        <v>1127340</v>
      </c>
      <c r="E1127" s="212">
        <v>1393418</v>
      </c>
      <c r="F1127" s="211"/>
      <c r="G1127" s="211"/>
      <c r="H1127" s="136">
        <f t="shared" si="17"/>
        <v>123.60228502492593</v>
      </c>
    </row>
    <row r="1128" spans="1:8" x14ac:dyDescent="0.25">
      <c r="A1128" s="18" t="s">
        <v>21</v>
      </c>
      <c r="B1128" s="213" t="s">
        <v>22</v>
      </c>
      <c r="C1128" s="211"/>
      <c r="D1128" s="19">
        <v>707640</v>
      </c>
      <c r="E1128" s="214">
        <v>183100</v>
      </c>
      <c r="F1128" s="211"/>
      <c r="G1128" s="211"/>
      <c r="H1128" s="137">
        <f t="shared" si="17"/>
        <v>25.874738567633258</v>
      </c>
    </row>
    <row r="1129" spans="1:8" x14ac:dyDescent="0.25">
      <c r="A1129" s="18" t="s">
        <v>106</v>
      </c>
      <c r="B1129" s="213" t="s">
        <v>107</v>
      </c>
      <c r="C1129" s="211"/>
      <c r="D1129" s="19">
        <v>8000</v>
      </c>
      <c r="E1129" s="214">
        <v>103992</v>
      </c>
      <c r="F1129" s="211"/>
      <c r="G1129" s="211"/>
      <c r="H1129" s="137">
        <f t="shared" si="17"/>
        <v>1299.9000000000001</v>
      </c>
    </row>
    <row r="1130" spans="1:8" x14ac:dyDescent="0.25">
      <c r="A1130" s="18" t="s">
        <v>27</v>
      </c>
      <c r="B1130" s="213" t="s">
        <v>28</v>
      </c>
      <c r="C1130" s="211"/>
      <c r="D1130" s="19">
        <v>157700</v>
      </c>
      <c r="E1130" s="214">
        <v>673326</v>
      </c>
      <c r="F1130" s="211"/>
      <c r="G1130" s="211"/>
      <c r="H1130" s="137">
        <f t="shared" si="17"/>
        <v>426.96639188332279</v>
      </c>
    </row>
    <row r="1131" spans="1:8" x14ac:dyDescent="0.25">
      <c r="A1131" s="18" t="s">
        <v>23</v>
      </c>
      <c r="B1131" s="213" t="s">
        <v>24</v>
      </c>
      <c r="C1131" s="211"/>
      <c r="D1131" s="19">
        <v>254000</v>
      </c>
      <c r="E1131" s="214">
        <v>433000</v>
      </c>
      <c r="F1131" s="211"/>
      <c r="G1131" s="211"/>
      <c r="H1131" s="137">
        <f t="shared" si="17"/>
        <v>170.4724409448819</v>
      </c>
    </row>
    <row r="1132" spans="1:8" x14ac:dyDescent="0.25">
      <c r="A1132" s="16" t="s">
        <v>64</v>
      </c>
      <c r="B1132" s="210" t="s">
        <v>65</v>
      </c>
      <c r="C1132" s="211"/>
      <c r="D1132" s="17">
        <v>1000</v>
      </c>
      <c r="E1132" s="212">
        <v>1000</v>
      </c>
      <c r="F1132" s="211"/>
      <c r="G1132" s="211"/>
      <c r="H1132" s="136">
        <f t="shared" si="17"/>
        <v>100</v>
      </c>
    </row>
    <row r="1133" spans="1:8" x14ac:dyDescent="0.25">
      <c r="A1133" s="18" t="s">
        <v>66</v>
      </c>
      <c r="B1133" s="213" t="s">
        <v>67</v>
      </c>
      <c r="C1133" s="211"/>
      <c r="D1133" s="19">
        <v>1000</v>
      </c>
      <c r="E1133" s="214">
        <v>1000</v>
      </c>
      <c r="F1133" s="211"/>
      <c r="G1133" s="211"/>
      <c r="H1133" s="137">
        <f t="shared" si="17"/>
        <v>100</v>
      </c>
    </row>
    <row r="1134" spans="1:8" x14ac:dyDescent="0.25">
      <c r="A1134" s="14" t="s">
        <v>84</v>
      </c>
      <c r="B1134" s="217" t="s">
        <v>85</v>
      </c>
      <c r="C1134" s="211"/>
      <c r="D1134" s="15">
        <v>501000</v>
      </c>
      <c r="E1134" s="218">
        <v>1133916</v>
      </c>
      <c r="F1134" s="211"/>
      <c r="G1134" s="211"/>
      <c r="H1134" s="135">
        <f t="shared" si="17"/>
        <v>226.33053892215571</v>
      </c>
    </row>
    <row r="1135" spans="1:8" x14ac:dyDescent="0.25">
      <c r="A1135" s="16" t="s">
        <v>307</v>
      </c>
      <c r="B1135" s="210" t="s">
        <v>308</v>
      </c>
      <c r="C1135" s="211"/>
      <c r="D1135" s="17">
        <v>0</v>
      </c>
      <c r="E1135" s="212">
        <v>1794</v>
      </c>
      <c r="F1135" s="211"/>
      <c r="G1135" s="211"/>
      <c r="H1135" s="136"/>
    </row>
    <row r="1136" spans="1:8" x14ac:dyDescent="0.25">
      <c r="A1136" s="18" t="s">
        <v>309</v>
      </c>
      <c r="B1136" s="213" t="s">
        <v>310</v>
      </c>
      <c r="C1136" s="211"/>
      <c r="D1136" s="19">
        <v>0</v>
      </c>
      <c r="E1136" s="214">
        <v>1794</v>
      </c>
      <c r="F1136" s="211"/>
      <c r="G1136" s="211"/>
      <c r="H1136" s="137"/>
    </row>
    <row r="1137" spans="1:8" x14ac:dyDescent="0.25">
      <c r="A1137" s="16" t="s">
        <v>86</v>
      </c>
      <c r="B1137" s="210" t="s">
        <v>87</v>
      </c>
      <c r="C1137" s="211"/>
      <c r="D1137" s="17">
        <v>501000</v>
      </c>
      <c r="E1137" s="212">
        <v>1132122</v>
      </c>
      <c r="F1137" s="211"/>
      <c r="G1137" s="211"/>
      <c r="H1137" s="136">
        <f t="shared" si="17"/>
        <v>225.97245508982039</v>
      </c>
    </row>
    <row r="1138" spans="1:8" x14ac:dyDescent="0.25">
      <c r="A1138" s="18" t="s">
        <v>88</v>
      </c>
      <c r="B1138" s="213" t="s">
        <v>89</v>
      </c>
      <c r="C1138" s="211"/>
      <c r="D1138" s="19">
        <v>0</v>
      </c>
      <c r="E1138" s="214">
        <v>550000</v>
      </c>
      <c r="F1138" s="211"/>
      <c r="G1138" s="211"/>
      <c r="H1138" s="137"/>
    </row>
    <row r="1139" spans="1:8" x14ac:dyDescent="0.25">
      <c r="A1139" s="18" t="s">
        <v>90</v>
      </c>
      <c r="B1139" s="213" t="s">
        <v>91</v>
      </c>
      <c r="C1139" s="211"/>
      <c r="D1139" s="19">
        <v>493000</v>
      </c>
      <c r="E1139" s="214">
        <v>565722</v>
      </c>
      <c r="F1139" s="211"/>
      <c r="G1139" s="211"/>
      <c r="H1139" s="137">
        <f t="shared" si="17"/>
        <v>114.75091277890466</v>
      </c>
    </row>
    <row r="1140" spans="1:8" x14ac:dyDescent="0.25">
      <c r="A1140" s="18" t="s">
        <v>294</v>
      </c>
      <c r="B1140" s="213" t="s">
        <v>295</v>
      </c>
      <c r="C1140" s="211"/>
      <c r="D1140" s="19">
        <v>8000</v>
      </c>
      <c r="E1140" s="214">
        <v>13900</v>
      </c>
      <c r="F1140" s="211"/>
      <c r="G1140" s="211"/>
      <c r="H1140" s="137">
        <f t="shared" si="17"/>
        <v>173.75</v>
      </c>
    </row>
    <row r="1141" spans="1:8" x14ac:dyDescent="0.25">
      <c r="A1141" s="18" t="s">
        <v>209</v>
      </c>
      <c r="B1141" s="213" t="s">
        <v>210</v>
      </c>
      <c r="C1141" s="211"/>
      <c r="D1141" s="19">
        <v>0</v>
      </c>
      <c r="E1141" s="214">
        <v>2500</v>
      </c>
      <c r="F1141" s="211"/>
      <c r="G1141" s="211"/>
      <c r="H1141" s="137"/>
    </row>
    <row r="1142" spans="1:8" x14ac:dyDescent="0.25">
      <c r="A1142" s="12" t="s">
        <v>115</v>
      </c>
      <c r="B1142" s="215" t="s">
        <v>116</v>
      </c>
      <c r="C1142" s="211"/>
      <c r="D1142" s="13">
        <v>5178000</v>
      </c>
      <c r="E1142" s="216">
        <v>20000</v>
      </c>
      <c r="F1142" s="211"/>
      <c r="G1142" s="211"/>
      <c r="H1142" s="134">
        <f t="shared" si="17"/>
        <v>0.38624951718810352</v>
      </c>
    </row>
    <row r="1143" spans="1:8" x14ac:dyDescent="0.25">
      <c r="A1143" s="14" t="s">
        <v>17</v>
      </c>
      <c r="B1143" s="217" t="s">
        <v>18</v>
      </c>
      <c r="C1143" s="211"/>
      <c r="D1143" s="15">
        <v>20000</v>
      </c>
      <c r="E1143" s="218">
        <v>20000</v>
      </c>
      <c r="F1143" s="211"/>
      <c r="G1143" s="211"/>
      <c r="H1143" s="135">
        <f t="shared" si="17"/>
        <v>100</v>
      </c>
    </row>
    <row r="1144" spans="1:8" x14ac:dyDescent="0.25">
      <c r="A1144" s="16" t="s">
        <v>19</v>
      </c>
      <c r="B1144" s="210" t="s">
        <v>20</v>
      </c>
      <c r="C1144" s="211"/>
      <c r="D1144" s="17">
        <v>20000</v>
      </c>
      <c r="E1144" s="212">
        <v>20000</v>
      </c>
      <c r="F1144" s="211"/>
      <c r="G1144" s="211"/>
      <c r="H1144" s="136">
        <f t="shared" si="17"/>
        <v>100</v>
      </c>
    </row>
    <row r="1145" spans="1:8" x14ac:dyDescent="0.25">
      <c r="A1145" s="18" t="s">
        <v>23</v>
      </c>
      <c r="B1145" s="213" t="s">
        <v>24</v>
      </c>
      <c r="C1145" s="211"/>
      <c r="D1145" s="19">
        <v>20000</v>
      </c>
      <c r="E1145" s="214">
        <v>20000</v>
      </c>
      <c r="F1145" s="211"/>
      <c r="G1145" s="211"/>
      <c r="H1145" s="137">
        <f t="shared" si="17"/>
        <v>100</v>
      </c>
    </row>
    <row r="1146" spans="1:8" x14ac:dyDescent="0.25">
      <c r="A1146" s="14" t="s">
        <v>84</v>
      </c>
      <c r="B1146" s="217" t="s">
        <v>85</v>
      </c>
      <c r="C1146" s="211"/>
      <c r="D1146" s="15">
        <v>5158000</v>
      </c>
      <c r="E1146" s="218">
        <v>0</v>
      </c>
      <c r="F1146" s="211"/>
      <c r="G1146" s="211"/>
      <c r="H1146" s="135">
        <f t="shared" si="17"/>
        <v>0</v>
      </c>
    </row>
    <row r="1147" spans="1:8" x14ac:dyDescent="0.25">
      <c r="A1147" s="16" t="s">
        <v>86</v>
      </c>
      <c r="B1147" s="210" t="s">
        <v>87</v>
      </c>
      <c r="C1147" s="211"/>
      <c r="D1147" s="17">
        <v>5158000</v>
      </c>
      <c r="E1147" s="212">
        <v>0</v>
      </c>
      <c r="F1147" s="211"/>
      <c r="G1147" s="211"/>
      <c r="H1147" s="136">
        <f t="shared" si="17"/>
        <v>0</v>
      </c>
    </row>
    <row r="1148" spans="1:8" x14ac:dyDescent="0.25">
      <c r="A1148" s="18" t="s">
        <v>88</v>
      </c>
      <c r="B1148" s="213" t="s">
        <v>89</v>
      </c>
      <c r="C1148" s="211"/>
      <c r="D1148" s="19">
        <v>5158000</v>
      </c>
      <c r="E1148" s="214">
        <v>0</v>
      </c>
      <c r="F1148" s="211"/>
      <c r="G1148" s="211"/>
      <c r="H1148" s="137">
        <f t="shared" si="17"/>
        <v>0</v>
      </c>
    </row>
    <row r="1149" spans="1:8" x14ac:dyDescent="0.25">
      <c r="A1149" s="12" t="s">
        <v>262</v>
      </c>
      <c r="B1149" s="215" t="s">
        <v>263</v>
      </c>
      <c r="C1149" s="211"/>
      <c r="D1149" s="13">
        <v>318800</v>
      </c>
      <c r="E1149" s="216">
        <v>194000</v>
      </c>
      <c r="F1149" s="211"/>
      <c r="G1149" s="211"/>
      <c r="H1149" s="134">
        <f t="shared" si="17"/>
        <v>60.853199498117938</v>
      </c>
    </row>
    <row r="1150" spans="1:8" x14ac:dyDescent="0.25">
      <c r="A1150" s="14" t="s">
        <v>17</v>
      </c>
      <c r="B1150" s="217" t="s">
        <v>18</v>
      </c>
      <c r="C1150" s="211"/>
      <c r="D1150" s="15">
        <v>246800</v>
      </c>
      <c r="E1150" s="218">
        <v>176765.5</v>
      </c>
      <c r="F1150" s="211"/>
      <c r="G1150" s="211"/>
      <c r="H1150" s="135">
        <f t="shared" si="17"/>
        <v>71.622974068071315</v>
      </c>
    </row>
    <row r="1151" spans="1:8" x14ac:dyDescent="0.25">
      <c r="A1151" s="16" t="s">
        <v>80</v>
      </c>
      <c r="B1151" s="210" t="s">
        <v>81</v>
      </c>
      <c r="C1151" s="211"/>
      <c r="D1151" s="17">
        <v>45800</v>
      </c>
      <c r="E1151" s="212">
        <v>52000</v>
      </c>
      <c r="F1151" s="211"/>
      <c r="G1151" s="211"/>
      <c r="H1151" s="136">
        <f t="shared" si="17"/>
        <v>113.53711790393012</v>
      </c>
    </row>
    <row r="1152" spans="1:8" x14ac:dyDescent="0.25">
      <c r="A1152" s="18" t="s">
        <v>102</v>
      </c>
      <c r="B1152" s="213" t="s">
        <v>103</v>
      </c>
      <c r="C1152" s="211"/>
      <c r="D1152" s="19">
        <v>44950</v>
      </c>
      <c r="E1152" s="214">
        <v>50300</v>
      </c>
      <c r="F1152" s="211"/>
      <c r="G1152" s="211"/>
      <c r="H1152" s="137">
        <f t="shared" si="17"/>
        <v>111.90211345939933</v>
      </c>
    </row>
    <row r="1153" spans="1:8" x14ac:dyDescent="0.25">
      <c r="A1153" s="18" t="s">
        <v>104</v>
      </c>
      <c r="B1153" s="213" t="s">
        <v>105</v>
      </c>
      <c r="C1153" s="211"/>
      <c r="D1153" s="19">
        <v>850</v>
      </c>
      <c r="E1153" s="214">
        <v>1700</v>
      </c>
      <c r="F1153" s="211"/>
      <c r="G1153" s="211"/>
      <c r="H1153" s="137">
        <f t="shared" si="17"/>
        <v>200</v>
      </c>
    </row>
    <row r="1154" spans="1:8" x14ac:dyDescent="0.25">
      <c r="A1154" s="16" t="s">
        <v>19</v>
      </c>
      <c r="B1154" s="210" t="s">
        <v>20</v>
      </c>
      <c r="C1154" s="211"/>
      <c r="D1154" s="17">
        <v>201000</v>
      </c>
      <c r="E1154" s="212">
        <v>124765.5</v>
      </c>
      <c r="F1154" s="211"/>
      <c r="G1154" s="211"/>
      <c r="H1154" s="136">
        <f t="shared" si="17"/>
        <v>62.072388059701488</v>
      </c>
    </row>
    <row r="1155" spans="1:8" x14ac:dyDescent="0.25">
      <c r="A1155" s="18" t="s">
        <v>21</v>
      </c>
      <c r="B1155" s="213" t="s">
        <v>22</v>
      </c>
      <c r="C1155" s="211"/>
      <c r="D1155" s="19">
        <v>12700</v>
      </c>
      <c r="E1155" s="214">
        <v>11900</v>
      </c>
      <c r="F1155" s="211"/>
      <c r="G1155" s="211"/>
      <c r="H1155" s="137">
        <f t="shared" si="17"/>
        <v>93.7007874015748</v>
      </c>
    </row>
    <row r="1156" spans="1:8" x14ac:dyDescent="0.25">
      <c r="A1156" s="18" t="s">
        <v>106</v>
      </c>
      <c r="B1156" s="213" t="s">
        <v>107</v>
      </c>
      <c r="C1156" s="211"/>
      <c r="D1156" s="19">
        <v>50300</v>
      </c>
      <c r="E1156" s="214">
        <v>17265.5</v>
      </c>
      <c r="F1156" s="211"/>
      <c r="G1156" s="211"/>
      <c r="H1156" s="137">
        <f t="shared" si="17"/>
        <v>34.325049701789261</v>
      </c>
    </row>
    <row r="1157" spans="1:8" x14ac:dyDescent="0.25">
      <c r="A1157" s="18" t="s">
        <v>27</v>
      </c>
      <c r="B1157" s="213" t="s">
        <v>28</v>
      </c>
      <c r="C1157" s="211"/>
      <c r="D1157" s="19">
        <v>38500</v>
      </c>
      <c r="E1157" s="214">
        <v>21000</v>
      </c>
      <c r="F1157" s="211"/>
      <c r="G1157" s="211"/>
      <c r="H1157" s="137">
        <f t="shared" si="17"/>
        <v>54.54545454545454</v>
      </c>
    </row>
    <row r="1158" spans="1:8" x14ac:dyDescent="0.25">
      <c r="A1158" s="18" t="s">
        <v>23</v>
      </c>
      <c r="B1158" s="213" t="s">
        <v>24</v>
      </c>
      <c r="C1158" s="211"/>
      <c r="D1158" s="19">
        <v>99500</v>
      </c>
      <c r="E1158" s="214">
        <v>74600</v>
      </c>
      <c r="F1158" s="211"/>
      <c r="G1158" s="211"/>
      <c r="H1158" s="137">
        <f t="shared" si="17"/>
        <v>74.9748743718593</v>
      </c>
    </row>
    <row r="1159" spans="1:8" x14ac:dyDescent="0.25">
      <c r="A1159" s="14" t="s">
        <v>84</v>
      </c>
      <c r="B1159" s="217" t="s">
        <v>85</v>
      </c>
      <c r="C1159" s="211"/>
      <c r="D1159" s="15">
        <v>72000</v>
      </c>
      <c r="E1159" s="218">
        <v>17234.5</v>
      </c>
      <c r="F1159" s="211"/>
      <c r="G1159" s="211"/>
      <c r="H1159" s="135">
        <f t="shared" si="17"/>
        <v>23.936805555555555</v>
      </c>
    </row>
    <row r="1160" spans="1:8" x14ac:dyDescent="0.25">
      <c r="A1160" s="16" t="s">
        <v>86</v>
      </c>
      <c r="B1160" s="210" t="s">
        <v>87</v>
      </c>
      <c r="C1160" s="211"/>
      <c r="D1160" s="17">
        <v>72000</v>
      </c>
      <c r="E1160" s="212">
        <v>17234.5</v>
      </c>
      <c r="F1160" s="211"/>
      <c r="G1160" s="211"/>
      <c r="H1160" s="136">
        <f t="shared" si="17"/>
        <v>23.936805555555555</v>
      </c>
    </row>
    <row r="1161" spans="1:8" x14ac:dyDescent="0.25">
      <c r="A1161" s="18" t="s">
        <v>90</v>
      </c>
      <c r="B1161" s="213" t="s">
        <v>91</v>
      </c>
      <c r="C1161" s="211"/>
      <c r="D1161" s="19">
        <v>70000</v>
      </c>
      <c r="E1161" s="214">
        <v>17234.5</v>
      </c>
      <c r="F1161" s="211"/>
      <c r="G1161" s="211"/>
      <c r="H1161" s="137">
        <f t="shared" si="17"/>
        <v>24.620714285714286</v>
      </c>
    </row>
    <row r="1162" spans="1:8" x14ac:dyDescent="0.25">
      <c r="A1162" s="18" t="s">
        <v>294</v>
      </c>
      <c r="B1162" s="213" t="s">
        <v>295</v>
      </c>
      <c r="C1162" s="211"/>
      <c r="D1162" s="19">
        <v>2000</v>
      </c>
      <c r="E1162" s="214">
        <v>0</v>
      </c>
      <c r="F1162" s="211"/>
      <c r="G1162" s="211"/>
      <c r="H1162" s="137">
        <f t="shared" si="17"/>
        <v>0</v>
      </c>
    </row>
    <row r="1163" spans="1:8" x14ac:dyDescent="0.25">
      <c r="A1163" s="12" t="s">
        <v>121</v>
      </c>
      <c r="B1163" s="215" t="s">
        <v>122</v>
      </c>
      <c r="C1163" s="211"/>
      <c r="D1163" s="13">
        <v>1141156</v>
      </c>
      <c r="E1163" s="216">
        <v>10603239.800000001</v>
      </c>
      <c r="F1163" s="211"/>
      <c r="G1163" s="211"/>
      <c r="H1163" s="134">
        <f t="shared" si="17"/>
        <v>929.16654690506823</v>
      </c>
    </row>
    <row r="1164" spans="1:8" x14ac:dyDescent="0.25">
      <c r="A1164" s="14" t="s">
        <v>17</v>
      </c>
      <c r="B1164" s="217" t="s">
        <v>18</v>
      </c>
      <c r="C1164" s="211"/>
      <c r="D1164" s="15">
        <v>1141156</v>
      </c>
      <c r="E1164" s="218">
        <v>10443552.300000001</v>
      </c>
      <c r="F1164" s="211"/>
      <c r="G1164" s="211"/>
      <c r="H1164" s="135">
        <f t="shared" si="17"/>
        <v>915.17306135182218</v>
      </c>
    </row>
    <row r="1165" spans="1:8" x14ac:dyDescent="0.25">
      <c r="A1165" s="16" t="s">
        <v>80</v>
      </c>
      <c r="B1165" s="210" t="s">
        <v>81</v>
      </c>
      <c r="C1165" s="211"/>
      <c r="D1165" s="17">
        <v>146156</v>
      </c>
      <c r="E1165" s="212">
        <v>1134544.77</v>
      </c>
      <c r="F1165" s="211"/>
      <c r="G1165" s="211"/>
      <c r="H1165" s="136">
        <f t="shared" ref="H1165:H1228" si="18">SUM(E1165/D1165)*100</f>
        <v>776.2560346479105</v>
      </c>
    </row>
    <row r="1166" spans="1:8" x14ac:dyDescent="0.25">
      <c r="A1166" s="18" t="s">
        <v>102</v>
      </c>
      <c r="B1166" s="213" t="s">
        <v>103</v>
      </c>
      <c r="C1166" s="211"/>
      <c r="D1166" s="19">
        <v>0</v>
      </c>
      <c r="E1166" s="214">
        <v>836442.31</v>
      </c>
      <c r="F1166" s="211"/>
      <c r="G1166" s="211"/>
      <c r="H1166" s="137"/>
    </row>
    <row r="1167" spans="1:8" x14ac:dyDescent="0.25">
      <c r="A1167" s="18" t="s">
        <v>82</v>
      </c>
      <c r="B1167" s="213" t="s">
        <v>83</v>
      </c>
      <c r="C1167" s="211"/>
      <c r="D1167" s="19">
        <v>146156</v>
      </c>
      <c r="E1167" s="214">
        <v>161574.48000000001</v>
      </c>
      <c r="F1167" s="211"/>
      <c r="G1167" s="211"/>
      <c r="H1167" s="137">
        <f t="shared" si="18"/>
        <v>110.5493308519664</v>
      </c>
    </row>
    <row r="1168" spans="1:8" x14ac:dyDescent="0.25">
      <c r="A1168" s="18" t="s">
        <v>104</v>
      </c>
      <c r="B1168" s="213" t="s">
        <v>105</v>
      </c>
      <c r="C1168" s="211"/>
      <c r="D1168" s="19">
        <v>0</v>
      </c>
      <c r="E1168" s="214">
        <v>136527.98000000001</v>
      </c>
      <c r="F1168" s="211"/>
      <c r="G1168" s="211"/>
      <c r="H1168" s="137"/>
    </row>
    <row r="1169" spans="1:8" x14ac:dyDescent="0.25">
      <c r="A1169" s="16" t="s">
        <v>19</v>
      </c>
      <c r="B1169" s="210" t="s">
        <v>20</v>
      </c>
      <c r="C1169" s="211"/>
      <c r="D1169" s="17">
        <v>995000</v>
      </c>
      <c r="E1169" s="212">
        <v>7196466.29</v>
      </c>
      <c r="F1169" s="211"/>
      <c r="G1169" s="211"/>
      <c r="H1169" s="136">
        <f t="shared" si="18"/>
        <v>723.26294371859296</v>
      </c>
    </row>
    <row r="1170" spans="1:8" x14ac:dyDescent="0.25">
      <c r="A1170" s="18" t="s">
        <v>21</v>
      </c>
      <c r="B1170" s="213" t="s">
        <v>22</v>
      </c>
      <c r="C1170" s="211"/>
      <c r="D1170" s="19">
        <v>540000</v>
      </c>
      <c r="E1170" s="214">
        <v>1341528.31</v>
      </c>
      <c r="F1170" s="211"/>
      <c r="G1170" s="211"/>
      <c r="H1170" s="137">
        <f t="shared" si="18"/>
        <v>248.43116851851855</v>
      </c>
    </row>
    <row r="1171" spans="1:8" x14ac:dyDescent="0.25">
      <c r="A1171" s="18" t="s">
        <v>106</v>
      </c>
      <c r="B1171" s="213" t="s">
        <v>107</v>
      </c>
      <c r="C1171" s="211"/>
      <c r="D1171" s="19">
        <v>25000</v>
      </c>
      <c r="E1171" s="214">
        <v>276658.81</v>
      </c>
      <c r="F1171" s="211"/>
      <c r="G1171" s="211"/>
      <c r="H1171" s="137">
        <f t="shared" si="18"/>
        <v>1106.6352400000001</v>
      </c>
    </row>
    <row r="1172" spans="1:8" x14ac:dyDescent="0.25">
      <c r="A1172" s="18" t="s">
        <v>27</v>
      </c>
      <c r="B1172" s="213" t="s">
        <v>28</v>
      </c>
      <c r="C1172" s="211"/>
      <c r="D1172" s="19">
        <v>70000</v>
      </c>
      <c r="E1172" s="214">
        <v>5184529.17</v>
      </c>
      <c r="F1172" s="211"/>
      <c r="G1172" s="211"/>
      <c r="H1172" s="137">
        <f t="shared" si="18"/>
        <v>7406.4702428571418</v>
      </c>
    </row>
    <row r="1173" spans="1:8" x14ac:dyDescent="0.25">
      <c r="A1173" s="18" t="s">
        <v>41</v>
      </c>
      <c r="B1173" s="213" t="s">
        <v>42</v>
      </c>
      <c r="C1173" s="211"/>
      <c r="D1173" s="19">
        <v>40000</v>
      </c>
      <c r="E1173" s="214">
        <v>258750</v>
      </c>
      <c r="F1173" s="211"/>
      <c r="G1173" s="211"/>
      <c r="H1173" s="137">
        <f t="shared" si="18"/>
        <v>646.875</v>
      </c>
    </row>
    <row r="1174" spans="1:8" x14ac:dyDescent="0.25">
      <c r="A1174" s="18" t="s">
        <v>23</v>
      </c>
      <c r="B1174" s="213" t="s">
        <v>24</v>
      </c>
      <c r="C1174" s="211"/>
      <c r="D1174" s="19">
        <v>320000</v>
      </c>
      <c r="E1174" s="214">
        <v>135000</v>
      </c>
      <c r="F1174" s="211"/>
      <c r="G1174" s="211"/>
      <c r="H1174" s="137">
        <f t="shared" si="18"/>
        <v>42.1875</v>
      </c>
    </row>
    <row r="1175" spans="1:8" x14ac:dyDescent="0.25">
      <c r="A1175" s="16" t="s">
        <v>117</v>
      </c>
      <c r="B1175" s="210" t="s">
        <v>118</v>
      </c>
      <c r="C1175" s="211"/>
      <c r="D1175" s="17">
        <v>0</v>
      </c>
      <c r="E1175" s="212">
        <v>1885039.67</v>
      </c>
      <c r="F1175" s="211"/>
      <c r="G1175" s="211"/>
      <c r="H1175" s="136"/>
    </row>
    <row r="1176" spans="1:8" x14ac:dyDescent="0.25">
      <c r="A1176" s="18" t="s">
        <v>119</v>
      </c>
      <c r="B1176" s="213" t="s">
        <v>120</v>
      </c>
      <c r="C1176" s="211"/>
      <c r="D1176" s="19">
        <v>0</v>
      </c>
      <c r="E1176" s="214">
        <v>539431.84</v>
      </c>
      <c r="F1176" s="211"/>
      <c r="G1176" s="211"/>
      <c r="H1176" s="137"/>
    </row>
    <row r="1177" spans="1:8" x14ac:dyDescent="0.25">
      <c r="A1177" s="18" t="s">
        <v>312</v>
      </c>
      <c r="B1177" s="213" t="s">
        <v>313</v>
      </c>
      <c r="C1177" s="211"/>
      <c r="D1177" s="19">
        <v>0</v>
      </c>
      <c r="E1177" s="214">
        <v>1266144.98</v>
      </c>
      <c r="F1177" s="211"/>
      <c r="G1177" s="211"/>
      <c r="H1177" s="137"/>
    </row>
    <row r="1178" spans="1:8" x14ac:dyDescent="0.25">
      <c r="A1178" s="18" t="s">
        <v>123</v>
      </c>
      <c r="B1178" s="213" t="s">
        <v>124</v>
      </c>
      <c r="C1178" s="211"/>
      <c r="D1178" s="19">
        <v>0</v>
      </c>
      <c r="E1178" s="214">
        <v>79462.850000000006</v>
      </c>
      <c r="F1178" s="211"/>
      <c r="G1178" s="211"/>
      <c r="H1178" s="137"/>
    </row>
    <row r="1179" spans="1:8" x14ac:dyDescent="0.25">
      <c r="A1179" s="16" t="s">
        <v>29</v>
      </c>
      <c r="B1179" s="210" t="s">
        <v>30</v>
      </c>
      <c r="C1179" s="211"/>
      <c r="D1179" s="17">
        <v>0</v>
      </c>
      <c r="E1179" s="212">
        <v>227501.57</v>
      </c>
      <c r="F1179" s="211"/>
      <c r="G1179" s="211"/>
      <c r="H1179" s="136"/>
    </row>
    <row r="1180" spans="1:8" x14ac:dyDescent="0.25">
      <c r="A1180" s="18" t="s">
        <v>31</v>
      </c>
      <c r="B1180" s="213" t="s">
        <v>32</v>
      </c>
      <c r="C1180" s="211"/>
      <c r="D1180" s="19">
        <v>0</v>
      </c>
      <c r="E1180" s="214">
        <v>227501.57</v>
      </c>
      <c r="F1180" s="211"/>
      <c r="G1180" s="211"/>
      <c r="H1180" s="137"/>
    </row>
    <row r="1181" spans="1:8" x14ac:dyDescent="0.25">
      <c r="A1181" s="14" t="s">
        <v>84</v>
      </c>
      <c r="B1181" s="217" t="s">
        <v>85</v>
      </c>
      <c r="C1181" s="211"/>
      <c r="D1181" s="15">
        <v>0</v>
      </c>
      <c r="E1181" s="218">
        <v>159687.5</v>
      </c>
      <c r="F1181" s="211"/>
      <c r="G1181" s="211"/>
      <c r="H1181" s="135"/>
    </row>
    <row r="1182" spans="1:8" x14ac:dyDescent="0.25">
      <c r="A1182" s="16" t="s">
        <v>86</v>
      </c>
      <c r="B1182" s="210" t="s">
        <v>87</v>
      </c>
      <c r="C1182" s="211"/>
      <c r="D1182" s="17">
        <v>0</v>
      </c>
      <c r="E1182" s="212">
        <v>159687.5</v>
      </c>
      <c r="F1182" s="211"/>
      <c r="G1182" s="211"/>
      <c r="H1182" s="136"/>
    </row>
    <row r="1183" spans="1:8" x14ac:dyDescent="0.25">
      <c r="A1183" s="18" t="s">
        <v>88</v>
      </c>
      <c r="B1183" s="213" t="s">
        <v>89</v>
      </c>
      <c r="C1183" s="211"/>
      <c r="D1183" s="19">
        <v>0</v>
      </c>
      <c r="E1183" s="214">
        <v>79687.5</v>
      </c>
      <c r="F1183" s="211"/>
      <c r="G1183" s="211"/>
      <c r="H1183" s="137"/>
    </row>
    <row r="1184" spans="1:8" x14ac:dyDescent="0.25">
      <c r="A1184" s="18" t="s">
        <v>90</v>
      </c>
      <c r="B1184" s="213" t="s">
        <v>91</v>
      </c>
      <c r="C1184" s="211"/>
      <c r="D1184" s="19">
        <v>0</v>
      </c>
      <c r="E1184" s="214">
        <v>80000</v>
      </c>
      <c r="F1184" s="211"/>
      <c r="G1184" s="211"/>
      <c r="H1184" s="137"/>
    </row>
    <row r="1185" spans="1:8" x14ac:dyDescent="0.25">
      <c r="A1185" s="12" t="s">
        <v>268</v>
      </c>
      <c r="B1185" s="215" t="s">
        <v>269</v>
      </c>
      <c r="C1185" s="211"/>
      <c r="D1185" s="13">
        <v>11900</v>
      </c>
      <c r="E1185" s="216">
        <v>177139</v>
      </c>
      <c r="F1185" s="211"/>
      <c r="G1185" s="211"/>
      <c r="H1185" s="134">
        <f t="shared" si="18"/>
        <v>1488.5630252100841</v>
      </c>
    </row>
    <row r="1186" spans="1:8" x14ac:dyDescent="0.25">
      <c r="A1186" s="14" t="s">
        <v>17</v>
      </c>
      <c r="B1186" s="217" t="s">
        <v>18</v>
      </c>
      <c r="C1186" s="211"/>
      <c r="D1186" s="15">
        <v>2000</v>
      </c>
      <c r="E1186" s="218">
        <v>3500</v>
      </c>
      <c r="F1186" s="211"/>
      <c r="G1186" s="211"/>
      <c r="H1186" s="135">
        <f t="shared" si="18"/>
        <v>175</v>
      </c>
    </row>
    <row r="1187" spans="1:8" x14ac:dyDescent="0.25">
      <c r="A1187" s="16" t="s">
        <v>19</v>
      </c>
      <c r="B1187" s="210" t="s">
        <v>20</v>
      </c>
      <c r="C1187" s="211"/>
      <c r="D1187" s="17">
        <v>2000</v>
      </c>
      <c r="E1187" s="212">
        <v>3500</v>
      </c>
      <c r="F1187" s="211"/>
      <c r="G1187" s="211"/>
      <c r="H1187" s="136">
        <f t="shared" si="18"/>
        <v>175</v>
      </c>
    </row>
    <row r="1188" spans="1:8" x14ac:dyDescent="0.25">
      <c r="A1188" s="18" t="s">
        <v>106</v>
      </c>
      <c r="B1188" s="213" t="s">
        <v>107</v>
      </c>
      <c r="C1188" s="211"/>
      <c r="D1188" s="19">
        <v>1000</v>
      </c>
      <c r="E1188" s="214">
        <v>1000</v>
      </c>
      <c r="F1188" s="211"/>
      <c r="G1188" s="211"/>
      <c r="H1188" s="137">
        <f t="shared" si="18"/>
        <v>100</v>
      </c>
    </row>
    <row r="1189" spans="1:8" x14ac:dyDescent="0.25">
      <c r="A1189" s="18" t="s">
        <v>27</v>
      </c>
      <c r="B1189" s="213" t="s">
        <v>28</v>
      </c>
      <c r="C1189" s="211"/>
      <c r="D1189" s="19">
        <v>1000</v>
      </c>
      <c r="E1189" s="214">
        <v>2500</v>
      </c>
      <c r="F1189" s="211"/>
      <c r="G1189" s="211"/>
      <c r="H1189" s="137">
        <f t="shared" si="18"/>
        <v>250</v>
      </c>
    </row>
    <row r="1190" spans="1:8" x14ac:dyDescent="0.25">
      <c r="A1190" s="14" t="s">
        <v>84</v>
      </c>
      <c r="B1190" s="217" t="s">
        <v>85</v>
      </c>
      <c r="C1190" s="211"/>
      <c r="D1190" s="15">
        <v>9900</v>
      </c>
      <c r="E1190" s="218">
        <v>173639</v>
      </c>
      <c r="F1190" s="211"/>
      <c r="G1190" s="211"/>
      <c r="H1190" s="135">
        <f t="shared" si="18"/>
        <v>1753.9292929292931</v>
      </c>
    </row>
    <row r="1191" spans="1:8" x14ac:dyDescent="0.25">
      <c r="A1191" s="16" t="s">
        <v>86</v>
      </c>
      <c r="B1191" s="210" t="s">
        <v>87</v>
      </c>
      <c r="C1191" s="211"/>
      <c r="D1191" s="17">
        <v>9900</v>
      </c>
      <c r="E1191" s="212">
        <v>173639</v>
      </c>
      <c r="F1191" s="211"/>
      <c r="G1191" s="211"/>
      <c r="H1191" s="136">
        <f t="shared" si="18"/>
        <v>1753.9292929292931</v>
      </c>
    </row>
    <row r="1192" spans="1:8" x14ac:dyDescent="0.25">
      <c r="A1192" s="18" t="s">
        <v>90</v>
      </c>
      <c r="B1192" s="213" t="s">
        <v>91</v>
      </c>
      <c r="C1192" s="211"/>
      <c r="D1192" s="19">
        <v>7600</v>
      </c>
      <c r="E1192" s="214">
        <v>171339</v>
      </c>
      <c r="F1192" s="211"/>
      <c r="G1192" s="211"/>
      <c r="H1192" s="137">
        <f t="shared" si="18"/>
        <v>2254.4605263157896</v>
      </c>
    </row>
    <row r="1193" spans="1:8" x14ac:dyDescent="0.25">
      <c r="A1193" s="18" t="s">
        <v>294</v>
      </c>
      <c r="B1193" s="213" t="s">
        <v>295</v>
      </c>
      <c r="C1193" s="211"/>
      <c r="D1193" s="19">
        <v>2300</v>
      </c>
      <c r="E1193" s="214">
        <v>2300</v>
      </c>
      <c r="F1193" s="211"/>
      <c r="G1193" s="211"/>
      <c r="H1193" s="137">
        <f t="shared" si="18"/>
        <v>100</v>
      </c>
    </row>
    <row r="1194" spans="1:8" x14ac:dyDescent="0.25">
      <c r="A1194" s="10" t="s">
        <v>62</v>
      </c>
      <c r="B1194" s="221" t="s">
        <v>314</v>
      </c>
      <c r="C1194" s="211"/>
      <c r="D1194" s="11">
        <v>1985000</v>
      </c>
      <c r="E1194" s="222">
        <v>540000</v>
      </c>
      <c r="F1194" s="211"/>
      <c r="G1194" s="211"/>
      <c r="H1194" s="133">
        <f t="shared" si="18"/>
        <v>27.204030226700255</v>
      </c>
    </row>
    <row r="1195" spans="1:8" x14ac:dyDescent="0.25">
      <c r="A1195" s="12" t="s">
        <v>111</v>
      </c>
      <c r="B1195" s="215" t="s">
        <v>112</v>
      </c>
      <c r="C1195" s="211"/>
      <c r="D1195" s="13">
        <v>90000</v>
      </c>
      <c r="E1195" s="216">
        <v>40000</v>
      </c>
      <c r="F1195" s="211"/>
      <c r="G1195" s="211"/>
      <c r="H1195" s="134">
        <f t="shared" si="18"/>
        <v>44.444444444444443</v>
      </c>
    </row>
    <row r="1196" spans="1:8" x14ac:dyDescent="0.25">
      <c r="A1196" s="14" t="s">
        <v>17</v>
      </c>
      <c r="B1196" s="217" t="s">
        <v>18</v>
      </c>
      <c r="C1196" s="211"/>
      <c r="D1196" s="15">
        <v>90000</v>
      </c>
      <c r="E1196" s="218">
        <v>40000</v>
      </c>
      <c r="F1196" s="211"/>
      <c r="G1196" s="211"/>
      <c r="H1196" s="135">
        <f t="shared" si="18"/>
        <v>44.444444444444443</v>
      </c>
    </row>
    <row r="1197" spans="1:8" x14ac:dyDescent="0.25">
      <c r="A1197" s="16" t="s">
        <v>19</v>
      </c>
      <c r="B1197" s="210" t="s">
        <v>20</v>
      </c>
      <c r="C1197" s="211"/>
      <c r="D1197" s="17">
        <v>90000</v>
      </c>
      <c r="E1197" s="212">
        <v>40000</v>
      </c>
      <c r="F1197" s="211"/>
      <c r="G1197" s="211"/>
      <c r="H1197" s="136">
        <f t="shared" si="18"/>
        <v>44.444444444444443</v>
      </c>
    </row>
    <row r="1198" spans="1:8" x14ac:dyDescent="0.25">
      <c r="A1198" s="18" t="s">
        <v>106</v>
      </c>
      <c r="B1198" s="213" t="s">
        <v>107</v>
      </c>
      <c r="C1198" s="211"/>
      <c r="D1198" s="19">
        <v>87000</v>
      </c>
      <c r="E1198" s="214">
        <v>37000</v>
      </c>
      <c r="F1198" s="211"/>
      <c r="G1198" s="211"/>
      <c r="H1198" s="137">
        <f t="shared" si="18"/>
        <v>42.528735632183903</v>
      </c>
    </row>
    <row r="1199" spans="1:8" x14ac:dyDescent="0.25">
      <c r="A1199" s="18" t="s">
        <v>23</v>
      </c>
      <c r="B1199" s="213" t="s">
        <v>24</v>
      </c>
      <c r="C1199" s="211"/>
      <c r="D1199" s="19">
        <v>3000</v>
      </c>
      <c r="E1199" s="214">
        <v>3000</v>
      </c>
      <c r="F1199" s="211"/>
      <c r="G1199" s="211"/>
      <c r="H1199" s="137">
        <f t="shared" si="18"/>
        <v>100</v>
      </c>
    </row>
    <row r="1200" spans="1:8" x14ac:dyDescent="0.25">
      <c r="A1200" s="12" t="s">
        <v>212</v>
      </c>
      <c r="B1200" s="215" t="s">
        <v>213</v>
      </c>
      <c r="C1200" s="211"/>
      <c r="D1200" s="13">
        <v>1895000</v>
      </c>
      <c r="E1200" s="216">
        <v>500000</v>
      </c>
      <c r="F1200" s="211"/>
      <c r="G1200" s="211"/>
      <c r="H1200" s="134">
        <f t="shared" si="18"/>
        <v>26.385224274406333</v>
      </c>
    </row>
    <row r="1201" spans="1:8" x14ac:dyDescent="0.25">
      <c r="A1201" s="14" t="s">
        <v>17</v>
      </c>
      <c r="B1201" s="217" t="s">
        <v>18</v>
      </c>
      <c r="C1201" s="211"/>
      <c r="D1201" s="15">
        <v>1464200</v>
      </c>
      <c r="E1201" s="218">
        <v>442000</v>
      </c>
      <c r="F1201" s="211"/>
      <c r="G1201" s="211"/>
      <c r="H1201" s="135">
        <f t="shared" si="18"/>
        <v>30.187132905340803</v>
      </c>
    </row>
    <row r="1202" spans="1:8" x14ac:dyDescent="0.25">
      <c r="A1202" s="16" t="s">
        <v>19</v>
      </c>
      <c r="B1202" s="210" t="s">
        <v>20</v>
      </c>
      <c r="C1202" s="211"/>
      <c r="D1202" s="17">
        <v>1451000</v>
      </c>
      <c r="E1202" s="212">
        <v>439000</v>
      </c>
      <c r="F1202" s="211"/>
      <c r="G1202" s="211"/>
      <c r="H1202" s="136">
        <f t="shared" si="18"/>
        <v>30.254996554100622</v>
      </c>
    </row>
    <row r="1203" spans="1:8" x14ac:dyDescent="0.25">
      <c r="A1203" s="18" t="s">
        <v>21</v>
      </c>
      <c r="B1203" s="213" t="s">
        <v>22</v>
      </c>
      <c r="C1203" s="211"/>
      <c r="D1203" s="19">
        <v>77000</v>
      </c>
      <c r="E1203" s="214">
        <v>20000</v>
      </c>
      <c r="F1203" s="211"/>
      <c r="G1203" s="211"/>
      <c r="H1203" s="137">
        <f t="shared" si="18"/>
        <v>25.97402597402597</v>
      </c>
    </row>
    <row r="1204" spans="1:8" x14ac:dyDescent="0.25">
      <c r="A1204" s="18" t="s">
        <v>106</v>
      </c>
      <c r="B1204" s="213" t="s">
        <v>107</v>
      </c>
      <c r="C1204" s="211"/>
      <c r="D1204" s="19">
        <v>1066000</v>
      </c>
      <c r="E1204" s="214">
        <v>304000</v>
      </c>
      <c r="F1204" s="211"/>
      <c r="G1204" s="211"/>
      <c r="H1204" s="137">
        <f t="shared" si="18"/>
        <v>28.517823639774857</v>
      </c>
    </row>
    <row r="1205" spans="1:8" x14ac:dyDescent="0.25">
      <c r="A1205" s="18" t="s">
        <v>27</v>
      </c>
      <c r="B1205" s="213" t="s">
        <v>28</v>
      </c>
      <c r="C1205" s="211"/>
      <c r="D1205" s="19">
        <v>235000</v>
      </c>
      <c r="E1205" s="214">
        <v>69000</v>
      </c>
      <c r="F1205" s="211"/>
      <c r="G1205" s="211"/>
      <c r="H1205" s="137">
        <f t="shared" si="18"/>
        <v>29.361702127659573</v>
      </c>
    </row>
    <row r="1206" spans="1:8" x14ac:dyDescent="0.25">
      <c r="A1206" s="18" t="s">
        <v>23</v>
      </c>
      <c r="B1206" s="213" t="s">
        <v>24</v>
      </c>
      <c r="C1206" s="211"/>
      <c r="D1206" s="19">
        <v>73000</v>
      </c>
      <c r="E1206" s="214">
        <v>46000</v>
      </c>
      <c r="F1206" s="211"/>
      <c r="G1206" s="211"/>
      <c r="H1206" s="137">
        <f t="shared" si="18"/>
        <v>63.013698630136986</v>
      </c>
    </row>
    <row r="1207" spans="1:8" x14ac:dyDescent="0.25">
      <c r="A1207" s="16" t="s">
        <v>64</v>
      </c>
      <c r="B1207" s="210" t="s">
        <v>65</v>
      </c>
      <c r="C1207" s="211"/>
      <c r="D1207" s="17">
        <v>13200</v>
      </c>
      <c r="E1207" s="212">
        <v>3000</v>
      </c>
      <c r="F1207" s="211"/>
      <c r="G1207" s="211"/>
      <c r="H1207" s="136">
        <f t="shared" si="18"/>
        <v>22.727272727272727</v>
      </c>
    </row>
    <row r="1208" spans="1:8" x14ac:dyDescent="0.25">
      <c r="A1208" s="18" t="s">
        <v>66</v>
      </c>
      <c r="B1208" s="213" t="s">
        <v>67</v>
      </c>
      <c r="C1208" s="211"/>
      <c r="D1208" s="19">
        <v>13200</v>
      </c>
      <c r="E1208" s="214">
        <v>3000</v>
      </c>
      <c r="F1208" s="211"/>
      <c r="G1208" s="211"/>
      <c r="H1208" s="137">
        <f t="shared" si="18"/>
        <v>22.727272727272727</v>
      </c>
    </row>
    <row r="1209" spans="1:8" x14ac:dyDescent="0.25">
      <c r="A1209" s="14" t="s">
        <v>84</v>
      </c>
      <c r="B1209" s="217" t="s">
        <v>85</v>
      </c>
      <c r="C1209" s="211"/>
      <c r="D1209" s="15">
        <v>430800</v>
      </c>
      <c r="E1209" s="218">
        <v>58000</v>
      </c>
      <c r="F1209" s="211"/>
      <c r="G1209" s="211"/>
      <c r="H1209" s="135">
        <f t="shared" si="18"/>
        <v>13.463324048282265</v>
      </c>
    </row>
    <row r="1210" spans="1:8" x14ac:dyDescent="0.25">
      <c r="A1210" s="16" t="s">
        <v>86</v>
      </c>
      <c r="B1210" s="210" t="s">
        <v>87</v>
      </c>
      <c r="C1210" s="211"/>
      <c r="D1210" s="17">
        <v>161957</v>
      </c>
      <c r="E1210" s="212">
        <v>58000</v>
      </c>
      <c r="F1210" s="211"/>
      <c r="G1210" s="211"/>
      <c r="H1210" s="136">
        <f t="shared" si="18"/>
        <v>35.811974783430166</v>
      </c>
    </row>
    <row r="1211" spans="1:8" x14ac:dyDescent="0.25">
      <c r="A1211" s="18" t="s">
        <v>90</v>
      </c>
      <c r="B1211" s="213" t="s">
        <v>91</v>
      </c>
      <c r="C1211" s="211"/>
      <c r="D1211" s="19">
        <v>159957</v>
      </c>
      <c r="E1211" s="214">
        <v>56000</v>
      </c>
      <c r="F1211" s="211"/>
      <c r="G1211" s="211"/>
      <c r="H1211" s="137">
        <f t="shared" si="18"/>
        <v>35.009408778609256</v>
      </c>
    </row>
    <row r="1212" spans="1:8" x14ac:dyDescent="0.25">
      <c r="A1212" s="18" t="s">
        <v>209</v>
      </c>
      <c r="B1212" s="213" t="s">
        <v>210</v>
      </c>
      <c r="C1212" s="211"/>
      <c r="D1212" s="19">
        <v>2000</v>
      </c>
      <c r="E1212" s="214">
        <v>2000</v>
      </c>
      <c r="F1212" s="211"/>
      <c r="G1212" s="211"/>
      <c r="H1212" s="137">
        <f t="shared" si="18"/>
        <v>100</v>
      </c>
    </row>
    <row r="1213" spans="1:8" x14ac:dyDescent="0.25">
      <c r="A1213" s="16" t="s">
        <v>92</v>
      </c>
      <c r="B1213" s="210" t="s">
        <v>93</v>
      </c>
      <c r="C1213" s="211"/>
      <c r="D1213" s="17">
        <v>268843</v>
      </c>
      <c r="E1213" s="212">
        <v>0</v>
      </c>
      <c r="F1213" s="211"/>
      <c r="G1213" s="211"/>
      <c r="H1213" s="136">
        <f t="shared" si="18"/>
        <v>0</v>
      </c>
    </row>
    <row r="1214" spans="1:8" x14ac:dyDescent="0.25">
      <c r="A1214" s="18" t="s">
        <v>94</v>
      </c>
      <c r="B1214" s="213" t="s">
        <v>95</v>
      </c>
      <c r="C1214" s="211"/>
      <c r="D1214" s="19">
        <v>268843</v>
      </c>
      <c r="E1214" s="214">
        <v>0</v>
      </c>
      <c r="F1214" s="211"/>
      <c r="G1214" s="211"/>
      <c r="H1214" s="137">
        <f t="shared" si="18"/>
        <v>0</v>
      </c>
    </row>
    <row r="1215" spans="1:8" x14ac:dyDescent="0.25">
      <c r="A1215" s="10" t="s">
        <v>152</v>
      </c>
      <c r="B1215" s="221" t="s">
        <v>315</v>
      </c>
      <c r="C1215" s="211"/>
      <c r="D1215" s="11">
        <v>520000</v>
      </c>
      <c r="E1215" s="222">
        <v>520000</v>
      </c>
      <c r="F1215" s="211"/>
      <c r="G1215" s="211"/>
      <c r="H1215" s="133">
        <f t="shared" si="18"/>
        <v>100</v>
      </c>
    </row>
    <row r="1216" spans="1:8" x14ac:dyDescent="0.25">
      <c r="A1216" s="12" t="s">
        <v>15</v>
      </c>
      <c r="B1216" s="215" t="s">
        <v>16</v>
      </c>
      <c r="C1216" s="211"/>
      <c r="D1216" s="13">
        <v>520000</v>
      </c>
      <c r="E1216" s="216">
        <v>520000</v>
      </c>
      <c r="F1216" s="211"/>
      <c r="G1216" s="211"/>
      <c r="H1216" s="134">
        <f t="shared" si="18"/>
        <v>100</v>
      </c>
    </row>
    <row r="1217" spans="1:8" x14ac:dyDescent="0.25">
      <c r="A1217" s="14" t="s">
        <v>17</v>
      </c>
      <c r="B1217" s="217" t="s">
        <v>18</v>
      </c>
      <c r="C1217" s="211"/>
      <c r="D1217" s="15">
        <v>520000</v>
      </c>
      <c r="E1217" s="218">
        <v>520000</v>
      </c>
      <c r="F1217" s="211"/>
      <c r="G1217" s="211"/>
      <c r="H1217" s="135">
        <f t="shared" si="18"/>
        <v>100</v>
      </c>
    </row>
    <row r="1218" spans="1:8" x14ac:dyDescent="0.25">
      <c r="A1218" s="16" t="s">
        <v>29</v>
      </c>
      <c r="B1218" s="210" t="s">
        <v>30</v>
      </c>
      <c r="C1218" s="211"/>
      <c r="D1218" s="17">
        <v>520000</v>
      </c>
      <c r="E1218" s="212">
        <v>520000</v>
      </c>
      <c r="F1218" s="211"/>
      <c r="G1218" s="211"/>
      <c r="H1218" s="136">
        <f t="shared" si="18"/>
        <v>100</v>
      </c>
    </row>
    <row r="1219" spans="1:8" x14ac:dyDescent="0.25">
      <c r="A1219" s="18" t="s">
        <v>31</v>
      </c>
      <c r="B1219" s="213" t="s">
        <v>32</v>
      </c>
      <c r="C1219" s="211"/>
      <c r="D1219" s="19">
        <v>520000</v>
      </c>
      <c r="E1219" s="214">
        <v>520000</v>
      </c>
      <c r="F1219" s="211"/>
      <c r="G1219" s="211"/>
      <c r="H1219" s="137">
        <f t="shared" si="18"/>
        <v>100</v>
      </c>
    </row>
    <row r="1220" spans="1:8" x14ac:dyDescent="0.25">
      <c r="A1220" s="10" t="s">
        <v>154</v>
      </c>
      <c r="B1220" s="221" t="s">
        <v>316</v>
      </c>
      <c r="C1220" s="211"/>
      <c r="D1220" s="11">
        <v>100000</v>
      </c>
      <c r="E1220" s="222">
        <v>100000</v>
      </c>
      <c r="F1220" s="211"/>
      <c r="G1220" s="211"/>
      <c r="H1220" s="133">
        <f t="shared" si="18"/>
        <v>100</v>
      </c>
    </row>
    <row r="1221" spans="1:8" x14ac:dyDescent="0.25">
      <c r="A1221" s="12" t="s">
        <v>15</v>
      </c>
      <c r="B1221" s="215" t="s">
        <v>16</v>
      </c>
      <c r="C1221" s="211"/>
      <c r="D1221" s="13">
        <v>100000</v>
      </c>
      <c r="E1221" s="216">
        <v>100000</v>
      </c>
      <c r="F1221" s="211"/>
      <c r="G1221" s="211"/>
      <c r="H1221" s="134">
        <f t="shared" si="18"/>
        <v>100</v>
      </c>
    </row>
    <row r="1222" spans="1:8" x14ac:dyDescent="0.25">
      <c r="A1222" s="14" t="s">
        <v>17</v>
      </c>
      <c r="B1222" s="217" t="s">
        <v>18</v>
      </c>
      <c r="C1222" s="211"/>
      <c r="D1222" s="15">
        <v>100000</v>
      </c>
      <c r="E1222" s="218">
        <v>100000</v>
      </c>
      <c r="F1222" s="211"/>
      <c r="G1222" s="211"/>
      <c r="H1222" s="135">
        <f t="shared" si="18"/>
        <v>100</v>
      </c>
    </row>
    <row r="1223" spans="1:8" x14ac:dyDescent="0.25">
      <c r="A1223" s="16" t="s">
        <v>19</v>
      </c>
      <c r="B1223" s="210" t="s">
        <v>20</v>
      </c>
      <c r="C1223" s="211"/>
      <c r="D1223" s="17">
        <v>100000</v>
      </c>
      <c r="E1223" s="212">
        <v>100000</v>
      </c>
      <c r="F1223" s="211"/>
      <c r="G1223" s="211"/>
      <c r="H1223" s="136">
        <f t="shared" si="18"/>
        <v>100</v>
      </c>
    </row>
    <row r="1224" spans="1:8" x14ac:dyDescent="0.25">
      <c r="A1224" s="18" t="s">
        <v>23</v>
      </c>
      <c r="B1224" s="213" t="s">
        <v>24</v>
      </c>
      <c r="C1224" s="211"/>
      <c r="D1224" s="19">
        <v>100000</v>
      </c>
      <c r="E1224" s="214">
        <v>100000</v>
      </c>
      <c r="F1224" s="211"/>
      <c r="G1224" s="211"/>
      <c r="H1224" s="137">
        <f t="shared" si="18"/>
        <v>100</v>
      </c>
    </row>
    <row r="1225" spans="1:8" ht="22.5" x14ac:dyDescent="0.25">
      <c r="A1225" s="10" t="s">
        <v>78</v>
      </c>
      <c r="B1225" s="221" t="s">
        <v>317</v>
      </c>
      <c r="C1225" s="211"/>
      <c r="D1225" s="11">
        <v>250000</v>
      </c>
      <c r="E1225" s="222">
        <v>250000</v>
      </c>
      <c r="F1225" s="211"/>
      <c r="G1225" s="211"/>
      <c r="H1225" s="133">
        <f t="shared" si="18"/>
        <v>100</v>
      </c>
    </row>
    <row r="1226" spans="1:8" x14ac:dyDescent="0.25">
      <c r="A1226" s="12" t="s">
        <v>15</v>
      </c>
      <c r="B1226" s="215" t="s">
        <v>16</v>
      </c>
      <c r="C1226" s="211"/>
      <c r="D1226" s="13">
        <v>250000</v>
      </c>
      <c r="E1226" s="216">
        <v>250000</v>
      </c>
      <c r="F1226" s="211"/>
      <c r="G1226" s="211"/>
      <c r="H1226" s="134">
        <f t="shared" si="18"/>
        <v>100</v>
      </c>
    </row>
    <row r="1227" spans="1:8" x14ac:dyDescent="0.25">
      <c r="A1227" s="14" t="s">
        <v>84</v>
      </c>
      <c r="B1227" s="217" t="s">
        <v>85</v>
      </c>
      <c r="C1227" s="211"/>
      <c r="D1227" s="15">
        <v>250000</v>
      </c>
      <c r="E1227" s="218">
        <v>250000</v>
      </c>
      <c r="F1227" s="211"/>
      <c r="G1227" s="211"/>
      <c r="H1227" s="135">
        <f t="shared" si="18"/>
        <v>100</v>
      </c>
    </row>
    <row r="1228" spans="1:8" x14ac:dyDescent="0.25">
      <c r="A1228" s="16" t="s">
        <v>86</v>
      </c>
      <c r="B1228" s="210" t="s">
        <v>87</v>
      </c>
      <c r="C1228" s="211"/>
      <c r="D1228" s="17">
        <v>250000</v>
      </c>
      <c r="E1228" s="212">
        <v>250000</v>
      </c>
      <c r="F1228" s="211"/>
      <c r="G1228" s="211"/>
      <c r="H1228" s="136">
        <f t="shared" si="18"/>
        <v>100</v>
      </c>
    </row>
    <row r="1229" spans="1:8" x14ac:dyDescent="0.25">
      <c r="A1229" s="18" t="s">
        <v>88</v>
      </c>
      <c r="B1229" s="213" t="s">
        <v>89</v>
      </c>
      <c r="C1229" s="211"/>
      <c r="D1229" s="19">
        <v>250000</v>
      </c>
      <c r="E1229" s="214">
        <v>250000</v>
      </c>
      <c r="F1229" s="211"/>
      <c r="G1229" s="211"/>
      <c r="H1229" s="137">
        <f t="shared" ref="H1229:H1292" si="19">SUM(E1229/D1229)*100</f>
        <v>100</v>
      </c>
    </row>
    <row r="1230" spans="1:8" ht="22.5" x14ac:dyDescent="0.25">
      <c r="A1230" s="10" t="s">
        <v>202</v>
      </c>
      <c r="B1230" s="221" t="s">
        <v>318</v>
      </c>
      <c r="C1230" s="211"/>
      <c r="D1230" s="11">
        <v>950000</v>
      </c>
      <c r="E1230" s="222">
        <v>205000</v>
      </c>
      <c r="F1230" s="211"/>
      <c r="G1230" s="211"/>
      <c r="H1230" s="133">
        <f t="shared" si="19"/>
        <v>21.578947368421055</v>
      </c>
    </row>
    <row r="1231" spans="1:8" x14ac:dyDescent="0.25">
      <c r="A1231" s="12" t="s">
        <v>15</v>
      </c>
      <c r="B1231" s="215" t="s">
        <v>16</v>
      </c>
      <c r="C1231" s="211"/>
      <c r="D1231" s="13">
        <v>650000</v>
      </c>
      <c r="E1231" s="216">
        <v>205000</v>
      </c>
      <c r="F1231" s="211"/>
      <c r="G1231" s="211"/>
      <c r="H1231" s="134">
        <f t="shared" si="19"/>
        <v>31.538461538461537</v>
      </c>
    </row>
    <row r="1232" spans="1:8" x14ac:dyDescent="0.25">
      <c r="A1232" s="14" t="s">
        <v>84</v>
      </c>
      <c r="B1232" s="217" t="s">
        <v>85</v>
      </c>
      <c r="C1232" s="211"/>
      <c r="D1232" s="15">
        <v>650000</v>
      </c>
      <c r="E1232" s="218">
        <v>205000</v>
      </c>
      <c r="F1232" s="211"/>
      <c r="G1232" s="211"/>
      <c r="H1232" s="135">
        <f t="shared" si="19"/>
        <v>31.538461538461537</v>
      </c>
    </row>
    <row r="1233" spans="1:8" x14ac:dyDescent="0.25">
      <c r="A1233" s="16" t="s">
        <v>86</v>
      </c>
      <c r="B1233" s="210" t="s">
        <v>87</v>
      </c>
      <c r="C1233" s="211"/>
      <c r="D1233" s="17">
        <v>650000</v>
      </c>
      <c r="E1233" s="212">
        <v>205000</v>
      </c>
      <c r="F1233" s="211"/>
      <c r="G1233" s="211"/>
      <c r="H1233" s="136">
        <f t="shared" si="19"/>
        <v>31.538461538461537</v>
      </c>
    </row>
    <row r="1234" spans="1:8" x14ac:dyDescent="0.25">
      <c r="A1234" s="18" t="s">
        <v>88</v>
      </c>
      <c r="B1234" s="213" t="s">
        <v>89</v>
      </c>
      <c r="C1234" s="211"/>
      <c r="D1234" s="19">
        <v>350000</v>
      </c>
      <c r="E1234" s="214">
        <v>25000</v>
      </c>
      <c r="F1234" s="211"/>
      <c r="G1234" s="211"/>
      <c r="H1234" s="137">
        <f t="shared" si="19"/>
        <v>7.1428571428571423</v>
      </c>
    </row>
    <row r="1235" spans="1:8" x14ac:dyDescent="0.25">
      <c r="A1235" s="18" t="s">
        <v>90</v>
      </c>
      <c r="B1235" s="213" t="s">
        <v>91</v>
      </c>
      <c r="C1235" s="211"/>
      <c r="D1235" s="19">
        <v>300000</v>
      </c>
      <c r="E1235" s="214">
        <v>180000</v>
      </c>
      <c r="F1235" s="211"/>
      <c r="G1235" s="211"/>
      <c r="H1235" s="137">
        <f t="shared" si="19"/>
        <v>60</v>
      </c>
    </row>
    <row r="1236" spans="1:8" x14ac:dyDescent="0.25">
      <c r="A1236" s="12" t="s">
        <v>43</v>
      </c>
      <c r="B1236" s="215" t="s">
        <v>44</v>
      </c>
      <c r="C1236" s="211"/>
      <c r="D1236" s="13">
        <v>300000</v>
      </c>
      <c r="E1236" s="216">
        <v>0</v>
      </c>
      <c r="F1236" s="211"/>
      <c r="G1236" s="211"/>
      <c r="H1236" s="134">
        <f t="shared" si="19"/>
        <v>0</v>
      </c>
    </row>
    <row r="1237" spans="1:8" x14ac:dyDescent="0.25">
      <c r="A1237" s="14" t="s">
        <v>84</v>
      </c>
      <c r="B1237" s="217" t="s">
        <v>85</v>
      </c>
      <c r="C1237" s="211"/>
      <c r="D1237" s="15">
        <v>300000</v>
      </c>
      <c r="E1237" s="218">
        <v>0</v>
      </c>
      <c r="F1237" s="211"/>
      <c r="G1237" s="211"/>
      <c r="H1237" s="135">
        <f t="shared" si="19"/>
        <v>0</v>
      </c>
    </row>
    <row r="1238" spans="1:8" x14ac:dyDescent="0.25">
      <c r="A1238" s="16" t="s">
        <v>86</v>
      </c>
      <c r="B1238" s="210" t="s">
        <v>87</v>
      </c>
      <c r="C1238" s="211"/>
      <c r="D1238" s="17">
        <v>300000</v>
      </c>
      <c r="E1238" s="212">
        <v>0</v>
      </c>
      <c r="F1238" s="211"/>
      <c r="G1238" s="211"/>
      <c r="H1238" s="136">
        <f t="shared" si="19"/>
        <v>0</v>
      </c>
    </row>
    <row r="1239" spans="1:8" x14ac:dyDescent="0.25">
      <c r="A1239" s="18" t="s">
        <v>90</v>
      </c>
      <c r="B1239" s="213" t="s">
        <v>91</v>
      </c>
      <c r="C1239" s="211"/>
      <c r="D1239" s="19">
        <v>300000</v>
      </c>
      <c r="E1239" s="214">
        <v>0</v>
      </c>
      <c r="F1239" s="211"/>
      <c r="G1239" s="211"/>
      <c r="H1239" s="137">
        <f t="shared" si="19"/>
        <v>0</v>
      </c>
    </row>
    <row r="1240" spans="1:8" ht="22.5" x14ac:dyDescent="0.25">
      <c r="A1240" s="10" t="s">
        <v>198</v>
      </c>
      <c r="B1240" s="221" t="s">
        <v>319</v>
      </c>
      <c r="C1240" s="211"/>
      <c r="D1240" s="11">
        <v>600000</v>
      </c>
      <c r="E1240" s="222">
        <v>600000</v>
      </c>
      <c r="F1240" s="211"/>
      <c r="G1240" s="211"/>
      <c r="H1240" s="133">
        <f t="shared" si="19"/>
        <v>100</v>
      </c>
    </row>
    <row r="1241" spans="1:8" x14ac:dyDescent="0.25">
      <c r="A1241" s="12" t="s">
        <v>15</v>
      </c>
      <c r="B1241" s="215" t="s">
        <v>16</v>
      </c>
      <c r="C1241" s="211"/>
      <c r="D1241" s="13">
        <v>500000</v>
      </c>
      <c r="E1241" s="216">
        <v>500000</v>
      </c>
      <c r="F1241" s="211"/>
      <c r="G1241" s="211"/>
      <c r="H1241" s="134">
        <f t="shared" si="19"/>
        <v>100</v>
      </c>
    </row>
    <row r="1242" spans="1:8" x14ac:dyDescent="0.25">
      <c r="A1242" s="14" t="s">
        <v>84</v>
      </c>
      <c r="B1242" s="217" t="s">
        <v>85</v>
      </c>
      <c r="C1242" s="211"/>
      <c r="D1242" s="15">
        <v>500000</v>
      </c>
      <c r="E1242" s="218">
        <v>500000</v>
      </c>
      <c r="F1242" s="211"/>
      <c r="G1242" s="211"/>
      <c r="H1242" s="135">
        <f t="shared" si="19"/>
        <v>100</v>
      </c>
    </row>
    <row r="1243" spans="1:8" x14ac:dyDescent="0.25">
      <c r="A1243" s="16" t="s">
        <v>92</v>
      </c>
      <c r="B1243" s="210" t="s">
        <v>93</v>
      </c>
      <c r="C1243" s="211"/>
      <c r="D1243" s="17">
        <v>500000</v>
      </c>
      <c r="E1243" s="212">
        <v>500000</v>
      </c>
      <c r="F1243" s="211"/>
      <c r="G1243" s="211"/>
      <c r="H1243" s="136">
        <f t="shared" si="19"/>
        <v>100</v>
      </c>
    </row>
    <row r="1244" spans="1:8" x14ac:dyDescent="0.25">
      <c r="A1244" s="18" t="s">
        <v>94</v>
      </c>
      <c r="B1244" s="213" t="s">
        <v>95</v>
      </c>
      <c r="C1244" s="211"/>
      <c r="D1244" s="19">
        <v>500000</v>
      </c>
      <c r="E1244" s="214">
        <v>500000</v>
      </c>
      <c r="F1244" s="211"/>
      <c r="G1244" s="211"/>
      <c r="H1244" s="137">
        <f t="shared" si="19"/>
        <v>100</v>
      </c>
    </row>
    <row r="1245" spans="1:8" x14ac:dyDescent="0.25">
      <c r="A1245" s="12" t="s">
        <v>43</v>
      </c>
      <c r="B1245" s="215" t="s">
        <v>44</v>
      </c>
      <c r="C1245" s="211"/>
      <c r="D1245" s="13">
        <v>100000</v>
      </c>
      <c r="E1245" s="216">
        <v>100000</v>
      </c>
      <c r="F1245" s="211"/>
      <c r="G1245" s="211"/>
      <c r="H1245" s="134">
        <f t="shared" si="19"/>
        <v>100</v>
      </c>
    </row>
    <row r="1246" spans="1:8" x14ac:dyDescent="0.25">
      <c r="A1246" s="14" t="s">
        <v>84</v>
      </c>
      <c r="B1246" s="217" t="s">
        <v>85</v>
      </c>
      <c r="C1246" s="211"/>
      <c r="D1246" s="15">
        <v>100000</v>
      </c>
      <c r="E1246" s="218">
        <v>100000</v>
      </c>
      <c r="F1246" s="211"/>
      <c r="G1246" s="211"/>
      <c r="H1246" s="135">
        <f t="shared" si="19"/>
        <v>100</v>
      </c>
    </row>
    <row r="1247" spans="1:8" x14ac:dyDescent="0.25">
      <c r="A1247" s="16" t="s">
        <v>92</v>
      </c>
      <c r="B1247" s="210" t="s">
        <v>93</v>
      </c>
      <c r="C1247" s="211"/>
      <c r="D1247" s="17">
        <v>100000</v>
      </c>
      <c r="E1247" s="212">
        <v>100000</v>
      </c>
      <c r="F1247" s="211"/>
      <c r="G1247" s="211"/>
      <c r="H1247" s="136">
        <f t="shared" si="19"/>
        <v>100</v>
      </c>
    </row>
    <row r="1248" spans="1:8" x14ac:dyDescent="0.25">
      <c r="A1248" s="18" t="s">
        <v>94</v>
      </c>
      <c r="B1248" s="213" t="s">
        <v>95</v>
      </c>
      <c r="C1248" s="211"/>
      <c r="D1248" s="19">
        <v>100000</v>
      </c>
      <c r="E1248" s="214">
        <v>100000</v>
      </c>
      <c r="F1248" s="211"/>
      <c r="G1248" s="211"/>
      <c r="H1248" s="137">
        <f t="shared" si="19"/>
        <v>100</v>
      </c>
    </row>
    <row r="1249" spans="1:8" ht="22.5" x14ac:dyDescent="0.25">
      <c r="A1249" s="10" t="s">
        <v>229</v>
      </c>
      <c r="B1249" s="221" t="s">
        <v>320</v>
      </c>
      <c r="C1249" s="211"/>
      <c r="D1249" s="11">
        <v>1720000</v>
      </c>
      <c r="E1249" s="222">
        <v>800000</v>
      </c>
      <c r="F1249" s="211"/>
      <c r="G1249" s="211"/>
      <c r="H1249" s="133">
        <f t="shared" si="19"/>
        <v>46.511627906976742</v>
      </c>
    </row>
    <row r="1250" spans="1:8" x14ac:dyDescent="0.25">
      <c r="A1250" s="12" t="s">
        <v>15</v>
      </c>
      <c r="B1250" s="215" t="s">
        <v>16</v>
      </c>
      <c r="C1250" s="211"/>
      <c r="D1250" s="13">
        <v>1720000</v>
      </c>
      <c r="E1250" s="216">
        <v>800000</v>
      </c>
      <c r="F1250" s="211"/>
      <c r="G1250" s="211"/>
      <c r="H1250" s="134">
        <f t="shared" si="19"/>
        <v>46.511627906976742</v>
      </c>
    </row>
    <row r="1251" spans="1:8" x14ac:dyDescent="0.25">
      <c r="A1251" s="14" t="s">
        <v>84</v>
      </c>
      <c r="B1251" s="217" t="s">
        <v>85</v>
      </c>
      <c r="C1251" s="211"/>
      <c r="D1251" s="15">
        <v>1720000</v>
      </c>
      <c r="E1251" s="218">
        <v>800000</v>
      </c>
      <c r="F1251" s="211"/>
      <c r="G1251" s="211"/>
      <c r="H1251" s="135">
        <f t="shared" si="19"/>
        <v>46.511627906976742</v>
      </c>
    </row>
    <row r="1252" spans="1:8" x14ac:dyDescent="0.25">
      <c r="A1252" s="16" t="s">
        <v>307</v>
      </c>
      <c r="B1252" s="210" t="s">
        <v>308</v>
      </c>
      <c r="C1252" s="211"/>
      <c r="D1252" s="17">
        <v>1720000</v>
      </c>
      <c r="E1252" s="212">
        <v>800000</v>
      </c>
      <c r="F1252" s="211"/>
      <c r="G1252" s="211"/>
      <c r="H1252" s="136">
        <f t="shared" si="19"/>
        <v>46.511627906976742</v>
      </c>
    </row>
    <row r="1253" spans="1:8" x14ac:dyDescent="0.25">
      <c r="A1253" s="18" t="s">
        <v>309</v>
      </c>
      <c r="B1253" s="213" t="s">
        <v>310</v>
      </c>
      <c r="C1253" s="211"/>
      <c r="D1253" s="19">
        <v>1720000</v>
      </c>
      <c r="E1253" s="214">
        <v>800000</v>
      </c>
      <c r="F1253" s="211"/>
      <c r="G1253" s="211"/>
      <c r="H1253" s="137">
        <f t="shared" si="19"/>
        <v>46.511627906976742</v>
      </c>
    </row>
    <row r="1254" spans="1:8" ht="22.5" x14ac:dyDescent="0.25">
      <c r="A1254" s="10" t="s">
        <v>321</v>
      </c>
      <c r="B1254" s="221" t="s">
        <v>322</v>
      </c>
      <c r="C1254" s="211"/>
      <c r="D1254" s="11">
        <v>205000</v>
      </c>
      <c r="E1254" s="222">
        <v>205000</v>
      </c>
      <c r="F1254" s="211"/>
      <c r="G1254" s="211"/>
      <c r="H1254" s="133">
        <f t="shared" si="19"/>
        <v>100</v>
      </c>
    </row>
    <row r="1255" spans="1:8" x14ac:dyDescent="0.25">
      <c r="A1255" s="12" t="s">
        <v>15</v>
      </c>
      <c r="B1255" s="215" t="s">
        <v>16</v>
      </c>
      <c r="C1255" s="211"/>
      <c r="D1255" s="13">
        <v>31000</v>
      </c>
      <c r="E1255" s="216">
        <v>31000</v>
      </c>
      <c r="F1255" s="211"/>
      <c r="G1255" s="211"/>
      <c r="H1255" s="134">
        <f t="shared" si="19"/>
        <v>100</v>
      </c>
    </row>
    <row r="1256" spans="1:8" x14ac:dyDescent="0.25">
      <c r="A1256" s="14" t="s">
        <v>84</v>
      </c>
      <c r="B1256" s="217" t="s">
        <v>85</v>
      </c>
      <c r="C1256" s="211"/>
      <c r="D1256" s="15">
        <v>31000</v>
      </c>
      <c r="E1256" s="218">
        <v>31000</v>
      </c>
      <c r="F1256" s="211"/>
      <c r="G1256" s="211"/>
      <c r="H1256" s="135">
        <f t="shared" si="19"/>
        <v>100</v>
      </c>
    </row>
    <row r="1257" spans="1:8" x14ac:dyDescent="0.25">
      <c r="A1257" s="16" t="s">
        <v>92</v>
      </c>
      <c r="B1257" s="210" t="s">
        <v>93</v>
      </c>
      <c r="C1257" s="211"/>
      <c r="D1257" s="17">
        <v>31000</v>
      </c>
      <c r="E1257" s="212">
        <v>31000</v>
      </c>
      <c r="F1257" s="211"/>
      <c r="G1257" s="211"/>
      <c r="H1257" s="136">
        <f t="shared" si="19"/>
        <v>100</v>
      </c>
    </row>
    <row r="1258" spans="1:8" x14ac:dyDescent="0.25">
      <c r="A1258" s="18" t="s">
        <v>94</v>
      </c>
      <c r="B1258" s="213" t="s">
        <v>95</v>
      </c>
      <c r="C1258" s="211"/>
      <c r="D1258" s="19">
        <v>31000</v>
      </c>
      <c r="E1258" s="214">
        <v>31000</v>
      </c>
      <c r="F1258" s="211"/>
      <c r="G1258" s="211"/>
      <c r="H1258" s="137">
        <f t="shared" si="19"/>
        <v>100</v>
      </c>
    </row>
    <row r="1259" spans="1:8" x14ac:dyDescent="0.25">
      <c r="A1259" s="12" t="s">
        <v>49</v>
      </c>
      <c r="B1259" s="215" t="s">
        <v>50</v>
      </c>
      <c r="C1259" s="211"/>
      <c r="D1259" s="13">
        <v>174000</v>
      </c>
      <c r="E1259" s="216">
        <v>174000</v>
      </c>
      <c r="F1259" s="211"/>
      <c r="G1259" s="211"/>
      <c r="H1259" s="134">
        <f t="shared" si="19"/>
        <v>100</v>
      </c>
    </row>
    <row r="1260" spans="1:8" x14ac:dyDescent="0.25">
      <c r="A1260" s="14" t="s">
        <v>84</v>
      </c>
      <c r="B1260" s="217" t="s">
        <v>85</v>
      </c>
      <c r="C1260" s="211"/>
      <c r="D1260" s="15">
        <v>174000</v>
      </c>
      <c r="E1260" s="218">
        <v>174000</v>
      </c>
      <c r="F1260" s="211"/>
      <c r="G1260" s="211"/>
      <c r="H1260" s="135">
        <f t="shared" si="19"/>
        <v>100</v>
      </c>
    </row>
    <row r="1261" spans="1:8" x14ac:dyDescent="0.25">
      <c r="A1261" s="16" t="s">
        <v>92</v>
      </c>
      <c r="B1261" s="210" t="s">
        <v>93</v>
      </c>
      <c r="C1261" s="211"/>
      <c r="D1261" s="17">
        <v>174000</v>
      </c>
      <c r="E1261" s="212">
        <v>174000</v>
      </c>
      <c r="F1261" s="211"/>
      <c r="G1261" s="211"/>
      <c r="H1261" s="136">
        <f t="shared" si="19"/>
        <v>100</v>
      </c>
    </row>
    <row r="1262" spans="1:8" x14ac:dyDescent="0.25">
      <c r="A1262" s="18" t="s">
        <v>94</v>
      </c>
      <c r="B1262" s="213" t="s">
        <v>95</v>
      </c>
      <c r="C1262" s="211"/>
      <c r="D1262" s="19">
        <v>174000</v>
      </c>
      <c r="E1262" s="214">
        <v>174000</v>
      </c>
      <c r="F1262" s="211"/>
      <c r="G1262" s="211"/>
      <c r="H1262" s="137">
        <f t="shared" si="19"/>
        <v>100</v>
      </c>
    </row>
    <row r="1263" spans="1:8" ht="22.5" x14ac:dyDescent="0.25">
      <c r="A1263" s="10" t="s">
        <v>323</v>
      </c>
      <c r="B1263" s="221" t="s">
        <v>324</v>
      </c>
      <c r="C1263" s="211"/>
      <c r="D1263" s="11">
        <v>145000</v>
      </c>
      <c r="E1263" s="222">
        <v>145000</v>
      </c>
      <c r="F1263" s="211"/>
      <c r="G1263" s="211"/>
      <c r="H1263" s="133">
        <f t="shared" si="19"/>
        <v>100</v>
      </c>
    </row>
    <row r="1264" spans="1:8" x14ac:dyDescent="0.25">
      <c r="A1264" s="12" t="s">
        <v>15</v>
      </c>
      <c r="B1264" s="215" t="s">
        <v>16</v>
      </c>
      <c r="C1264" s="211"/>
      <c r="D1264" s="13">
        <v>22000</v>
      </c>
      <c r="E1264" s="216">
        <v>22000</v>
      </c>
      <c r="F1264" s="211"/>
      <c r="G1264" s="211"/>
      <c r="H1264" s="134">
        <f t="shared" si="19"/>
        <v>100</v>
      </c>
    </row>
    <row r="1265" spans="1:8" x14ac:dyDescent="0.25">
      <c r="A1265" s="14" t="s">
        <v>84</v>
      </c>
      <c r="B1265" s="217" t="s">
        <v>85</v>
      </c>
      <c r="C1265" s="211"/>
      <c r="D1265" s="15">
        <v>22000</v>
      </c>
      <c r="E1265" s="218">
        <v>22000</v>
      </c>
      <c r="F1265" s="211"/>
      <c r="G1265" s="211"/>
      <c r="H1265" s="135">
        <f t="shared" si="19"/>
        <v>100</v>
      </c>
    </row>
    <row r="1266" spans="1:8" x14ac:dyDescent="0.25">
      <c r="A1266" s="16" t="s">
        <v>92</v>
      </c>
      <c r="B1266" s="210" t="s">
        <v>93</v>
      </c>
      <c r="C1266" s="211"/>
      <c r="D1266" s="17">
        <v>22000</v>
      </c>
      <c r="E1266" s="212">
        <v>22000</v>
      </c>
      <c r="F1266" s="211"/>
      <c r="G1266" s="211"/>
      <c r="H1266" s="136">
        <f t="shared" si="19"/>
        <v>100</v>
      </c>
    </row>
    <row r="1267" spans="1:8" x14ac:dyDescent="0.25">
      <c r="A1267" s="18" t="s">
        <v>94</v>
      </c>
      <c r="B1267" s="213" t="s">
        <v>95</v>
      </c>
      <c r="C1267" s="211"/>
      <c r="D1267" s="19">
        <v>22000</v>
      </c>
      <c r="E1267" s="214">
        <v>22000</v>
      </c>
      <c r="F1267" s="211"/>
      <c r="G1267" s="211"/>
      <c r="H1267" s="137">
        <f t="shared" si="19"/>
        <v>100</v>
      </c>
    </row>
    <row r="1268" spans="1:8" x14ac:dyDescent="0.25">
      <c r="A1268" s="12" t="s">
        <v>49</v>
      </c>
      <c r="B1268" s="215" t="s">
        <v>50</v>
      </c>
      <c r="C1268" s="211"/>
      <c r="D1268" s="13">
        <v>123000</v>
      </c>
      <c r="E1268" s="216">
        <v>123000</v>
      </c>
      <c r="F1268" s="211"/>
      <c r="G1268" s="211"/>
      <c r="H1268" s="134">
        <f t="shared" si="19"/>
        <v>100</v>
      </c>
    </row>
    <row r="1269" spans="1:8" x14ac:dyDescent="0.25">
      <c r="A1269" s="14" t="s">
        <v>84</v>
      </c>
      <c r="B1269" s="217" t="s">
        <v>85</v>
      </c>
      <c r="C1269" s="211"/>
      <c r="D1269" s="15">
        <v>123000</v>
      </c>
      <c r="E1269" s="218">
        <v>123000</v>
      </c>
      <c r="F1269" s="211"/>
      <c r="G1269" s="211"/>
      <c r="H1269" s="135">
        <f t="shared" si="19"/>
        <v>100</v>
      </c>
    </row>
    <row r="1270" spans="1:8" x14ac:dyDescent="0.25">
      <c r="A1270" s="16" t="s">
        <v>92</v>
      </c>
      <c r="B1270" s="210" t="s">
        <v>93</v>
      </c>
      <c r="C1270" s="211"/>
      <c r="D1270" s="17">
        <v>123000</v>
      </c>
      <c r="E1270" s="212">
        <v>123000</v>
      </c>
      <c r="F1270" s="211"/>
      <c r="G1270" s="211"/>
      <c r="H1270" s="136">
        <f t="shared" si="19"/>
        <v>100</v>
      </c>
    </row>
    <row r="1271" spans="1:8" x14ac:dyDescent="0.25">
      <c r="A1271" s="18" t="s">
        <v>94</v>
      </c>
      <c r="B1271" s="213" t="s">
        <v>95</v>
      </c>
      <c r="C1271" s="211"/>
      <c r="D1271" s="19">
        <v>123000</v>
      </c>
      <c r="E1271" s="214">
        <v>123000</v>
      </c>
      <c r="F1271" s="211"/>
      <c r="G1271" s="211"/>
      <c r="H1271" s="137">
        <f t="shared" si="19"/>
        <v>100</v>
      </c>
    </row>
    <row r="1272" spans="1:8" ht="22.5" x14ac:dyDescent="0.25">
      <c r="A1272" s="10" t="s">
        <v>47</v>
      </c>
      <c r="B1272" s="221" t="s">
        <v>325</v>
      </c>
      <c r="C1272" s="211"/>
      <c r="D1272" s="11">
        <v>3658000</v>
      </c>
      <c r="E1272" s="222">
        <v>3958000</v>
      </c>
      <c r="F1272" s="211"/>
      <c r="G1272" s="211"/>
      <c r="H1272" s="133">
        <f t="shared" si="19"/>
        <v>108.20120284308365</v>
      </c>
    </row>
    <row r="1273" spans="1:8" x14ac:dyDescent="0.25">
      <c r="A1273" s="12" t="s">
        <v>15</v>
      </c>
      <c r="B1273" s="215" t="s">
        <v>16</v>
      </c>
      <c r="C1273" s="211"/>
      <c r="D1273" s="13">
        <v>3658000</v>
      </c>
      <c r="E1273" s="216">
        <v>3958000</v>
      </c>
      <c r="F1273" s="211"/>
      <c r="G1273" s="211"/>
      <c r="H1273" s="134">
        <f t="shared" si="19"/>
        <v>108.20120284308365</v>
      </c>
    </row>
    <row r="1274" spans="1:8" x14ac:dyDescent="0.25">
      <c r="A1274" s="14" t="s">
        <v>17</v>
      </c>
      <c r="B1274" s="217" t="s">
        <v>18</v>
      </c>
      <c r="C1274" s="211"/>
      <c r="D1274" s="15">
        <v>3568000</v>
      </c>
      <c r="E1274" s="218">
        <v>3868000</v>
      </c>
      <c r="F1274" s="211"/>
      <c r="G1274" s="211"/>
      <c r="H1274" s="135">
        <f t="shared" si="19"/>
        <v>108.40807174887892</v>
      </c>
    </row>
    <row r="1275" spans="1:8" x14ac:dyDescent="0.25">
      <c r="A1275" s="16" t="s">
        <v>19</v>
      </c>
      <c r="B1275" s="210" t="s">
        <v>20</v>
      </c>
      <c r="C1275" s="211"/>
      <c r="D1275" s="17">
        <v>3568000</v>
      </c>
      <c r="E1275" s="212">
        <v>3868000</v>
      </c>
      <c r="F1275" s="211"/>
      <c r="G1275" s="211"/>
      <c r="H1275" s="136">
        <f t="shared" si="19"/>
        <v>108.40807174887892</v>
      </c>
    </row>
    <row r="1276" spans="1:8" x14ac:dyDescent="0.25">
      <c r="A1276" s="18" t="s">
        <v>21</v>
      </c>
      <c r="B1276" s="213" t="s">
        <v>22</v>
      </c>
      <c r="C1276" s="211"/>
      <c r="D1276" s="19">
        <v>10000</v>
      </c>
      <c r="E1276" s="214">
        <v>10000</v>
      </c>
      <c r="F1276" s="211"/>
      <c r="G1276" s="211"/>
      <c r="H1276" s="137">
        <f t="shared" si="19"/>
        <v>100</v>
      </c>
    </row>
    <row r="1277" spans="1:8" x14ac:dyDescent="0.25">
      <c r="A1277" s="18" t="s">
        <v>106</v>
      </c>
      <c r="B1277" s="213" t="s">
        <v>107</v>
      </c>
      <c r="C1277" s="211"/>
      <c r="D1277" s="19">
        <v>20000</v>
      </c>
      <c r="E1277" s="214">
        <v>20000</v>
      </c>
      <c r="F1277" s="211"/>
      <c r="G1277" s="211"/>
      <c r="H1277" s="137">
        <f t="shared" si="19"/>
        <v>100</v>
      </c>
    </row>
    <row r="1278" spans="1:8" x14ac:dyDescent="0.25">
      <c r="A1278" s="18" t="s">
        <v>27</v>
      </c>
      <c r="B1278" s="213" t="s">
        <v>28</v>
      </c>
      <c r="C1278" s="211"/>
      <c r="D1278" s="19">
        <v>3356000</v>
      </c>
      <c r="E1278" s="214">
        <v>3656000</v>
      </c>
      <c r="F1278" s="211"/>
      <c r="G1278" s="211"/>
      <c r="H1278" s="137">
        <f t="shared" si="19"/>
        <v>108.93921334922527</v>
      </c>
    </row>
    <row r="1279" spans="1:8" x14ac:dyDescent="0.25">
      <c r="A1279" s="18" t="s">
        <v>23</v>
      </c>
      <c r="B1279" s="213" t="s">
        <v>24</v>
      </c>
      <c r="C1279" s="211"/>
      <c r="D1279" s="19">
        <v>182000</v>
      </c>
      <c r="E1279" s="214">
        <v>182000</v>
      </c>
      <c r="F1279" s="211"/>
      <c r="G1279" s="211"/>
      <c r="H1279" s="137">
        <f t="shared" si="19"/>
        <v>100</v>
      </c>
    </row>
    <row r="1280" spans="1:8" x14ac:dyDescent="0.25">
      <c r="A1280" s="14" t="s">
        <v>84</v>
      </c>
      <c r="B1280" s="217" t="s">
        <v>85</v>
      </c>
      <c r="C1280" s="211"/>
      <c r="D1280" s="15">
        <v>90000</v>
      </c>
      <c r="E1280" s="218">
        <v>90000</v>
      </c>
      <c r="F1280" s="211"/>
      <c r="G1280" s="211"/>
      <c r="H1280" s="135">
        <f t="shared" si="19"/>
        <v>100</v>
      </c>
    </row>
    <row r="1281" spans="1:8" x14ac:dyDescent="0.25">
      <c r="A1281" s="16" t="s">
        <v>86</v>
      </c>
      <c r="B1281" s="210" t="s">
        <v>87</v>
      </c>
      <c r="C1281" s="211"/>
      <c r="D1281" s="17">
        <v>90000</v>
      </c>
      <c r="E1281" s="212">
        <v>90000</v>
      </c>
      <c r="F1281" s="211"/>
      <c r="G1281" s="211"/>
      <c r="H1281" s="136">
        <f t="shared" si="19"/>
        <v>100</v>
      </c>
    </row>
    <row r="1282" spans="1:8" x14ac:dyDescent="0.25">
      <c r="A1282" s="18" t="s">
        <v>90</v>
      </c>
      <c r="B1282" s="213" t="s">
        <v>91</v>
      </c>
      <c r="C1282" s="211"/>
      <c r="D1282" s="19">
        <v>90000</v>
      </c>
      <c r="E1282" s="214">
        <v>90000</v>
      </c>
      <c r="F1282" s="211"/>
      <c r="G1282" s="211"/>
      <c r="H1282" s="137">
        <f t="shared" si="19"/>
        <v>100</v>
      </c>
    </row>
    <row r="1283" spans="1:8" ht="22.5" x14ac:dyDescent="0.25">
      <c r="A1283" s="10" t="s">
        <v>326</v>
      </c>
      <c r="B1283" s="221" t="s">
        <v>327</v>
      </c>
      <c r="C1283" s="211"/>
      <c r="D1283" s="11">
        <v>2290000</v>
      </c>
      <c r="E1283" s="222">
        <v>2290000</v>
      </c>
      <c r="F1283" s="211"/>
      <c r="G1283" s="211"/>
      <c r="H1283" s="133">
        <f t="shared" si="19"/>
        <v>100</v>
      </c>
    </row>
    <row r="1284" spans="1:8" x14ac:dyDescent="0.25">
      <c r="A1284" s="12" t="s">
        <v>15</v>
      </c>
      <c r="B1284" s="215" t="s">
        <v>16</v>
      </c>
      <c r="C1284" s="211"/>
      <c r="D1284" s="13">
        <v>135000</v>
      </c>
      <c r="E1284" s="216">
        <v>135000</v>
      </c>
      <c r="F1284" s="211"/>
      <c r="G1284" s="211"/>
      <c r="H1284" s="134">
        <f t="shared" si="19"/>
        <v>100</v>
      </c>
    </row>
    <row r="1285" spans="1:8" x14ac:dyDescent="0.25">
      <c r="A1285" s="14" t="s">
        <v>17</v>
      </c>
      <c r="B1285" s="217" t="s">
        <v>18</v>
      </c>
      <c r="C1285" s="211"/>
      <c r="D1285" s="15">
        <v>135000</v>
      </c>
      <c r="E1285" s="218">
        <v>135000</v>
      </c>
      <c r="F1285" s="211"/>
      <c r="G1285" s="211"/>
      <c r="H1285" s="135">
        <f t="shared" si="19"/>
        <v>100</v>
      </c>
    </row>
    <row r="1286" spans="1:8" x14ac:dyDescent="0.25">
      <c r="A1286" s="16" t="s">
        <v>80</v>
      </c>
      <c r="B1286" s="210" t="s">
        <v>81</v>
      </c>
      <c r="C1286" s="211"/>
      <c r="D1286" s="17">
        <v>28000</v>
      </c>
      <c r="E1286" s="212">
        <v>28000</v>
      </c>
      <c r="F1286" s="211"/>
      <c r="G1286" s="211"/>
      <c r="H1286" s="136">
        <f t="shared" si="19"/>
        <v>100</v>
      </c>
    </row>
    <row r="1287" spans="1:8" x14ac:dyDescent="0.25">
      <c r="A1287" s="18" t="s">
        <v>82</v>
      </c>
      <c r="B1287" s="213" t="s">
        <v>83</v>
      </c>
      <c r="C1287" s="211"/>
      <c r="D1287" s="19">
        <v>28000</v>
      </c>
      <c r="E1287" s="214">
        <v>28000</v>
      </c>
      <c r="F1287" s="211"/>
      <c r="G1287" s="211"/>
      <c r="H1287" s="137">
        <f t="shared" si="19"/>
        <v>100</v>
      </c>
    </row>
    <row r="1288" spans="1:8" x14ac:dyDescent="0.25">
      <c r="A1288" s="16" t="s">
        <v>19</v>
      </c>
      <c r="B1288" s="210" t="s">
        <v>20</v>
      </c>
      <c r="C1288" s="211"/>
      <c r="D1288" s="17">
        <v>107000</v>
      </c>
      <c r="E1288" s="212">
        <v>107000</v>
      </c>
      <c r="F1288" s="211"/>
      <c r="G1288" s="211"/>
      <c r="H1288" s="136">
        <f t="shared" si="19"/>
        <v>100</v>
      </c>
    </row>
    <row r="1289" spans="1:8" x14ac:dyDescent="0.25">
      <c r="A1289" s="18" t="s">
        <v>21</v>
      </c>
      <c r="B1289" s="213" t="s">
        <v>22</v>
      </c>
      <c r="C1289" s="211"/>
      <c r="D1289" s="19">
        <v>26000</v>
      </c>
      <c r="E1289" s="214">
        <v>26000</v>
      </c>
      <c r="F1289" s="211"/>
      <c r="G1289" s="211"/>
      <c r="H1289" s="137">
        <f t="shared" si="19"/>
        <v>100</v>
      </c>
    </row>
    <row r="1290" spans="1:8" x14ac:dyDescent="0.25">
      <c r="A1290" s="18" t="s">
        <v>27</v>
      </c>
      <c r="B1290" s="213" t="s">
        <v>28</v>
      </c>
      <c r="C1290" s="211"/>
      <c r="D1290" s="19">
        <v>41500</v>
      </c>
      <c r="E1290" s="214">
        <v>41500</v>
      </c>
      <c r="F1290" s="211"/>
      <c r="G1290" s="211"/>
      <c r="H1290" s="137">
        <f t="shared" si="19"/>
        <v>100</v>
      </c>
    </row>
    <row r="1291" spans="1:8" x14ac:dyDescent="0.25">
      <c r="A1291" s="18" t="s">
        <v>23</v>
      </c>
      <c r="B1291" s="213" t="s">
        <v>24</v>
      </c>
      <c r="C1291" s="211"/>
      <c r="D1291" s="19">
        <v>39500</v>
      </c>
      <c r="E1291" s="214">
        <v>39500</v>
      </c>
      <c r="F1291" s="211"/>
      <c r="G1291" s="211"/>
      <c r="H1291" s="137">
        <f t="shared" si="19"/>
        <v>100</v>
      </c>
    </row>
    <row r="1292" spans="1:8" x14ac:dyDescent="0.25">
      <c r="A1292" s="12" t="s">
        <v>49</v>
      </c>
      <c r="B1292" s="215" t="s">
        <v>50</v>
      </c>
      <c r="C1292" s="211"/>
      <c r="D1292" s="13">
        <v>2155000</v>
      </c>
      <c r="E1292" s="216">
        <v>2155000</v>
      </c>
      <c r="F1292" s="211"/>
      <c r="G1292" s="211"/>
      <c r="H1292" s="134">
        <f t="shared" si="19"/>
        <v>100</v>
      </c>
    </row>
    <row r="1293" spans="1:8" x14ac:dyDescent="0.25">
      <c r="A1293" s="14" t="s">
        <v>17</v>
      </c>
      <c r="B1293" s="217" t="s">
        <v>18</v>
      </c>
      <c r="C1293" s="211"/>
      <c r="D1293" s="15">
        <v>2155000</v>
      </c>
      <c r="E1293" s="218">
        <v>2155000</v>
      </c>
      <c r="F1293" s="211"/>
      <c r="G1293" s="211"/>
      <c r="H1293" s="135">
        <f t="shared" ref="H1293:H1356" si="20">SUM(E1293/D1293)*100</f>
        <v>100</v>
      </c>
    </row>
    <row r="1294" spans="1:8" x14ac:dyDescent="0.25">
      <c r="A1294" s="16" t="s">
        <v>80</v>
      </c>
      <c r="B1294" s="210" t="s">
        <v>81</v>
      </c>
      <c r="C1294" s="211"/>
      <c r="D1294" s="17">
        <v>2140000</v>
      </c>
      <c r="E1294" s="212">
        <v>2140000</v>
      </c>
      <c r="F1294" s="211"/>
      <c r="G1294" s="211"/>
      <c r="H1294" s="136">
        <f t="shared" si="20"/>
        <v>100</v>
      </c>
    </row>
    <row r="1295" spans="1:8" x14ac:dyDescent="0.25">
      <c r="A1295" s="18" t="s">
        <v>82</v>
      </c>
      <c r="B1295" s="213" t="s">
        <v>83</v>
      </c>
      <c r="C1295" s="211"/>
      <c r="D1295" s="19">
        <v>2140000</v>
      </c>
      <c r="E1295" s="214">
        <v>2140000</v>
      </c>
      <c r="F1295" s="211"/>
      <c r="G1295" s="211"/>
      <c r="H1295" s="137">
        <f t="shared" si="20"/>
        <v>100</v>
      </c>
    </row>
    <row r="1296" spans="1:8" x14ac:dyDescent="0.25">
      <c r="A1296" s="16" t="s">
        <v>19</v>
      </c>
      <c r="B1296" s="210" t="s">
        <v>20</v>
      </c>
      <c r="C1296" s="211"/>
      <c r="D1296" s="17">
        <v>15000</v>
      </c>
      <c r="E1296" s="212">
        <v>15000</v>
      </c>
      <c r="F1296" s="211"/>
      <c r="G1296" s="211"/>
      <c r="H1296" s="136">
        <f t="shared" si="20"/>
        <v>100</v>
      </c>
    </row>
    <row r="1297" spans="1:8" x14ac:dyDescent="0.25">
      <c r="A1297" s="18" t="s">
        <v>21</v>
      </c>
      <c r="B1297" s="213" t="s">
        <v>22</v>
      </c>
      <c r="C1297" s="211"/>
      <c r="D1297" s="19">
        <v>15000</v>
      </c>
      <c r="E1297" s="214">
        <v>15000</v>
      </c>
      <c r="F1297" s="211"/>
      <c r="G1297" s="211"/>
      <c r="H1297" s="137">
        <f t="shared" si="20"/>
        <v>100</v>
      </c>
    </row>
    <row r="1298" spans="1:8" ht="22.5" x14ac:dyDescent="0.25">
      <c r="A1298" s="10" t="s">
        <v>328</v>
      </c>
      <c r="B1298" s="221" t="s">
        <v>329</v>
      </c>
      <c r="C1298" s="211"/>
      <c r="D1298" s="11">
        <v>1800000</v>
      </c>
      <c r="E1298" s="222">
        <v>1400000</v>
      </c>
      <c r="F1298" s="211"/>
      <c r="G1298" s="211"/>
      <c r="H1298" s="133">
        <f t="shared" si="20"/>
        <v>77.777777777777786</v>
      </c>
    </row>
    <row r="1299" spans="1:8" x14ac:dyDescent="0.25">
      <c r="A1299" s="12" t="s">
        <v>15</v>
      </c>
      <c r="B1299" s="215" t="s">
        <v>16</v>
      </c>
      <c r="C1299" s="211"/>
      <c r="D1299" s="13">
        <v>1800000</v>
      </c>
      <c r="E1299" s="216">
        <v>1400000</v>
      </c>
      <c r="F1299" s="211"/>
      <c r="G1299" s="211"/>
      <c r="H1299" s="134">
        <f t="shared" si="20"/>
        <v>77.777777777777786</v>
      </c>
    </row>
    <row r="1300" spans="1:8" x14ac:dyDescent="0.25">
      <c r="A1300" s="14" t="s">
        <v>17</v>
      </c>
      <c r="B1300" s="217" t="s">
        <v>18</v>
      </c>
      <c r="C1300" s="211"/>
      <c r="D1300" s="15">
        <v>1800000</v>
      </c>
      <c r="E1300" s="218">
        <v>1400000</v>
      </c>
      <c r="F1300" s="211"/>
      <c r="G1300" s="211"/>
      <c r="H1300" s="135">
        <f t="shared" si="20"/>
        <v>77.777777777777786</v>
      </c>
    </row>
    <row r="1301" spans="1:8" x14ac:dyDescent="0.25">
      <c r="A1301" s="16" t="s">
        <v>19</v>
      </c>
      <c r="B1301" s="210" t="s">
        <v>20</v>
      </c>
      <c r="C1301" s="211"/>
      <c r="D1301" s="17">
        <v>75000</v>
      </c>
      <c r="E1301" s="212">
        <v>75000</v>
      </c>
      <c r="F1301" s="211"/>
      <c r="G1301" s="211"/>
      <c r="H1301" s="136">
        <f t="shared" si="20"/>
        <v>100</v>
      </c>
    </row>
    <row r="1302" spans="1:8" x14ac:dyDescent="0.25">
      <c r="A1302" s="18" t="s">
        <v>106</v>
      </c>
      <c r="B1302" s="213" t="s">
        <v>107</v>
      </c>
      <c r="C1302" s="211"/>
      <c r="D1302" s="19">
        <v>75000</v>
      </c>
      <c r="E1302" s="214">
        <v>75000</v>
      </c>
      <c r="F1302" s="211"/>
      <c r="G1302" s="211"/>
      <c r="H1302" s="137">
        <f t="shared" si="20"/>
        <v>100</v>
      </c>
    </row>
    <row r="1303" spans="1:8" x14ac:dyDescent="0.25">
      <c r="A1303" s="16" t="s">
        <v>117</v>
      </c>
      <c r="B1303" s="210" t="s">
        <v>118</v>
      </c>
      <c r="C1303" s="211"/>
      <c r="D1303" s="17">
        <v>1725000</v>
      </c>
      <c r="E1303" s="212">
        <v>1325000</v>
      </c>
      <c r="F1303" s="211"/>
      <c r="G1303" s="211"/>
      <c r="H1303" s="136">
        <f t="shared" si="20"/>
        <v>76.811594202898547</v>
      </c>
    </row>
    <row r="1304" spans="1:8" x14ac:dyDescent="0.25">
      <c r="A1304" s="18" t="s">
        <v>142</v>
      </c>
      <c r="B1304" s="213" t="s">
        <v>143</v>
      </c>
      <c r="C1304" s="211"/>
      <c r="D1304" s="19">
        <v>1725000</v>
      </c>
      <c r="E1304" s="214">
        <v>1325000</v>
      </c>
      <c r="F1304" s="211"/>
      <c r="G1304" s="211"/>
      <c r="H1304" s="137">
        <f t="shared" si="20"/>
        <v>76.811594202898547</v>
      </c>
    </row>
    <row r="1305" spans="1:8" ht="22.5" x14ac:dyDescent="0.25">
      <c r="A1305" s="10" t="s">
        <v>330</v>
      </c>
      <c r="B1305" s="221" t="s">
        <v>331</v>
      </c>
      <c r="C1305" s="211"/>
      <c r="D1305" s="11">
        <v>766000</v>
      </c>
      <c r="E1305" s="222">
        <v>766000</v>
      </c>
      <c r="F1305" s="211"/>
      <c r="G1305" s="211"/>
      <c r="H1305" s="133">
        <f t="shared" si="20"/>
        <v>100</v>
      </c>
    </row>
    <row r="1306" spans="1:8" x14ac:dyDescent="0.25">
      <c r="A1306" s="12" t="s">
        <v>49</v>
      </c>
      <c r="B1306" s="215" t="s">
        <v>50</v>
      </c>
      <c r="C1306" s="211"/>
      <c r="D1306" s="13">
        <v>766000</v>
      </c>
      <c r="E1306" s="216">
        <v>766000</v>
      </c>
      <c r="F1306" s="211"/>
      <c r="G1306" s="211"/>
      <c r="H1306" s="134">
        <f t="shared" si="20"/>
        <v>100</v>
      </c>
    </row>
    <row r="1307" spans="1:8" x14ac:dyDescent="0.25">
      <c r="A1307" s="14" t="s">
        <v>17</v>
      </c>
      <c r="B1307" s="217" t="s">
        <v>18</v>
      </c>
      <c r="C1307" s="211"/>
      <c r="D1307" s="15">
        <v>766000</v>
      </c>
      <c r="E1307" s="218">
        <v>766000</v>
      </c>
      <c r="F1307" s="211"/>
      <c r="G1307" s="211"/>
      <c r="H1307" s="135">
        <f t="shared" si="20"/>
        <v>100</v>
      </c>
    </row>
    <row r="1308" spans="1:8" x14ac:dyDescent="0.25">
      <c r="A1308" s="16" t="s">
        <v>80</v>
      </c>
      <c r="B1308" s="210" t="s">
        <v>81</v>
      </c>
      <c r="C1308" s="211"/>
      <c r="D1308" s="17">
        <v>20000</v>
      </c>
      <c r="E1308" s="212">
        <v>20000</v>
      </c>
      <c r="F1308" s="211"/>
      <c r="G1308" s="211"/>
      <c r="H1308" s="136">
        <f t="shared" si="20"/>
        <v>100</v>
      </c>
    </row>
    <row r="1309" spans="1:8" x14ac:dyDescent="0.25">
      <c r="A1309" s="18" t="s">
        <v>82</v>
      </c>
      <c r="B1309" s="213" t="s">
        <v>83</v>
      </c>
      <c r="C1309" s="211"/>
      <c r="D1309" s="19">
        <v>20000</v>
      </c>
      <c r="E1309" s="214">
        <v>20000</v>
      </c>
      <c r="F1309" s="211"/>
      <c r="G1309" s="211"/>
      <c r="H1309" s="137">
        <f t="shared" si="20"/>
        <v>100</v>
      </c>
    </row>
    <row r="1310" spans="1:8" x14ac:dyDescent="0.25">
      <c r="A1310" s="16" t="s">
        <v>19</v>
      </c>
      <c r="B1310" s="210" t="s">
        <v>20</v>
      </c>
      <c r="C1310" s="211"/>
      <c r="D1310" s="17">
        <v>746000</v>
      </c>
      <c r="E1310" s="212">
        <v>746000</v>
      </c>
      <c r="F1310" s="211"/>
      <c r="G1310" s="211"/>
      <c r="H1310" s="136">
        <f t="shared" si="20"/>
        <v>100</v>
      </c>
    </row>
    <row r="1311" spans="1:8" x14ac:dyDescent="0.25">
      <c r="A1311" s="18" t="s">
        <v>106</v>
      </c>
      <c r="B1311" s="213" t="s">
        <v>107</v>
      </c>
      <c r="C1311" s="211"/>
      <c r="D1311" s="19">
        <v>705000</v>
      </c>
      <c r="E1311" s="214">
        <v>705000</v>
      </c>
      <c r="F1311" s="211"/>
      <c r="G1311" s="211"/>
      <c r="H1311" s="137">
        <f t="shared" si="20"/>
        <v>100</v>
      </c>
    </row>
    <row r="1312" spans="1:8" x14ac:dyDescent="0.25">
      <c r="A1312" s="18" t="s">
        <v>27</v>
      </c>
      <c r="B1312" s="213" t="s">
        <v>28</v>
      </c>
      <c r="C1312" s="211"/>
      <c r="D1312" s="19">
        <v>6000</v>
      </c>
      <c r="E1312" s="214">
        <v>6000</v>
      </c>
      <c r="F1312" s="211"/>
      <c r="G1312" s="211"/>
      <c r="H1312" s="137">
        <f t="shared" si="20"/>
        <v>100</v>
      </c>
    </row>
    <row r="1313" spans="1:8" x14ac:dyDescent="0.25">
      <c r="A1313" s="18" t="s">
        <v>23</v>
      </c>
      <c r="B1313" s="213" t="s">
        <v>24</v>
      </c>
      <c r="C1313" s="211"/>
      <c r="D1313" s="19">
        <v>35000</v>
      </c>
      <c r="E1313" s="214">
        <v>35000</v>
      </c>
      <c r="F1313" s="211"/>
      <c r="G1313" s="211"/>
      <c r="H1313" s="137">
        <f t="shared" si="20"/>
        <v>100</v>
      </c>
    </row>
    <row r="1314" spans="1:8" ht="22.5" x14ac:dyDescent="0.25">
      <c r="A1314" s="10" t="s">
        <v>332</v>
      </c>
      <c r="B1314" s="221" t="s">
        <v>333</v>
      </c>
      <c r="C1314" s="211"/>
      <c r="D1314" s="11">
        <v>325000</v>
      </c>
      <c r="E1314" s="222">
        <v>325000</v>
      </c>
      <c r="F1314" s="211"/>
      <c r="G1314" s="211"/>
      <c r="H1314" s="133">
        <f t="shared" si="20"/>
        <v>100</v>
      </c>
    </row>
    <row r="1315" spans="1:8" x14ac:dyDescent="0.25">
      <c r="A1315" s="12" t="s">
        <v>49</v>
      </c>
      <c r="B1315" s="215" t="s">
        <v>50</v>
      </c>
      <c r="C1315" s="211"/>
      <c r="D1315" s="13">
        <v>325000</v>
      </c>
      <c r="E1315" s="216">
        <v>325000</v>
      </c>
      <c r="F1315" s="211"/>
      <c r="G1315" s="211"/>
      <c r="H1315" s="134">
        <f t="shared" si="20"/>
        <v>100</v>
      </c>
    </row>
    <row r="1316" spans="1:8" x14ac:dyDescent="0.25">
      <c r="A1316" s="14" t="s">
        <v>17</v>
      </c>
      <c r="B1316" s="217" t="s">
        <v>18</v>
      </c>
      <c r="C1316" s="211"/>
      <c r="D1316" s="15">
        <v>325000</v>
      </c>
      <c r="E1316" s="218">
        <v>325000</v>
      </c>
      <c r="F1316" s="211"/>
      <c r="G1316" s="211"/>
      <c r="H1316" s="135">
        <f t="shared" si="20"/>
        <v>100</v>
      </c>
    </row>
    <row r="1317" spans="1:8" x14ac:dyDescent="0.25">
      <c r="A1317" s="16" t="s">
        <v>19</v>
      </c>
      <c r="B1317" s="210" t="s">
        <v>20</v>
      </c>
      <c r="C1317" s="211"/>
      <c r="D1317" s="17">
        <v>325000</v>
      </c>
      <c r="E1317" s="212">
        <v>325000</v>
      </c>
      <c r="F1317" s="211"/>
      <c r="G1317" s="211"/>
      <c r="H1317" s="136">
        <f t="shared" si="20"/>
        <v>100</v>
      </c>
    </row>
    <row r="1318" spans="1:8" x14ac:dyDescent="0.25">
      <c r="A1318" s="18" t="s">
        <v>106</v>
      </c>
      <c r="B1318" s="213" t="s">
        <v>107</v>
      </c>
      <c r="C1318" s="211"/>
      <c r="D1318" s="19">
        <v>325000</v>
      </c>
      <c r="E1318" s="214">
        <v>325000</v>
      </c>
      <c r="F1318" s="211"/>
      <c r="G1318" s="211"/>
      <c r="H1318" s="137">
        <f t="shared" si="20"/>
        <v>100</v>
      </c>
    </row>
    <row r="1319" spans="1:8" ht="22.5" x14ac:dyDescent="0.25">
      <c r="A1319" s="10" t="s">
        <v>334</v>
      </c>
      <c r="B1319" s="221" t="s">
        <v>335</v>
      </c>
      <c r="C1319" s="211"/>
      <c r="D1319" s="11">
        <v>368000</v>
      </c>
      <c r="E1319" s="222">
        <v>368000</v>
      </c>
      <c r="F1319" s="211"/>
      <c r="G1319" s="211"/>
      <c r="H1319" s="133">
        <f t="shared" si="20"/>
        <v>100</v>
      </c>
    </row>
    <row r="1320" spans="1:8" x14ac:dyDescent="0.25">
      <c r="A1320" s="12" t="s">
        <v>49</v>
      </c>
      <c r="B1320" s="215" t="s">
        <v>50</v>
      </c>
      <c r="C1320" s="211"/>
      <c r="D1320" s="13">
        <v>368000</v>
      </c>
      <c r="E1320" s="216">
        <v>368000</v>
      </c>
      <c r="F1320" s="211"/>
      <c r="G1320" s="211"/>
      <c r="H1320" s="134">
        <f t="shared" si="20"/>
        <v>100</v>
      </c>
    </row>
    <row r="1321" spans="1:8" x14ac:dyDescent="0.25">
      <c r="A1321" s="14" t="s">
        <v>17</v>
      </c>
      <c r="B1321" s="217" t="s">
        <v>18</v>
      </c>
      <c r="C1321" s="211"/>
      <c r="D1321" s="15">
        <v>368000</v>
      </c>
      <c r="E1321" s="218">
        <v>368000</v>
      </c>
      <c r="F1321" s="211"/>
      <c r="G1321" s="211"/>
      <c r="H1321" s="135">
        <f t="shared" si="20"/>
        <v>100</v>
      </c>
    </row>
    <row r="1322" spans="1:8" x14ac:dyDescent="0.25">
      <c r="A1322" s="16" t="s">
        <v>80</v>
      </c>
      <c r="B1322" s="210" t="s">
        <v>81</v>
      </c>
      <c r="C1322" s="211"/>
      <c r="D1322" s="17">
        <v>8000</v>
      </c>
      <c r="E1322" s="212">
        <v>8000</v>
      </c>
      <c r="F1322" s="211"/>
      <c r="G1322" s="211"/>
      <c r="H1322" s="136">
        <f t="shared" si="20"/>
        <v>100</v>
      </c>
    </row>
    <row r="1323" spans="1:8" x14ac:dyDescent="0.25">
      <c r="A1323" s="18" t="s">
        <v>82</v>
      </c>
      <c r="B1323" s="213" t="s">
        <v>83</v>
      </c>
      <c r="C1323" s="211"/>
      <c r="D1323" s="19">
        <v>8000</v>
      </c>
      <c r="E1323" s="214">
        <v>8000</v>
      </c>
      <c r="F1323" s="211"/>
      <c r="G1323" s="211"/>
      <c r="H1323" s="137">
        <f t="shared" si="20"/>
        <v>100</v>
      </c>
    </row>
    <row r="1324" spans="1:8" x14ac:dyDescent="0.25">
      <c r="A1324" s="16" t="s">
        <v>19</v>
      </c>
      <c r="B1324" s="210" t="s">
        <v>20</v>
      </c>
      <c r="C1324" s="211"/>
      <c r="D1324" s="17">
        <v>360000</v>
      </c>
      <c r="E1324" s="212">
        <v>360000</v>
      </c>
      <c r="F1324" s="211"/>
      <c r="G1324" s="211"/>
      <c r="H1324" s="136">
        <f t="shared" si="20"/>
        <v>100</v>
      </c>
    </row>
    <row r="1325" spans="1:8" x14ac:dyDescent="0.25">
      <c r="A1325" s="18" t="s">
        <v>106</v>
      </c>
      <c r="B1325" s="213" t="s">
        <v>107</v>
      </c>
      <c r="C1325" s="211"/>
      <c r="D1325" s="19">
        <v>350000</v>
      </c>
      <c r="E1325" s="214">
        <v>350000</v>
      </c>
      <c r="F1325" s="211"/>
      <c r="G1325" s="211"/>
      <c r="H1325" s="137">
        <f t="shared" si="20"/>
        <v>100</v>
      </c>
    </row>
    <row r="1326" spans="1:8" x14ac:dyDescent="0.25">
      <c r="A1326" s="18" t="s">
        <v>27</v>
      </c>
      <c r="B1326" s="213" t="s">
        <v>28</v>
      </c>
      <c r="C1326" s="211"/>
      <c r="D1326" s="19">
        <v>5000</v>
      </c>
      <c r="E1326" s="214">
        <v>5000</v>
      </c>
      <c r="F1326" s="211"/>
      <c r="G1326" s="211"/>
      <c r="H1326" s="137">
        <f t="shared" si="20"/>
        <v>100</v>
      </c>
    </row>
    <row r="1327" spans="1:8" x14ac:dyDescent="0.25">
      <c r="A1327" s="18" t="s">
        <v>23</v>
      </c>
      <c r="B1327" s="213" t="s">
        <v>24</v>
      </c>
      <c r="C1327" s="211"/>
      <c r="D1327" s="19">
        <v>5000</v>
      </c>
      <c r="E1327" s="214">
        <v>5000</v>
      </c>
      <c r="F1327" s="211"/>
      <c r="G1327" s="211"/>
      <c r="H1327" s="137">
        <f t="shared" si="20"/>
        <v>100</v>
      </c>
    </row>
    <row r="1328" spans="1:8" ht="22.5" x14ac:dyDescent="0.25">
      <c r="A1328" s="10" t="s">
        <v>336</v>
      </c>
      <c r="B1328" s="221" t="s">
        <v>337</v>
      </c>
      <c r="C1328" s="211"/>
      <c r="D1328" s="11">
        <v>300000</v>
      </c>
      <c r="E1328" s="222">
        <v>300000</v>
      </c>
      <c r="F1328" s="211"/>
      <c r="G1328" s="211"/>
      <c r="H1328" s="133">
        <f t="shared" si="20"/>
        <v>100</v>
      </c>
    </row>
    <row r="1329" spans="1:8" x14ac:dyDescent="0.25">
      <c r="A1329" s="12" t="s">
        <v>49</v>
      </c>
      <c r="B1329" s="215" t="s">
        <v>50</v>
      </c>
      <c r="C1329" s="211"/>
      <c r="D1329" s="13">
        <v>300000</v>
      </c>
      <c r="E1329" s="216">
        <v>300000</v>
      </c>
      <c r="F1329" s="211"/>
      <c r="G1329" s="211"/>
      <c r="H1329" s="134">
        <f t="shared" si="20"/>
        <v>100</v>
      </c>
    </row>
    <row r="1330" spans="1:8" x14ac:dyDescent="0.25">
      <c r="A1330" s="14" t="s">
        <v>17</v>
      </c>
      <c r="B1330" s="217" t="s">
        <v>18</v>
      </c>
      <c r="C1330" s="211"/>
      <c r="D1330" s="15">
        <v>300000</v>
      </c>
      <c r="E1330" s="218">
        <v>300000</v>
      </c>
      <c r="F1330" s="211"/>
      <c r="G1330" s="211"/>
      <c r="H1330" s="135">
        <f t="shared" si="20"/>
        <v>100</v>
      </c>
    </row>
    <row r="1331" spans="1:8" x14ac:dyDescent="0.25">
      <c r="A1331" s="16" t="s">
        <v>19</v>
      </c>
      <c r="B1331" s="210" t="s">
        <v>20</v>
      </c>
      <c r="C1331" s="211"/>
      <c r="D1331" s="17">
        <v>300000</v>
      </c>
      <c r="E1331" s="212">
        <v>300000</v>
      </c>
      <c r="F1331" s="211"/>
      <c r="G1331" s="211"/>
      <c r="H1331" s="136">
        <f t="shared" si="20"/>
        <v>100</v>
      </c>
    </row>
    <row r="1332" spans="1:8" x14ac:dyDescent="0.25">
      <c r="A1332" s="18" t="s">
        <v>106</v>
      </c>
      <c r="B1332" s="213" t="s">
        <v>107</v>
      </c>
      <c r="C1332" s="211"/>
      <c r="D1332" s="19">
        <v>300000</v>
      </c>
      <c r="E1332" s="214">
        <v>300000</v>
      </c>
      <c r="F1332" s="211"/>
      <c r="G1332" s="211"/>
      <c r="H1332" s="137">
        <f t="shared" si="20"/>
        <v>100</v>
      </c>
    </row>
    <row r="1333" spans="1:8" x14ac:dyDescent="0.25">
      <c r="A1333" s="6" t="s">
        <v>338</v>
      </c>
      <c r="B1333" s="225" t="s">
        <v>339</v>
      </c>
      <c r="C1333" s="211"/>
      <c r="D1333" s="7">
        <v>5203500</v>
      </c>
      <c r="E1333" s="226">
        <v>4670000</v>
      </c>
      <c r="F1333" s="211"/>
      <c r="G1333" s="211"/>
      <c r="H1333" s="131">
        <f t="shared" si="20"/>
        <v>89.747285480926294</v>
      </c>
    </row>
    <row r="1334" spans="1:8" x14ac:dyDescent="0.25">
      <c r="A1334" s="8" t="s">
        <v>54</v>
      </c>
      <c r="B1334" s="219" t="s">
        <v>340</v>
      </c>
      <c r="C1334" s="211"/>
      <c r="D1334" s="9">
        <v>5203500</v>
      </c>
      <c r="E1334" s="220">
        <v>4670000</v>
      </c>
      <c r="F1334" s="211"/>
      <c r="G1334" s="211"/>
      <c r="H1334" s="132">
        <f t="shared" si="20"/>
        <v>89.747285480926294</v>
      </c>
    </row>
    <row r="1335" spans="1:8" x14ac:dyDescent="0.25">
      <c r="A1335" s="10" t="s">
        <v>13</v>
      </c>
      <c r="B1335" s="221" t="s">
        <v>341</v>
      </c>
      <c r="C1335" s="211"/>
      <c r="D1335" s="11">
        <v>255000</v>
      </c>
      <c r="E1335" s="222">
        <v>125000</v>
      </c>
      <c r="F1335" s="211"/>
      <c r="G1335" s="211"/>
      <c r="H1335" s="133">
        <f t="shared" si="20"/>
        <v>49.019607843137251</v>
      </c>
    </row>
    <row r="1336" spans="1:8" x14ac:dyDescent="0.25">
      <c r="A1336" s="12" t="s">
        <v>15</v>
      </c>
      <c r="B1336" s="215" t="s">
        <v>16</v>
      </c>
      <c r="C1336" s="211"/>
      <c r="D1336" s="13">
        <v>255000</v>
      </c>
      <c r="E1336" s="216">
        <v>125000</v>
      </c>
      <c r="F1336" s="211"/>
      <c r="G1336" s="211"/>
      <c r="H1336" s="134">
        <f t="shared" si="20"/>
        <v>49.019607843137251</v>
      </c>
    </row>
    <row r="1337" spans="1:8" x14ac:dyDescent="0.25">
      <c r="A1337" s="14" t="s">
        <v>17</v>
      </c>
      <c r="B1337" s="217" t="s">
        <v>18</v>
      </c>
      <c r="C1337" s="211"/>
      <c r="D1337" s="15">
        <v>255000</v>
      </c>
      <c r="E1337" s="218">
        <v>125000</v>
      </c>
      <c r="F1337" s="211"/>
      <c r="G1337" s="211"/>
      <c r="H1337" s="135">
        <f t="shared" si="20"/>
        <v>49.019607843137251</v>
      </c>
    </row>
    <row r="1338" spans="1:8" x14ac:dyDescent="0.25">
      <c r="A1338" s="16" t="s">
        <v>19</v>
      </c>
      <c r="B1338" s="210" t="s">
        <v>20</v>
      </c>
      <c r="C1338" s="211"/>
      <c r="D1338" s="17">
        <v>120000</v>
      </c>
      <c r="E1338" s="212">
        <v>120000</v>
      </c>
      <c r="F1338" s="211"/>
      <c r="G1338" s="211"/>
      <c r="H1338" s="136">
        <f t="shared" si="20"/>
        <v>100</v>
      </c>
    </row>
    <row r="1339" spans="1:8" x14ac:dyDescent="0.25">
      <c r="A1339" s="18" t="s">
        <v>106</v>
      </c>
      <c r="B1339" s="213" t="s">
        <v>107</v>
      </c>
      <c r="C1339" s="211"/>
      <c r="D1339" s="19">
        <v>120000</v>
      </c>
      <c r="E1339" s="214">
        <v>120000</v>
      </c>
      <c r="F1339" s="211"/>
      <c r="G1339" s="211"/>
      <c r="H1339" s="137">
        <f t="shared" si="20"/>
        <v>100</v>
      </c>
    </row>
    <row r="1340" spans="1:8" x14ac:dyDescent="0.25">
      <c r="A1340" s="16" t="s">
        <v>29</v>
      </c>
      <c r="B1340" s="210" t="s">
        <v>30</v>
      </c>
      <c r="C1340" s="211"/>
      <c r="D1340" s="17">
        <v>135000</v>
      </c>
      <c r="E1340" s="212">
        <v>5000</v>
      </c>
      <c r="F1340" s="211"/>
      <c r="G1340" s="211"/>
      <c r="H1340" s="136">
        <f t="shared" si="20"/>
        <v>3.7037037037037033</v>
      </c>
    </row>
    <row r="1341" spans="1:8" x14ac:dyDescent="0.25">
      <c r="A1341" s="18" t="s">
        <v>31</v>
      </c>
      <c r="B1341" s="213" t="s">
        <v>32</v>
      </c>
      <c r="C1341" s="211"/>
      <c r="D1341" s="19">
        <v>135000</v>
      </c>
      <c r="E1341" s="214">
        <v>5000</v>
      </c>
      <c r="F1341" s="211"/>
      <c r="G1341" s="211"/>
      <c r="H1341" s="137">
        <f t="shared" si="20"/>
        <v>3.7037037037037033</v>
      </c>
    </row>
    <row r="1342" spans="1:8" x14ac:dyDescent="0.25">
      <c r="A1342" s="10" t="s">
        <v>25</v>
      </c>
      <c r="B1342" s="221" t="s">
        <v>342</v>
      </c>
      <c r="C1342" s="211"/>
      <c r="D1342" s="11">
        <v>1100000</v>
      </c>
      <c r="E1342" s="222">
        <v>825000</v>
      </c>
      <c r="F1342" s="211"/>
      <c r="G1342" s="211"/>
      <c r="H1342" s="133">
        <f t="shared" si="20"/>
        <v>75</v>
      </c>
    </row>
    <row r="1343" spans="1:8" x14ac:dyDescent="0.25">
      <c r="A1343" s="12" t="s">
        <v>15</v>
      </c>
      <c r="B1343" s="215" t="s">
        <v>16</v>
      </c>
      <c r="C1343" s="211"/>
      <c r="D1343" s="13">
        <v>1100000</v>
      </c>
      <c r="E1343" s="216">
        <v>825000</v>
      </c>
      <c r="F1343" s="211"/>
      <c r="G1343" s="211"/>
      <c r="H1343" s="134">
        <f t="shared" si="20"/>
        <v>75</v>
      </c>
    </row>
    <row r="1344" spans="1:8" x14ac:dyDescent="0.25">
      <c r="A1344" s="14" t="s">
        <v>17</v>
      </c>
      <c r="B1344" s="217" t="s">
        <v>18</v>
      </c>
      <c r="C1344" s="211"/>
      <c r="D1344" s="15">
        <v>1100000</v>
      </c>
      <c r="E1344" s="218">
        <v>825000</v>
      </c>
      <c r="F1344" s="211"/>
      <c r="G1344" s="211"/>
      <c r="H1344" s="135">
        <f t="shared" si="20"/>
        <v>75</v>
      </c>
    </row>
    <row r="1345" spans="1:8" x14ac:dyDescent="0.25">
      <c r="A1345" s="16" t="s">
        <v>19</v>
      </c>
      <c r="B1345" s="210" t="s">
        <v>20</v>
      </c>
      <c r="C1345" s="211"/>
      <c r="D1345" s="17">
        <v>65000</v>
      </c>
      <c r="E1345" s="212">
        <v>65000</v>
      </c>
      <c r="F1345" s="211"/>
      <c r="G1345" s="211"/>
      <c r="H1345" s="136">
        <f t="shared" si="20"/>
        <v>100</v>
      </c>
    </row>
    <row r="1346" spans="1:8" x14ac:dyDescent="0.25">
      <c r="A1346" s="18" t="s">
        <v>27</v>
      </c>
      <c r="B1346" s="213" t="s">
        <v>28</v>
      </c>
      <c r="C1346" s="211"/>
      <c r="D1346" s="19">
        <v>65000</v>
      </c>
      <c r="E1346" s="214">
        <v>65000</v>
      </c>
      <c r="F1346" s="211"/>
      <c r="G1346" s="211"/>
      <c r="H1346" s="137">
        <f t="shared" si="20"/>
        <v>100</v>
      </c>
    </row>
    <row r="1347" spans="1:8" x14ac:dyDescent="0.25">
      <c r="A1347" s="16" t="s">
        <v>117</v>
      </c>
      <c r="B1347" s="210" t="s">
        <v>118</v>
      </c>
      <c r="C1347" s="211"/>
      <c r="D1347" s="17">
        <v>75000</v>
      </c>
      <c r="E1347" s="212">
        <v>0</v>
      </c>
      <c r="F1347" s="211"/>
      <c r="G1347" s="211"/>
      <c r="H1347" s="136">
        <f t="shared" si="20"/>
        <v>0</v>
      </c>
    </row>
    <row r="1348" spans="1:8" x14ac:dyDescent="0.25">
      <c r="A1348" s="18" t="s">
        <v>142</v>
      </c>
      <c r="B1348" s="213" t="s">
        <v>143</v>
      </c>
      <c r="C1348" s="211"/>
      <c r="D1348" s="19">
        <v>75000</v>
      </c>
      <c r="E1348" s="214">
        <v>0</v>
      </c>
      <c r="F1348" s="211"/>
      <c r="G1348" s="211"/>
      <c r="H1348" s="137">
        <f t="shared" si="20"/>
        <v>0</v>
      </c>
    </row>
    <row r="1349" spans="1:8" x14ac:dyDescent="0.25">
      <c r="A1349" s="16" t="s">
        <v>29</v>
      </c>
      <c r="B1349" s="210" t="s">
        <v>30</v>
      </c>
      <c r="C1349" s="211"/>
      <c r="D1349" s="17">
        <v>960000</v>
      </c>
      <c r="E1349" s="212">
        <v>760000</v>
      </c>
      <c r="F1349" s="211"/>
      <c r="G1349" s="211"/>
      <c r="H1349" s="136">
        <f t="shared" si="20"/>
        <v>79.166666666666657</v>
      </c>
    </row>
    <row r="1350" spans="1:8" x14ac:dyDescent="0.25">
      <c r="A1350" s="18" t="s">
        <v>31</v>
      </c>
      <c r="B1350" s="213" t="s">
        <v>32</v>
      </c>
      <c r="C1350" s="211"/>
      <c r="D1350" s="19">
        <v>940000</v>
      </c>
      <c r="E1350" s="214">
        <v>740000</v>
      </c>
      <c r="F1350" s="211"/>
      <c r="G1350" s="211"/>
      <c r="H1350" s="137">
        <f t="shared" si="20"/>
        <v>78.723404255319153</v>
      </c>
    </row>
    <row r="1351" spans="1:8" x14ac:dyDescent="0.25">
      <c r="A1351" s="18" t="s">
        <v>277</v>
      </c>
      <c r="B1351" s="213" t="s">
        <v>278</v>
      </c>
      <c r="C1351" s="211"/>
      <c r="D1351" s="19">
        <v>20000</v>
      </c>
      <c r="E1351" s="214">
        <v>20000</v>
      </c>
      <c r="F1351" s="211"/>
      <c r="G1351" s="211"/>
      <c r="H1351" s="137">
        <f t="shared" si="20"/>
        <v>100</v>
      </c>
    </row>
    <row r="1352" spans="1:8" x14ac:dyDescent="0.25">
      <c r="A1352" s="10" t="s">
        <v>33</v>
      </c>
      <c r="B1352" s="221" t="s">
        <v>343</v>
      </c>
      <c r="C1352" s="211"/>
      <c r="D1352" s="11">
        <v>1358500</v>
      </c>
      <c r="E1352" s="222">
        <v>930000</v>
      </c>
      <c r="F1352" s="211"/>
      <c r="G1352" s="211"/>
      <c r="H1352" s="133">
        <f t="shared" si="20"/>
        <v>68.457857931542136</v>
      </c>
    </row>
    <row r="1353" spans="1:8" x14ac:dyDescent="0.25">
      <c r="A1353" s="12" t="s">
        <v>15</v>
      </c>
      <c r="B1353" s="215" t="s">
        <v>16</v>
      </c>
      <c r="C1353" s="211"/>
      <c r="D1353" s="13">
        <v>1358500</v>
      </c>
      <c r="E1353" s="216">
        <v>930000</v>
      </c>
      <c r="F1353" s="211"/>
      <c r="G1353" s="211"/>
      <c r="H1353" s="134">
        <f t="shared" si="20"/>
        <v>68.457857931542136</v>
      </c>
    </row>
    <row r="1354" spans="1:8" x14ac:dyDescent="0.25">
      <c r="A1354" s="14" t="s">
        <v>17</v>
      </c>
      <c r="B1354" s="217" t="s">
        <v>18</v>
      </c>
      <c r="C1354" s="211"/>
      <c r="D1354" s="15">
        <v>1358500</v>
      </c>
      <c r="E1354" s="218">
        <v>930000</v>
      </c>
      <c r="F1354" s="211"/>
      <c r="G1354" s="211"/>
      <c r="H1354" s="135">
        <f t="shared" si="20"/>
        <v>68.457857931542136</v>
      </c>
    </row>
    <row r="1355" spans="1:8" x14ac:dyDescent="0.25">
      <c r="A1355" s="16" t="s">
        <v>29</v>
      </c>
      <c r="B1355" s="210" t="s">
        <v>30</v>
      </c>
      <c r="C1355" s="211"/>
      <c r="D1355" s="17">
        <v>1358500</v>
      </c>
      <c r="E1355" s="212">
        <v>930000</v>
      </c>
      <c r="F1355" s="211"/>
      <c r="G1355" s="211"/>
      <c r="H1355" s="136">
        <f t="shared" si="20"/>
        <v>68.457857931542136</v>
      </c>
    </row>
    <row r="1356" spans="1:8" x14ac:dyDescent="0.25">
      <c r="A1356" s="18" t="s">
        <v>31</v>
      </c>
      <c r="B1356" s="213" t="s">
        <v>32</v>
      </c>
      <c r="C1356" s="211"/>
      <c r="D1356" s="19">
        <v>1358500</v>
      </c>
      <c r="E1356" s="214">
        <v>930000</v>
      </c>
      <c r="F1356" s="211"/>
      <c r="G1356" s="211"/>
      <c r="H1356" s="137">
        <f t="shared" si="20"/>
        <v>68.457857931542136</v>
      </c>
    </row>
    <row r="1357" spans="1:8" ht="22.5" x14ac:dyDescent="0.25">
      <c r="A1357" s="10" t="s">
        <v>78</v>
      </c>
      <c r="B1357" s="221" t="s">
        <v>344</v>
      </c>
      <c r="C1357" s="211"/>
      <c r="D1357" s="11">
        <v>1490000</v>
      </c>
      <c r="E1357" s="222">
        <v>1440000</v>
      </c>
      <c r="F1357" s="211"/>
      <c r="G1357" s="211"/>
      <c r="H1357" s="133">
        <f t="shared" ref="H1357:H1420" si="21">SUM(E1357/D1357)*100</f>
        <v>96.644295302013433</v>
      </c>
    </row>
    <row r="1358" spans="1:8" x14ac:dyDescent="0.25">
      <c r="A1358" s="12" t="s">
        <v>15</v>
      </c>
      <c r="B1358" s="215" t="s">
        <v>16</v>
      </c>
      <c r="C1358" s="211"/>
      <c r="D1358" s="13">
        <v>1490000</v>
      </c>
      <c r="E1358" s="216">
        <v>1440000</v>
      </c>
      <c r="F1358" s="211"/>
      <c r="G1358" s="211"/>
      <c r="H1358" s="134">
        <f t="shared" si="21"/>
        <v>96.644295302013433</v>
      </c>
    </row>
    <row r="1359" spans="1:8" x14ac:dyDescent="0.25">
      <c r="A1359" s="14" t="s">
        <v>17</v>
      </c>
      <c r="B1359" s="217" t="s">
        <v>18</v>
      </c>
      <c r="C1359" s="211"/>
      <c r="D1359" s="15">
        <v>1490000</v>
      </c>
      <c r="E1359" s="218">
        <v>1440000</v>
      </c>
      <c r="F1359" s="211"/>
      <c r="G1359" s="211"/>
      <c r="H1359" s="135">
        <f t="shared" si="21"/>
        <v>96.644295302013433</v>
      </c>
    </row>
    <row r="1360" spans="1:8" x14ac:dyDescent="0.25">
      <c r="A1360" s="16" t="s">
        <v>117</v>
      </c>
      <c r="B1360" s="210" t="s">
        <v>118</v>
      </c>
      <c r="C1360" s="211"/>
      <c r="D1360" s="17">
        <v>690000</v>
      </c>
      <c r="E1360" s="212">
        <v>740000</v>
      </c>
      <c r="F1360" s="211"/>
      <c r="G1360" s="211"/>
      <c r="H1360" s="136">
        <f t="shared" si="21"/>
        <v>107.24637681159422</v>
      </c>
    </row>
    <row r="1361" spans="1:8" x14ac:dyDescent="0.25">
      <c r="A1361" s="18" t="s">
        <v>142</v>
      </c>
      <c r="B1361" s="213" t="s">
        <v>143</v>
      </c>
      <c r="C1361" s="211"/>
      <c r="D1361" s="19">
        <v>690000</v>
      </c>
      <c r="E1361" s="214">
        <v>740000</v>
      </c>
      <c r="F1361" s="211"/>
      <c r="G1361" s="211"/>
      <c r="H1361" s="137">
        <f t="shared" si="21"/>
        <v>107.24637681159422</v>
      </c>
    </row>
    <row r="1362" spans="1:8" x14ac:dyDescent="0.25">
      <c r="A1362" s="16" t="s">
        <v>29</v>
      </c>
      <c r="B1362" s="210" t="s">
        <v>30</v>
      </c>
      <c r="C1362" s="211"/>
      <c r="D1362" s="17">
        <v>800000</v>
      </c>
      <c r="E1362" s="212">
        <v>700000</v>
      </c>
      <c r="F1362" s="211"/>
      <c r="G1362" s="211"/>
      <c r="H1362" s="136">
        <f t="shared" si="21"/>
        <v>87.5</v>
      </c>
    </row>
    <row r="1363" spans="1:8" x14ac:dyDescent="0.25">
      <c r="A1363" s="18" t="s">
        <v>277</v>
      </c>
      <c r="B1363" s="213" t="s">
        <v>278</v>
      </c>
      <c r="C1363" s="211"/>
      <c r="D1363" s="19">
        <v>800000</v>
      </c>
      <c r="E1363" s="214">
        <v>700000</v>
      </c>
      <c r="F1363" s="211"/>
      <c r="G1363" s="211"/>
      <c r="H1363" s="137">
        <f t="shared" si="21"/>
        <v>87.5</v>
      </c>
    </row>
    <row r="1364" spans="1:8" ht="22.5" x14ac:dyDescent="0.25">
      <c r="A1364" s="10" t="s">
        <v>168</v>
      </c>
      <c r="B1364" s="221" t="s">
        <v>345</v>
      </c>
      <c r="C1364" s="211"/>
      <c r="D1364" s="11">
        <v>1000000</v>
      </c>
      <c r="E1364" s="222">
        <v>1350000</v>
      </c>
      <c r="F1364" s="211"/>
      <c r="G1364" s="211"/>
      <c r="H1364" s="133">
        <f t="shared" si="21"/>
        <v>135</v>
      </c>
    </row>
    <row r="1365" spans="1:8" x14ac:dyDescent="0.25">
      <c r="A1365" s="12" t="s">
        <v>15</v>
      </c>
      <c r="B1365" s="215" t="s">
        <v>16</v>
      </c>
      <c r="C1365" s="211"/>
      <c r="D1365" s="13">
        <v>0</v>
      </c>
      <c r="E1365" s="216">
        <v>1350000</v>
      </c>
      <c r="F1365" s="211"/>
      <c r="G1365" s="211"/>
      <c r="H1365" s="134"/>
    </row>
    <row r="1366" spans="1:8" x14ac:dyDescent="0.25">
      <c r="A1366" s="14" t="s">
        <v>17</v>
      </c>
      <c r="B1366" s="217" t="s">
        <v>18</v>
      </c>
      <c r="C1366" s="211"/>
      <c r="D1366" s="15">
        <v>0</v>
      </c>
      <c r="E1366" s="218">
        <v>150000</v>
      </c>
      <c r="F1366" s="211"/>
      <c r="G1366" s="211"/>
      <c r="H1366" s="135"/>
    </row>
    <row r="1367" spans="1:8" x14ac:dyDescent="0.25">
      <c r="A1367" s="16" t="s">
        <v>19</v>
      </c>
      <c r="B1367" s="210" t="s">
        <v>20</v>
      </c>
      <c r="C1367" s="211"/>
      <c r="D1367" s="17">
        <v>0</v>
      </c>
      <c r="E1367" s="212">
        <v>150000</v>
      </c>
      <c r="F1367" s="211"/>
      <c r="G1367" s="211"/>
      <c r="H1367" s="136"/>
    </row>
    <row r="1368" spans="1:8" x14ac:dyDescent="0.25">
      <c r="A1368" s="18" t="s">
        <v>23</v>
      </c>
      <c r="B1368" s="213" t="s">
        <v>24</v>
      </c>
      <c r="C1368" s="211"/>
      <c r="D1368" s="19">
        <v>0</v>
      </c>
      <c r="E1368" s="214">
        <v>150000</v>
      </c>
      <c r="F1368" s="211"/>
      <c r="G1368" s="211"/>
      <c r="H1368" s="137"/>
    </row>
    <row r="1369" spans="1:8" x14ac:dyDescent="0.25">
      <c r="A1369" s="14" t="s">
        <v>84</v>
      </c>
      <c r="B1369" s="217" t="s">
        <v>85</v>
      </c>
      <c r="C1369" s="211"/>
      <c r="D1369" s="15">
        <v>0</v>
      </c>
      <c r="E1369" s="218">
        <v>1200000</v>
      </c>
      <c r="F1369" s="211"/>
      <c r="G1369" s="211"/>
      <c r="H1369" s="135"/>
    </row>
    <row r="1370" spans="1:8" x14ac:dyDescent="0.25">
      <c r="A1370" s="16" t="s">
        <v>92</v>
      </c>
      <c r="B1370" s="210" t="s">
        <v>93</v>
      </c>
      <c r="C1370" s="211"/>
      <c r="D1370" s="17">
        <v>0</v>
      </c>
      <c r="E1370" s="212">
        <v>1200000</v>
      </c>
      <c r="F1370" s="211"/>
      <c r="G1370" s="211"/>
      <c r="H1370" s="136"/>
    </row>
    <row r="1371" spans="1:8" x14ac:dyDescent="0.25">
      <c r="A1371" s="18" t="s">
        <v>94</v>
      </c>
      <c r="B1371" s="213" t="s">
        <v>95</v>
      </c>
      <c r="C1371" s="211"/>
      <c r="D1371" s="19">
        <v>0</v>
      </c>
      <c r="E1371" s="214">
        <v>1200000</v>
      </c>
      <c r="F1371" s="211"/>
      <c r="G1371" s="211"/>
      <c r="H1371" s="137"/>
    </row>
    <row r="1372" spans="1:8" x14ac:dyDescent="0.25">
      <c r="A1372" s="12" t="s">
        <v>43</v>
      </c>
      <c r="B1372" s="215" t="s">
        <v>44</v>
      </c>
      <c r="C1372" s="211"/>
      <c r="D1372" s="13">
        <v>1000000</v>
      </c>
      <c r="E1372" s="216">
        <v>0</v>
      </c>
      <c r="F1372" s="211"/>
      <c r="G1372" s="211"/>
      <c r="H1372" s="134">
        <f t="shared" si="21"/>
        <v>0</v>
      </c>
    </row>
    <row r="1373" spans="1:8" x14ac:dyDescent="0.25">
      <c r="A1373" s="14" t="s">
        <v>84</v>
      </c>
      <c r="B1373" s="217" t="s">
        <v>85</v>
      </c>
      <c r="C1373" s="211"/>
      <c r="D1373" s="15">
        <v>1000000</v>
      </c>
      <c r="E1373" s="218">
        <v>0</v>
      </c>
      <c r="F1373" s="211"/>
      <c r="G1373" s="211"/>
      <c r="H1373" s="135">
        <f t="shared" si="21"/>
        <v>0</v>
      </c>
    </row>
    <row r="1374" spans="1:8" x14ac:dyDescent="0.25">
      <c r="A1374" s="16" t="s">
        <v>92</v>
      </c>
      <c r="B1374" s="210" t="s">
        <v>93</v>
      </c>
      <c r="C1374" s="211"/>
      <c r="D1374" s="17">
        <v>1000000</v>
      </c>
      <c r="E1374" s="212">
        <v>0</v>
      </c>
      <c r="F1374" s="211"/>
      <c r="G1374" s="211"/>
      <c r="H1374" s="136">
        <f t="shared" si="21"/>
        <v>0</v>
      </c>
    </row>
    <row r="1375" spans="1:8" x14ac:dyDescent="0.25">
      <c r="A1375" s="18" t="s">
        <v>94</v>
      </c>
      <c r="B1375" s="213" t="s">
        <v>95</v>
      </c>
      <c r="C1375" s="211"/>
      <c r="D1375" s="19">
        <v>1000000</v>
      </c>
      <c r="E1375" s="214">
        <v>0</v>
      </c>
      <c r="F1375" s="211"/>
      <c r="G1375" s="211"/>
      <c r="H1375" s="137">
        <f t="shared" si="21"/>
        <v>0</v>
      </c>
    </row>
    <row r="1376" spans="1:8" x14ac:dyDescent="0.25">
      <c r="A1376" s="4" t="s">
        <v>346</v>
      </c>
      <c r="B1376" s="223" t="s">
        <v>347</v>
      </c>
      <c r="C1376" s="211"/>
      <c r="D1376" s="5">
        <v>6543000</v>
      </c>
      <c r="E1376" s="224">
        <v>6929000</v>
      </c>
      <c r="F1376" s="211"/>
      <c r="G1376" s="211"/>
      <c r="H1376" s="130">
        <f t="shared" si="21"/>
        <v>105.89943451016353</v>
      </c>
    </row>
    <row r="1377" spans="1:8" x14ac:dyDescent="0.25">
      <c r="A1377" s="6" t="s">
        <v>348</v>
      </c>
      <c r="B1377" s="225" t="s">
        <v>186</v>
      </c>
      <c r="C1377" s="211"/>
      <c r="D1377" s="7">
        <v>4618000</v>
      </c>
      <c r="E1377" s="226">
        <v>4620000</v>
      </c>
      <c r="F1377" s="211"/>
      <c r="G1377" s="211"/>
      <c r="H1377" s="131">
        <f t="shared" si="21"/>
        <v>100.04330879168471</v>
      </c>
    </row>
    <row r="1378" spans="1:8" x14ac:dyDescent="0.25">
      <c r="A1378" s="8" t="s">
        <v>54</v>
      </c>
      <c r="B1378" s="219" t="s">
        <v>186</v>
      </c>
      <c r="C1378" s="211"/>
      <c r="D1378" s="9">
        <v>4618000</v>
      </c>
      <c r="E1378" s="220">
        <v>4620000</v>
      </c>
      <c r="F1378" s="211"/>
      <c r="G1378" s="211"/>
      <c r="H1378" s="132">
        <f t="shared" si="21"/>
        <v>100.04330879168471</v>
      </c>
    </row>
    <row r="1379" spans="1:8" x14ac:dyDescent="0.25">
      <c r="A1379" s="10" t="s">
        <v>156</v>
      </c>
      <c r="B1379" s="221" t="s">
        <v>349</v>
      </c>
      <c r="C1379" s="211"/>
      <c r="D1379" s="11">
        <v>4051000</v>
      </c>
      <c r="E1379" s="222">
        <v>4053000</v>
      </c>
      <c r="F1379" s="211"/>
      <c r="G1379" s="211"/>
      <c r="H1379" s="133">
        <f t="shared" si="21"/>
        <v>100.04937052579609</v>
      </c>
    </row>
    <row r="1380" spans="1:8" x14ac:dyDescent="0.25">
      <c r="A1380" s="12" t="s">
        <v>15</v>
      </c>
      <c r="B1380" s="215" t="s">
        <v>16</v>
      </c>
      <c r="C1380" s="211"/>
      <c r="D1380" s="13">
        <v>4051000</v>
      </c>
      <c r="E1380" s="216">
        <v>4053000</v>
      </c>
      <c r="F1380" s="211"/>
      <c r="G1380" s="211"/>
      <c r="H1380" s="134">
        <f t="shared" si="21"/>
        <v>100.04937052579609</v>
      </c>
    </row>
    <row r="1381" spans="1:8" x14ac:dyDescent="0.25">
      <c r="A1381" s="14" t="s">
        <v>17</v>
      </c>
      <c r="B1381" s="217" t="s">
        <v>18</v>
      </c>
      <c r="C1381" s="211"/>
      <c r="D1381" s="15">
        <v>4051000</v>
      </c>
      <c r="E1381" s="218">
        <v>4053000</v>
      </c>
      <c r="F1381" s="211"/>
      <c r="G1381" s="211"/>
      <c r="H1381" s="135">
        <f t="shared" si="21"/>
        <v>100.04937052579609</v>
      </c>
    </row>
    <row r="1382" spans="1:8" x14ac:dyDescent="0.25">
      <c r="A1382" s="16" t="s">
        <v>19</v>
      </c>
      <c r="B1382" s="210" t="s">
        <v>20</v>
      </c>
      <c r="C1382" s="211"/>
      <c r="D1382" s="17">
        <v>4051000</v>
      </c>
      <c r="E1382" s="212">
        <v>4053000</v>
      </c>
      <c r="F1382" s="211"/>
      <c r="G1382" s="211"/>
      <c r="H1382" s="136">
        <f t="shared" si="21"/>
        <v>100.04937052579609</v>
      </c>
    </row>
    <row r="1383" spans="1:8" x14ac:dyDescent="0.25">
      <c r="A1383" s="18" t="s">
        <v>21</v>
      </c>
      <c r="B1383" s="213" t="s">
        <v>22</v>
      </c>
      <c r="C1383" s="211"/>
      <c r="D1383" s="19">
        <v>60000</v>
      </c>
      <c r="E1383" s="214">
        <v>50000</v>
      </c>
      <c r="F1383" s="211"/>
      <c r="G1383" s="211"/>
      <c r="H1383" s="137">
        <f t="shared" si="21"/>
        <v>83.333333333333343</v>
      </c>
    </row>
    <row r="1384" spans="1:8" x14ac:dyDescent="0.25">
      <c r="A1384" s="18" t="s">
        <v>106</v>
      </c>
      <c r="B1384" s="213" t="s">
        <v>107</v>
      </c>
      <c r="C1384" s="211"/>
      <c r="D1384" s="19">
        <v>1506000</v>
      </c>
      <c r="E1384" s="214">
        <v>1515000</v>
      </c>
      <c r="F1384" s="211"/>
      <c r="G1384" s="211"/>
      <c r="H1384" s="137">
        <f t="shared" si="21"/>
        <v>100.59760956175299</v>
      </c>
    </row>
    <row r="1385" spans="1:8" x14ac:dyDescent="0.25">
      <c r="A1385" s="18" t="s">
        <v>27</v>
      </c>
      <c r="B1385" s="213" t="s">
        <v>28</v>
      </c>
      <c r="C1385" s="211"/>
      <c r="D1385" s="19">
        <v>2325000</v>
      </c>
      <c r="E1385" s="214">
        <v>2328000</v>
      </c>
      <c r="F1385" s="211"/>
      <c r="G1385" s="211"/>
      <c r="H1385" s="137">
        <f t="shared" si="21"/>
        <v>100.12903225806451</v>
      </c>
    </row>
    <row r="1386" spans="1:8" x14ac:dyDescent="0.25">
      <c r="A1386" s="18" t="s">
        <v>23</v>
      </c>
      <c r="B1386" s="213" t="s">
        <v>24</v>
      </c>
      <c r="C1386" s="211"/>
      <c r="D1386" s="19">
        <v>160000</v>
      </c>
      <c r="E1386" s="214">
        <v>160000</v>
      </c>
      <c r="F1386" s="211"/>
      <c r="G1386" s="211"/>
      <c r="H1386" s="137">
        <f t="shared" si="21"/>
        <v>100</v>
      </c>
    </row>
    <row r="1387" spans="1:8" ht="22.5" x14ac:dyDescent="0.25">
      <c r="A1387" s="10" t="s">
        <v>323</v>
      </c>
      <c r="B1387" s="221" t="s">
        <v>350</v>
      </c>
      <c r="C1387" s="211"/>
      <c r="D1387" s="11">
        <v>567000</v>
      </c>
      <c r="E1387" s="222">
        <v>567000</v>
      </c>
      <c r="F1387" s="211"/>
      <c r="G1387" s="211"/>
      <c r="H1387" s="133">
        <f t="shared" si="21"/>
        <v>100</v>
      </c>
    </row>
    <row r="1388" spans="1:8" x14ac:dyDescent="0.25">
      <c r="A1388" s="12" t="s">
        <v>15</v>
      </c>
      <c r="B1388" s="215" t="s">
        <v>16</v>
      </c>
      <c r="C1388" s="211"/>
      <c r="D1388" s="13">
        <v>567000</v>
      </c>
      <c r="E1388" s="216">
        <v>567000</v>
      </c>
      <c r="F1388" s="211"/>
      <c r="G1388" s="211"/>
      <c r="H1388" s="134">
        <f t="shared" si="21"/>
        <v>100</v>
      </c>
    </row>
    <row r="1389" spans="1:8" x14ac:dyDescent="0.25">
      <c r="A1389" s="14" t="s">
        <v>84</v>
      </c>
      <c r="B1389" s="217" t="s">
        <v>85</v>
      </c>
      <c r="C1389" s="211"/>
      <c r="D1389" s="15">
        <v>567000</v>
      </c>
      <c r="E1389" s="218">
        <v>567000</v>
      </c>
      <c r="F1389" s="211"/>
      <c r="G1389" s="211"/>
      <c r="H1389" s="135">
        <f t="shared" si="21"/>
        <v>100</v>
      </c>
    </row>
    <row r="1390" spans="1:8" x14ac:dyDescent="0.25">
      <c r="A1390" s="16" t="s">
        <v>86</v>
      </c>
      <c r="B1390" s="210" t="s">
        <v>87</v>
      </c>
      <c r="C1390" s="211"/>
      <c r="D1390" s="17">
        <v>162000</v>
      </c>
      <c r="E1390" s="212">
        <v>162000</v>
      </c>
      <c r="F1390" s="211"/>
      <c r="G1390" s="211"/>
      <c r="H1390" s="136">
        <f t="shared" si="21"/>
        <v>100</v>
      </c>
    </row>
    <row r="1391" spans="1:8" x14ac:dyDescent="0.25">
      <c r="A1391" s="18" t="s">
        <v>90</v>
      </c>
      <c r="B1391" s="213" t="s">
        <v>91</v>
      </c>
      <c r="C1391" s="211"/>
      <c r="D1391" s="19">
        <v>162000</v>
      </c>
      <c r="E1391" s="214">
        <v>162000</v>
      </c>
      <c r="F1391" s="211"/>
      <c r="G1391" s="211"/>
      <c r="H1391" s="137">
        <f t="shared" si="21"/>
        <v>100</v>
      </c>
    </row>
    <row r="1392" spans="1:8" x14ac:dyDescent="0.25">
      <c r="A1392" s="16" t="s">
        <v>92</v>
      </c>
      <c r="B1392" s="210" t="s">
        <v>93</v>
      </c>
      <c r="C1392" s="211"/>
      <c r="D1392" s="17">
        <v>405000</v>
      </c>
      <c r="E1392" s="212">
        <v>405000</v>
      </c>
      <c r="F1392" s="211"/>
      <c r="G1392" s="211"/>
      <c r="H1392" s="136">
        <f t="shared" si="21"/>
        <v>100</v>
      </c>
    </row>
    <row r="1393" spans="1:8" x14ac:dyDescent="0.25">
      <c r="A1393" s="18" t="s">
        <v>94</v>
      </c>
      <c r="B1393" s="213" t="s">
        <v>95</v>
      </c>
      <c r="C1393" s="211"/>
      <c r="D1393" s="19">
        <v>200000</v>
      </c>
      <c r="E1393" s="214">
        <v>200000</v>
      </c>
      <c r="F1393" s="211"/>
      <c r="G1393" s="211"/>
      <c r="H1393" s="137">
        <f t="shared" si="21"/>
        <v>100</v>
      </c>
    </row>
    <row r="1394" spans="1:8" x14ac:dyDescent="0.25">
      <c r="A1394" s="18" t="s">
        <v>222</v>
      </c>
      <c r="B1394" s="213" t="s">
        <v>223</v>
      </c>
      <c r="C1394" s="211"/>
      <c r="D1394" s="19">
        <v>205000</v>
      </c>
      <c r="E1394" s="214">
        <v>205000</v>
      </c>
      <c r="F1394" s="211"/>
      <c r="G1394" s="211"/>
      <c r="H1394" s="137">
        <f t="shared" si="21"/>
        <v>100</v>
      </c>
    </row>
    <row r="1395" spans="1:8" x14ac:dyDescent="0.25">
      <c r="A1395" s="6" t="s">
        <v>351</v>
      </c>
      <c r="B1395" s="225" t="s">
        <v>352</v>
      </c>
      <c r="C1395" s="211"/>
      <c r="D1395" s="7">
        <v>1925000</v>
      </c>
      <c r="E1395" s="226">
        <v>2309000</v>
      </c>
      <c r="F1395" s="211"/>
      <c r="G1395" s="211"/>
      <c r="H1395" s="131">
        <f t="shared" si="21"/>
        <v>119.94805194805195</v>
      </c>
    </row>
    <row r="1396" spans="1:8" x14ac:dyDescent="0.25">
      <c r="A1396" s="8" t="s">
        <v>54</v>
      </c>
      <c r="B1396" s="219" t="s">
        <v>353</v>
      </c>
      <c r="C1396" s="211"/>
      <c r="D1396" s="9">
        <v>1925000</v>
      </c>
      <c r="E1396" s="220">
        <v>2309000</v>
      </c>
      <c r="F1396" s="211"/>
      <c r="G1396" s="211"/>
      <c r="H1396" s="132">
        <f t="shared" si="21"/>
        <v>119.94805194805195</v>
      </c>
    </row>
    <row r="1397" spans="1:8" x14ac:dyDescent="0.25">
      <c r="A1397" s="10" t="s">
        <v>13</v>
      </c>
      <c r="B1397" s="221" t="s">
        <v>354</v>
      </c>
      <c r="C1397" s="211"/>
      <c r="D1397" s="11">
        <v>1925000</v>
      </c>
      <c r="E1397" s="222">
        <v>2309000</v>
      </c>
      <c r="F1397" s="211"/>
      <c r="G1397" s="211"/>
      <c r="H1397" s="133">
        <f t="shared" si="21"/>
        <v>119.94805194805195</v>
      </c>
    </row>
    <row r="1398" spans="1:8" x14ac:dyDescent="0.25">
      <c r="A1398" s="12" t="s">
        <v>15</v>
      </c>
      <c r="B1398" s="215" t="s">
        <v>16</v>
      </c>
      <c r="C1398" s="211"/>
      <c r="D1398" s="13">
        <v>1925000</v>
      </c>
      <c r="E1398" s="216">
        <v>2309000</v>
      </c>
      <c r="F1398" s="211"/>
      <c r="G1398" s="211"/>
      <c r="H1398" s="134">
        <f t="shared" si="21"/>
        <v>119.94805194805195</v>
      </c>
    </row>
    <row r="1399" spans="1:8" x14ac:dyDescent="0.25">
      <c r="A1399" s="14" t="s">
        <v>17</v>
      </c>
      <c r="B1399" s="217" t="s">
        <v>18</v>
      </c>
      <c r="C1399" s="211"/>
      <c r="D1399" s="15">
        <v>1925000</v>
      </c>
      <c r="E1399" s="218">
        <v>2309000</v>
      </c>
      <c r="F1399" s="211"/>
      <c r="G1399" s="211"/>
      <c r="H1399" s="135">
        <f t="shared" si="21"/>
        <v>119.94805194805195</v>
      </c>
    </row>
    <row r="1400" spans="1:8" x14ac:dyDescent="0.25">
      <c r="A1400" s="16" t="s">
        <v>19</v>
      </c>
      <c r="B1400" s="210" t="s">
        <v>20</v>
      </c>
      <c r="C1400" s="211"/>
      <c r="D1400" s="17">
        <v>496000</v>
      </c>
      <c r="E1400" s="212">
        <v>745000</v>
      </c>
      <c r="F1400" s="211"/>
      <c r="G1400" s="211"/>
      <c r="H1400" s="136">
        <f t="shared" si="21"/>
        <v>150.20161290322579</v>
      </c>
    </row>
    <row r="1401" spans="1:8" x14ac:dyDescent="0.25">
      <c r="A1401" s="18" t="s">
        <v>106</v>
      </c>
      <c r="B1401" s="213" t="s">
        <v>107</v>
      </c>
      <c r="C1401" s="211"/>
      <c r="D1401" s="19">
        <v>6000</v>
      </c>
      <c r="E1401" s="214">
        <v>10000</v>
      </c>
      <c r="F1401" s="211"/>
      <c r="G1401" s="211"/>
      <c r="H1401" s="137">
        <f t="shared" si="21"/>
        <v>166.66666666666669</v>
      </c>
    </row>
    <row r="1402" spans="1:8" x14ac:dyDescent="0.25">
      <c r="A1402" s="18" t="s">
        <v>27</v>
      </c>
      <c r="B1402" s="213" t="s">
        <v>28</v>
      </c>
      <c r="C1402" s="211"/>
      <c r="D1402" s="19">
        <v>40000</v>
      </c>
      <c r="E1402" s="214">
        <v>35000</v>
      </c>
      <c r="F1402" s="211"/>
      <c r="G1402" s="211"/>
      <c r="H1402" s="137">
        <f t="shared" si="21"/>
        <v>87.5</v>
      </c>
    </row>
    <row r="1403" spans="1:8" x14ac:dyDescent="0.25">
      <c r="A1403" s="18" t="s">
        <v>23</v>
      </c>
      <c r="B1403" s="213" t="s">
        <v>24</v>
      </c>
      <c r="C1403" s="211"/>
      <c r="D1403" s="19">
        <v>450000</v>
      </c>
      <c r="E1403" s="214">
        <v>700000</v>
      </c>
      <c r="F1403" s="211"/>
      <c r="G1403" s="211"/>
      <c r="H1403" s="137">
        <f t="shared" si="21"/>
        <v>155.55555555555557</v>
      </c>
    </row>
    <row r="1404" spans="1:8" x14ac:dyDescent="0.25">
      <c r="A1404" s="16" t="s">
        <v>29</v>
      </c>
      <c r="B1404" s="210" t="s">
        <v>30</v>
      </c>
      <c r="C1404" s="211"/>
      <c r="D1404" s="17">
        <v>1429000</v>
      </c>
      <c r="E1404" s="212">
        <v>1564000</v>
      </c>
      <c r="F1404" s="211"/>
      <c r="G1404" s="211"/>
      <c r="H1404" s="136">
        <f t="shared" si="21"/>
        <v>109.44716585024491</v>
      </c>
    </row>
    <row r="1405" spans="1:8" x14ac:dyDescent="0.25">
      <c r="A1405" s="18" t="s">
        <v>31</v>
      </c>
      <c r="B1405" s="213" t="s">
        <v>32</v>
      </c>
      <c r="C1405" s="211"/>
      <c r="D1405" s="19">
        <v>1260000</v>
      </c>
      <c r="E1405" s="214">
        <v>1395000</v>
      </c>
      <c r="F1405" s="211"/>
      <c r="G1405" s="211"/>
      <c r="H1405" s="137">
        <f t="shared" si="21"/>
        <v>110.71428571428572</v>
      </c>
    </row>
    <row r="1406" spans="1:8" x14ac:dyDescent="0.25">
      <c r="A1406" s="18" t="s">
        <v>277</v>
      </c>
      <c r="B1406" s="213" t="s">
        <v>278</v>
      </c>
      <c r="C1406" s="211"/>
      <c r="D1406" s="19">
        <v>167000</v>
      </c>
      <c r="E1406" s="214">
        <v>167000</v>
      </c>
      <c r="F1406" s="211"/>
      <c r="G1406" s="211"/>
      <c r="H1406" s="137">
        <f t="shared" si="21"/>
        <v>100</v>
      </c>
    </row>
    <row r="1407" spans="1:8" x14ac:dyDescent="0.25">
      <c r="A1407" s="18" t="s">
        <v>188</v>
      </c>
      <c r="B1407" s="213" t="s">
        <v>189</v>
      </c>
      <c r="C1407" s="211"/>
      <c r="D1407" s="19">
        <v>2000</v>
      </c>
      <c r="E1407" s="214">
        <v>2000</v>
      </c>
      <c r="F1407" s="211"/>
      <c r="G1407" s="211"/>
      <c r="H1407" s="137">
        <f t="shared" si="21"/>
        <v>100</v>
      </c>
    </row>
    <row r="1408" spans="1:8" x14ac:dyDescent="0.25">
      <c r="A1408" s="4" t="s">
        <v>355</v>
      </c>
      <c r="B1408" s="223" t="s">
        <v>356</v>
      </c>
      <c r="C1408" s="211"/>
      <c r="D1408" s="5">
        <v>35101400</v>
      </c>
      <c r="E1408" s="224">
        <v>36040600</v>
      </c>
      <c r="F1408" s="211"/>
      <c r="G1408" s="211"/>
      <c r="H1408" s="130">
        <f t="shared" si="21"/>
        <v>102.67567675363377</v>
      </c>
    </row>
    <row r="1409" spans="1:8" x14ac:dyDescent="0.25">
      <c r="A1409" s="6" t="s">
        <v>357</v>
      </c>
      <c r="B1409" s="225" t="s">
        <v>358</v>
      </c>
      <c r="C1409" s="211"/>
      <c r="D1409" s="7">
        <v>34741400</v>
      </c>
      <c r="E1409" s="226">
        <v>35780600</v>
      </c>
      <c r="F1409" s="211"/>
      <c r="G1409" s="211"/>
      <c r="H1409" s="131">
        <f t="shared" si="21"/>
        <v>102.99124387618231</v>
      </c>
    </row>
    <row r="1410" spans="1:8" x14ac:dyDescent="0.25">
      <c r="A1410" s="8" t="s">
        <v>54</v>
      </c>
      <c r="B1410" s="219" t="s">
        <v>358</v>
      </c>
      <c r="C1410" s="211"/>
      <c r="D1410" s="9">
        <v>34741400</v>
      </c>
      <c r="E1410" s="220">
        <v>35780600</v>
      </c>
      <c r="F1410" s="211"/>
      <c r="G1410" s="211"/>
      <c r="H1410" s="132">
        <f t="shared" si="21"/>
        <v>102.99124387618231</v>
      </c>
    </row>
    <row r="1411" spans="1:8" x14ac:dyDescent="0.25">
      <c r="A1411" s="10" t="s">
        <v>13</v>
      </c>
      <c r="B1411" s="221" t="s">
        <v>359</v>
      </c>
      <c r="C1411" s="211"/>
      <c r="D1411" s="11">
        <v>10000</v>
      </c>
      <c r="E1411" s="222">
        <v>10000</v>
      </c>
      <c r="F1411" s="211"/>
      <c r="G1411" s="211"/>
      <c r="H1411" s="133">
        <f t="shared" si="21"/>
        <v>100</v>
      </c>
    </row>
    <row r="1412" spans="1:8" x14ac:dyDescent="0.25">
      <c r="A1412" s="12" t="s">
        <v>15</v>
      </c>
      <c r="B1412" s="215" t="s">
        <v>16</v>
      </c>
      <c r="C1412" s="211"/>
      <c r="D1412" s="13">
        <v>10000</v>
      </c>
      <c r="E1412" s="216">
        <v>10000</v>
      </c>
      <c r="F1412" s="211"/>
      <c r="G1412" s="211"/>
      <c r="H1412" s="134">
        <f t="shared" si="21"/>
        <v>100</v>
      </c>
    </row>
    <row r="1413" spans="1:8" x14ac:dyDescent="0.25">
      <c r="A1413" s="14" t="s">
        <v>17</v>
      </c>
      <c r="B1413" s="217" t="s">
        <v>18</v>
      </c>
      <c r="C1413" s="211"/>
      <c r="D1413" s="15">
        <v>10000</v>
      </c>
      <c r="E1413" s="218">
        <v>10000</v>
      </c>
      <c r="F1413" s="211"/>
      <c r="G1413" s="211"/>
      <c r="H1413" s="135">
        <f t="shared" si="21"/>
        <v>100</v>
      </c>
    </row>
    <row r="1414" spans="1:8" x14ac:dyDescent="0.25">
      <c r="A1414" s="16" t="s">
        <v>19</v>
      </c>
      <c r="B1414" s="210" t="s">
        <v>20</v>
      </c>
      <c r="C1414" s="211"/>
      <c r="D1414" s="17">
        <v>10000</v>
      </c>
      <c r="E1414" s="212">
        <v>10000</v>
      </c>
      <c r="F1414" s="211"/>
      <c r="G1414" s="211"/>
      <c r="H1414" s="136">
        <f t="shared" si="21"/>
        <v>100</v>
      </c>
    </row>
    <row r="1415" spans="1:8" x14ac:dyDescent="0.25">
      <c r="A1415" s="18" t="s">
        <v>21</v>
      </c>
      <c r="B1415" s="213" t="s">
        <v>22</v>
      </c>
      <c r="C1415" s="211"/>
      <c r="D1415" s="19">
        <v>10000</v>
      </c>
      <c r="E1415" s="214">
        <v>10000</v>
      </c>
      <c r="F1415" s="211"/>
      <c r="G1415" s="211"/>
      <c r="H1415" s="137">
        <f t="shared" si="21"/>
        <v>100</v>
      </c>
    </row>
    <row r="1416" spans="1:8" ht="22.5" x14ac:dyDescent="0.25">
      <c r="A1416" s="10" t="s">
        <v>78</v>
      </c>
      <c r="B1416" s="221" t="s">
        <v>360</v>
      </c>
      <c r="C1416" s="211"/>
      <c r="D1416" s="11">
        <v>5099000</v>
      </c>
      <c r="E1416" s="222">
        <v>5142000</v>
      </c>
      <c r="F1416" s="211"/>
      <c r="G1416" s="211"/>
      <c r="H1416" s="133">
        <f t="shared" si="21"/>
        <v>100.84330260835459</v>
      </c>
    </row>
    <row r="1417" spans="1:8" x14ac:dyDescent="0.25">
      <c r="A1417" s="12" t="s">
        <v>15</v>
      </c>
      <c r="B1417" s="215" t="s">
        <v>16</v>
      </c>
      <c r="C1417" s="211"/>
      <c r="D1417" s="13">
        <v>2932000</v>
      </c>
      <c r="E1417" s="216">
        <v>2950000</v>
      </c>
      <c r="F1417" s="211"/>
      <c r="G1417" s="211"/>
      <c r="H1417" s="134">
        <f t="shared" si="21"/>
        <v>100.61391541609824</v>
      </c>
    </row>
    <row r="1418" spans="1:8" x14ac:dyDescent="0.25">
      <c r="A1418" s="14" t="s">
        <v>17</v>
      </c>
      <c r="B1418" s="217" t="s">
        <v>18</v>
      </c>
      <c r="C1418" s="211"/>
      <c r="D1418" s="15">
        <v>7000</v>
      </c>
      <c r="E1418" s="218">
        <v>15000</v>
      </c>
      <c r="F1418" s="211"/>
      <c r="G1418" s="211"/>
      <c r="H1418" s="135">
        <f t="shared" si="21"/>
        <v>214.28571428571428</v>
      </c>
    </row>
    <row r="1419" spans="1:8" x14ac:dyDescent="0.25">
      <c r="A1419" s="16" t="s">
        <v>19</v>
      </c>
      <c r="B1419" s="210" t="s">
        <v>20</v>
      </c>
      <c r="C1419" s="211"/>
      <c r="D1419" s="17">
        <v>7000</v>
      </c>
      <c r="E1419" s="212">
        <v>15000</v>
      </c>
      <c r="F1419" s="211"/>
      <c r="G1419" s="211"/>
      <c r="H1419" s="136">
        <f t="shared" si="21"/>
        <v>214.28571428571428</v>
      </c>
    </row>
    <row r="1420" spans="1:8" x14ac:dyDescent="0.25">
      <c r="A1420" s="18" t="s">
        <v>27</v>
      </c>
      <c r="B1420" s="213" t="s">
        <v>28</v>
      </c>
      <c r="C1420" s="211"/>
      <c r="D1420" s="19">
        <v>7000</v>
      </c>
      <c r="E1420" s="214">
        <v>15000</v>
      </c>
      <c r="F1420" s="211"/>
      <c r="G1420" s="211"/>
      <c r="H1420" s="137">
        <f t="shared" si="21"/>
        <v>214.28571428571428</v>
      </c>
    </row>
    <row r="1421" spans="1:8" x14ac:dyDescent="0.25">
      <c r="A1421" s="14" t="s">
        <v>84</v>
      </c>
      <c r="B1421" s="217" t="s">
        <v>85</v>
      </c>
      <c r="C1421" s="211"/>
      <c r="D1421" s="15">
        <v>2925000</v>
      </c>
      <c r="E1421" s="218">
        <v>2935000</v>
      </c>
      <c r="F1421" s="211"/>
      <c r="G1421" s="211"/>
      <c r="H1421" s="135">
        <f t="shared" ref="H1421:H1484" si="22">SUM(E1421/D1421)*100</f>
        <v>100.34188034188034</v>
      </c>
    </row>
    <row r="1422" spans="1:8" x14ac:dyDescent="0.25">
      <c r="A1422" s="16" t="s">
        <v>92</v>
      </c>
      <c r="B1422" s="210" t="s">
        <v>93</v>
      </c>
      <c r="C1422" s="211"/>
      <c r="D1422" s="17">
        <v>2925000</v>
      </c>
      <c r="E1422" s="212">
        <v>2935000</v>
      </c>
      <c r="F1422" s="211"/>
      <c r="G1422" s="211"/>
      <c r="H1422" s="136">
        <f t="shared" si="22"/>
        <v>100.34188034188034</v>
      </c>
    </row>
    <row r="1423" spans="1:8" x14ac:dyDescent="0.25">
      <c r="A1423" s="18" t="s">
        <v>94</v>
      </c>
      <c r="B1423" s="213" t="s">
        <v>95</v>
      </c>
      <c r="C1423" s="211"/>
      <c r="D1423" s="19">
        <v>2925000</v>
      </c>
      <c r="E1423" s="214">
        <v>2935000</v>
      </c>
      <c r="F1423" s="211"/>
      <c r="G1423" s="211"/>
      <c r="H1423" s="137">
        <f t="shared" si="22"/>
        <v>100.34188034188034</v>
      </c>
    </row>
    <row r="1424" spans="1:8" x14ac:dyDescent="0.25">
      <c r="A1424" s="12" t="s">
        <v>43</v>
      </c>
      <c r="B1424" s="215" t="s">
        <v>44</v>
      </c>
      <c r="C1424" s="211"/>
      <c r="D1424" s="13">
        <v>727000</v>
      </c>
      <c r="E1424" s="216">
        <v>752000</v>
      </c>
      <c r="F1424" s="211"/>
      <c r="G1424" s="211"/>
      <c r="H1424" s="134">
        <f t="shared" si="22"/>
        <v>103.43878954607979</v>
      </c>
    </row>
    <row r="1425" spans="1:8" x14ac:dyDescent="0.25">
      <c r="A1425" s="14" t="s">
        <v>17</v>
      </c>
      <c r="B1425" s="217" t="s">
        <v>18</v>
      </c>
      <c r="C1425" s="211"/>
      <c r="D1425" s="15">
        <v>7000</v>
      </c>
      <c r="E1425" s="218">
        <v>7000</v>
      </c>
      <c r="F1425" s="211"/>
      <c r="G1425" s="211"/>
      <c r="H1425" s="135">
        <f t="shared" si="22"/>
        <v>100</v>
      </c>
    </row>
    <row r="1426" spans="1:8" x14ac:dyDescent="0.25">
      <c r="A1426" s="16" t="s">
        <v>19</v>
      </c>
      <c r="B1426" s="210" t="s">
        <v>20</v>
      </c>
      <c r="C1426" s="211"/>
      <c r="D1426" s="17">
        <v>7000</v>
      </c>
      <c r="E1426" s="212">
        <v>7000</v>
      </c>
      <c r="F1426" s="211"/>
      <c r="G1426" s="211"/>
      <c r="H1426" s="136">
        <f t="shared" si="22"/>
        <v>100</v>
      </c>
    </row>
    <row r="1427" spans="1:8" x14ac:dyDescent="0.25">
      <c r="A1427" s="18" t="s">
        <v>27</v>
      </c>
      <c r="B1427" s="213" t="s">
        <v>28</v>
      </c>
      <c r="C1427" s="211"/>
      <c r="D1427" s="19">
        <v>7000</v>
      </c>
      <c r="E1427" s="214">
        <v>7000</v>
      </c>
      <c r="F1427" s="211"/>
      <c r="G1427" s="211"/>
      <c r="H1427" s="137">
        <f t="shared" si="22"/>
        <v>100</v>
      </c>
    </row>
    <row r="1428" spans="1:8" x14ac:dyDescent="0.25">
      <c r="A1428" s="14" t="s">
        <v>84</v>
      </c>
      <c r="B1428" s="217" t="s">
        <v>85</v>
      </c>
      <c r="C1428" s="211"/>
      <c r="D1428" s="15">
        <v>720000</v>
      </c>
      <c r="E1428" s="218">
        <v>745000</v>
      </c>
      <c r="F1428" s="211"/>
      <c r="G1428" s="211"/>
      <c r="H1428" s="135">
        <f t="shared" si="22"/>
        <v>103.47222222222223</v>
      </c>
    </row>
    <row r="1429" spans="1:8" x14ac:dyDescent="0.25">
      <c r="A1429" s="16" t="s">
        <v>92</v>
      </c>
      <c r="B1429" s="210" t="s">
        <v>93</v>
      </c>
      <c r="C1429" s="211"/>
      <c r="D1429" s="17">
        <v>720000</v>
      </c>
      <c r="E1429" s="212">
        <v>745000</v>
      </c>
      <c r="F1429" s="211"/>
      <c r="G1429" s="211"/>
      <c r="H1429" s="136">
        <f t="shared" si="22"/>
        <v>103.47222222222223</v>
      </c>
    </row>
    <row r="1430" spans="1:8" x14ac:dyDescent="0.25">
      <c r="A1430" s="18" t="s">
        <v>94</v>
      </c>
      <c r="B1430" s="213" t="s">
        <v>95</v>
      </c>
      <c r="C1430" s="211"/>
      <c r="D1430" s="19">
        <v>720000</v>
      </c>
      <c r="E1430" s="214">
        <v>745000</v>
      </c>
      <c r="F1430" s="211"/>
      <c r="G1430" s="211"/>
      <c r="H1430" s="137">
        <f t="shared" si="22"/>
        <v>103.47222222222223</v>
      </c>
    </row>
    <row r="1431" spans="1:8" x14ac:dyDescent="0.25">
      <c r="A1431" s="12" t="s">
        <v>49</v>
      </c>
      <c r="B1431" s="215" t="s">
        <v>50</v>
      </c>
      <c r="C1431" s="211"/>
      <c r="D1431" s="13">
        <v>1440000</v>
      </c>
      <c r="E1431" s="216">
        <v>1440000</v>
      </c>
      <c r="F1431" s="211"/>
      <c r="G1431" s="211"/>
      <c r="H1431" s="134">
        <f t="shared" si="22"/>
        <v>100</v>
      </c>
    </row>
    <row r="1432" spans="1:8" x14ac:dyDescent="0.25">
      <c r="A1432" s="14" t="s">
        <v>17</v>
      </c>
      <c r="B1432" s="217" t="s">
        <v>18</v>
      </c>
      <c r="C1432" s="211"/>
      <c r="D1432" s="15">
        <v>48000</v>
      </c>
      <c r="E1432" s="218">
        <v>48000</v>
      </c>
      <c r="F1432" s="211"/>
      <c r="G1432" s="211"/>
      <c r="H1432" s="135">
        <f t="shared" si="22"/>
        <v>100</v>
      </c>
    </row>
    <row r="1433" spans="1:8" x14ac:dyDescent="0.25">
      <c r="A1433" s="16" t="s">
        <v>19</v>
      </c>
      <c r="B1433" s="210" t="s">
        <v>20</v>
      </c>
      <c r="C1433" s="211"/>
      <c r="D1433" s="17">
        <v>48000</v>
      </c>
      <c r="E1433" s="212">
        <v>48000</v>
      </c>
      <c r="F1433" s="211"/>
      <c r="G1433" s="211"/>
      <c r="H1433" s="136">
        <f t="shared" si="22"/>
        <v>100</v>
      </c>
    </row>
    <row r="1434" spans="1:8" x14ac:dyDescent="0.25">
      <c r="A1434" s="18" t="s">
        <v>27</v>
      </c>
      <c r="B1434" s="213" t="s">
        <v>28</v>
      </c>
      <c r="C1434" s="211"/>
      <c r="D1434" s="19">
        <v>48000</v>
      </c>
      <c r="E1434" s="214">
        <v>48000</v>
      </c>
      <c r="F1434" s="211"/>
      <c r="G1434" s="211"/>
      <c r="H1434" s="137">
        <f t="shared" si="22"/>
        <v>100</v>
      </c>
    </row>
    <row r="1435" spans="1:8" x14ac:dyDescent="0.25">
      <c r="A1435" s="14" t="s">
        <v>84</v>
      </c>
      <c r="B1435" s="217" t="s">
        <v>85</v>
      </c>
      <c r="C1435" s="211"/>
      <c r="D1435" s="15">
        <v>1392000</v>
      </c>
      <c r="E1435" s="218">
        <v>1392000</v>
      </c>
      <c r="F1435" s="211"/>
      <c r="G1435" s="211"/>
      <c r="H1435" s="135">
        <f t="shared" si="22"/>
        <v>100</v>
      </c>
    </row>
    <row r="1436" spans="1:8" x14ac:dyDescent="0.25">
      <c r="A1436" s="16" t="s">
        <v>92</v>
      </c>
      <c r="B1436" s="210" t="s">
        <v>93</v>
      </c>
      <c r="C1436" s="211"/>
      <c r="D1436" s="17">
        <v>1392000</v>
      </c>
      <c r="E1436" s="212">
        <v>1392000</v>
      </c>
      <c r="F1436" s="211"/>
      <c r="G1436" s="211"/>
      <c r="H1436" s="136">
        <f t="shared" si="22"/>
        <v>100</v>
      </c>
    </row>
    <row r="1437" spans="1:8" x14ac:dyDescent="0.25">
      <c r="A1437" s="18" t="s">
        <v>94</v>
      </c>
      <c r="B1437" s="213" t="s">
        <v>95</v>
      </c>
      <c r="C1437" s="211"/>
      <c r="D1437" s="19">
        <v>1392000</v>
      </c>
      <c r="E1437" s="214">
        <v>1392000</v>
      </c>
      <c r="F1437" s="211"/>
      <c r="G1437" s="211"/>
      <c r="H1437" s="137">
        <f t="shared" si="22"/>
        <v>100</v>
      </c>
    </row>
    <row r="1438" spans="1:8" ht="22.5" x14ac:dyDescent="0.25">
      <c r="A1438" s="10" t="s">
        <v>168</v>
      </c>
      <c r="B1438" s="221" t="s">
        <v>361</v>
      </c>
      <c r="C1438" s="211"/>
      <c r="D1438" s="11">
        <v>9156100</v>
      </c>
      <c r="E1438" s="222">
        <v>9182600</v>
      </c>
      <c r="F1438" s="211"/>
      <c r="G1438" s="211"/>
      <c r="H1438" s="133">
        <f t="shared" si="22"/>
        <v>100.28942453664772</v>
      </c>
    </row>
    <row r="1439" spans="1:8" x14ac:dyDescent="0.25">
      <c r="A1439" s="12" t="s">
        <v>15</v>
      </c>
      <c r="B1439" s="215" t="s">
        <v>16</v>
      </c>
      <c r="C1439" s="211"/>
      <c r="D1439" s="13">
        <v>3558500</v>
      </c>
      <c r="E1439" s="216">
        <v>3295000</v>
      </c>
      <c r="F1439" s="211"/>
      <c r="G1439" s="211"/>
      <c r="H1439" s="134">
        <f t="shared" si="22"/>
        <v>92.595194604468176</v>
      </c>
    </row>
    <row r="1440" spans="1:8" x14ac:dyDescent="0.25">
      <c r="A1440" s="14" t="s">
        <v>17</v>
      </c>
      <c r="B1440" s="217" t="s">
        <v>18</v>
      </c>
      <c r="C1440" s="211"/>
      <c r="D1440" s="15">
        <v>15000</v>
      </c>
      <c r="E1440" s="218">
        <v>15000</v>
      </c>
      <c r="F1440" s="211"/>
      <c r="G1440" s="211"/>
      <c r="H1440" s="135">
        <f t="shared" si="22"/>
        <v>100</v>
      </c>
    </row>
    <row r="1441" spans="1:8" x14ac:dyDescent="0.25">
      <c r="A1441" s="16" t="s">
        <v>19</v>
      </c>
      <c r="B1441" s="210" t="s">
        <v>20</v>
      </c>
      <c r="C1441" s="211"/>
      <c r="D1441" s="17">
        <v>15000</v>
      </c>
      <c r="E1441" s="212">
        <v>15000</v>
      </c>
      <c r="F1441" s="211"/>
      <c r="G1441" s="211"/>
      <c r="H1441" s="136">
        <f t="shared" si="22"/>
        <v>100</v>
      </c>
    </row>
    <row r="1442" spans="1:8" x14ac:dyDescent="0.25">
      <c r="A1442" s="18" t="s">
        <v>27</v>
      </c>
      <c r="B1442" s="213" t="s">
        <v>28</v>
      </c>
      <c r="C1442" s="211"/>
      <c r="D1442" s="19">
        <v>15000</v>
      </c>
      <c r="E1442" s="214">
        <v>15000</v>
      </c>
      <c r="F1442" s="211"/>
      <c r="G1442" s="211"/>
      <c r="H1442" s="137">
        <f t="shared" si="22"/>
        <v>100</v>
      </c>
    </row>
    <row r="1443" spans="1:8" x14ac:dyDescent="0.25">
      <c r="A1443" s="14" t="s">
        <v>84</v>
      </c>
      <c r="B1443" s="217" t="s">
        <v>85</v>
      </c>
      <c r="C1443" s="211"/>
      <c r="D1443" s="15">
        <v>3543500</v>
      </c>
      <c r="E1443" s="218">
        <v>3280000</v>
      </c>
      <c r="F1443" s="211"/>
      <c r="G1443" s="211"/>
      <c r="H1443" s="135">
        <f t="shared" si="22"/>
        <v>92.563849301538028</v>
      </c>
    </row>
    <row r="1444" spans="1:8" x14ac:dyDescent="0.25">
      <c r="A1444" s="16" t="s">
        <v>92</v>
      </c>
      <c r="B1444" s="210" t="s">
        <v>93</v>
      </c>
      <c r="C1444" s="211"/>
      <c r="D1444" s="17">
        <v>3543500</v>
      </c>
      <c r="E1444" s="212">
        <v>3280000</v>
      </c>
      <c r="F1444" s="211"/>
      <c r="G1444" s="211"/>
      <c r="H1444" s="136">
        <f t="shared" si="22"/>
        <v>92.563849301538028</v>
      </c>
    </row>
    <row r="1445" spans="1:8" x14ac:dyDescent="0.25">
      <c r="A1445" s="18" t="s">
        <v>94</v>
      </c>
      <c r="B1445" s="213" t="s">
        <v>95</v>
      </c>
      <c r="C1445" s="211"/>
      <c r="D1445" s="19">
        <v>3543500</v>
      </c>
      <c r="E1445" s="214">
        <v>3280000</v>
      </c>
      <c r="F1445" s="211"/>
      <c r="G1445" s="211"/>
      <c r="H1445" s="137">
        <f t="shared" si="22"/>
        <v>92.563849301538028</v>
      </c>
    </row>
    <row r="1446" spans="1:8" x14ac:dyDescent="0.25">
      <c r="A1446" s="12" t="s">
        <v>43</v>
      </c>
      <c r="B1446" s="215" t="s">
        <v>44</v>
      </c>
      <c r="C1446" s="211"/>
      <c r="D1446" s="13">
        <v>1758500</v>
      </c>
      <c r="E1446" s="216">
        <v>1848500</v>
      </c>
      <c r="F1446" s="211"/>
      <c r="G1446" s="211"/>
      <c r="H1446" s="134">
        <f t="shared" si="22"/>
        <v>105.11799829400057</v>
      </c>
    </row>
    <row r="1447" spans="1:8" x14ac:dyDescent="0.25">
      <c r="A1447" s="14" t="s">
        <v>17</v>
      </c>
      <c r="B1447" s="217" t="s">
        <v>18</v>
      </c>
      <c r="C1447" s="211"/>
      <c r="D1447" s="15">
        <v>20000</v>
      </c>
      <c r="E1447" s="218">
        <v>20000</v>
      </c>
      <c r="F1447" s="211"/>
      <c r="G1447" s="211"/>
      <c r="H1447" s="135">
        <f t="shared" si="22"/>
        <v>100</v>
      </c>
    </row>
    <row r="1448" spans="1:8" x14ac:dyDescent="0.25">
      <c r="A1448" s="16" t="s">
        <v>19</v>
      </c>
      <c r="B1448" s="210" t="s">
        <v>20</v>
      </c>
      <c r="C1448" s="211"/>
      <c r="D1448" s="17">
        <v>20000</v>
      </c>
      <c r="E1448" s="212">
        <v>20000</v>
      </c>
      <c r="F1448" s="211"/>
      <c r="G1448" s="211"/>
      <c r="H1448" s="136">
        <f t="shared" si="22"/>
        <v>100</v>
      </c>
    </row>
    <row r="1449" spans="1:8" x14ac:dyDescent="0.25">
      <c r="A1449" s="18" t="s">
        <v>27</v>
      </c>
      <c r="B1449" s="213" t="s">
        <v>28</v>
      </c>
      <c r="C1449" s="211"/>
      <c r="D1449" s="19">
        <v>20000</v>
      </c>
      <c r="E1449" s="214">
        <v>20000</v>
      </c>
      <c r="F1449" s="211"/>
      <c r="G1449" s="211"/>
      <c r="H1449" s="137">
        <f t="shared" si="22"/>
        <v>100</v>
      </c>
    </row>
    <row r="1450" spans="1:8" x14ac:dyDescent="0.25">
      <c r="A1450" s="14" t="s">
        <v>84</v>
      </c>
      <c r="B1450" s="217" t="s">
        <v>85</v>
      </c>
      <c r="C1450" s="211"/>
      <c r="D1450" s="15">
        <v>1738500</v>
      </c>
      <c r="E1450" s="218">
        <v>1828500</v>
      </c>
      <c r="F1450" s="211"/>
      <c r="G1450" s="211"/>
      <c r="H1450" s="135">
        <f t="shared" si="22"/>
        <v>105.17687661777396</v>
      </c>
    </row>
    <row r="1451" spans="1:8" x14ac:dyDescent="0.25">
      <c r="A1451" s="16" t="s">
        <v>92</v>
      </c>
      <c r="B1451" s="210" t="s">
        <v>93</v>
      </c>
      <c r="C1451" s="211"/>
      <c r="D1451" s="17">
        <v>1738500</v>
      </c>
      <c r="E1451" s="212">
        <v>1828500</v>
      </c>
      <c r="F1451" s="211"/>
      <c r="G1451" s="211"/>
      <c r="H1451" s="136">
        <f t="shared" si="22"/>
        <v>105.17687661777396</v>
      </c>
    </row>
    <row r="1452" spans="1:8" x14ac:dyDescent="0.25">
      <c r="A1452" s="18" t="s">
        <v>94</v>
      </c>
      <c r="B1452" s="213" t="s">
        <v>95</v>
      </c>
      <c r="C1452" s="211"/>
      <c r="D1452" s="19">
        <v>1738500</v>
      </c>
      <c r="E1452" s="214">
        <v>1828500</v>
      </c>
      <c r="F1452" s="211"/>
      <c r="G1452" s="211"/>
      <c r="H1452" s="137">
        <f t="shared" si="22"/>
        <v>105.17687661777396</v>
      </c>
    </row>
    <row r="1453" spans="1:8" x14ac:dyDescent="0.25">
      <c r="A1453" s="12" t="s">
        <v>49</v>
      </c>
      <c r="B1453" s="215" t="s">
        <v>50</v>
      </c>
      <c r="C1453" s="211"/>
      <c r="D1453" s="13">
        <v>3839100</v>
      </c>
      <c r="E1453" s="216">
        <v>4039100</v>
      </c>
      <c r="F1453" s="211"/>
      <c r="G1453" s="211"/>
      <c r="H1453" s="134">
        <f t="shared" si="22"/>
        <v>105.20955432262771</v>
      </c>
    </row>
    <row r="1454" spans="1:8" x14ac:dyDescent="0.25">
      <c r="A1454" s="14" t="s">
        <v>17</v>
      </c>
      <c r="B1454" s="217" t="s">
        <v>18</v>
      </c>
      <c r="C1454" s="211"/>
      <c r="D1454" s="15">
        <v>60000</v>
      </c>
      <c r="E1454" s="218">
        <v>60000</v>
      </c>
      <c r="F1454" s="211"/>
      <c r="G1454" s="211"/>
      <c r="H1454" s="135">
        <f t="shared" si="22"/>
        <v>100</v>
      </c>
    </row>
    <row r="1455" spans="1:8" x14ac:dyDescent="0.25">
      <c r="A1455" s="16" t="s">
        <v>19</v>
      </c>
      <c r="B1455" s="210" t="s">
        <v>20</v>
      </c>
      <c r="C1455" s="211"/>
      <c r="D1455" s="17">
        <v>60000</v>
      </c>
      <c r="E1455" s="212">
        <v>60000</v>
      </c>
      <c r="F1455" s="211"/>
      <c r="G1455" s="211"/>
      <c r="H1455" s="136">
        <f t="shared" si="22"/>
        <v>100</v>
      </c>
    </row>
    <row r="1456" spans="1:8" x14ac:dyDescent="0.25">
      <c r="A1456" s="18" t="s">
        <v>27</v>
      </c>
      <c r="B1456" s="213" t="s">
        <v>28</v>
      </c>
      <c r="C1456" s="211"/>
      <c r="D1456" s="19">
        <v>60000</v>
      </c>
      <c r="E1456" s="214">
        <v>60000</v>
      </c>
      <c r="F1456" s="211"/>
      <c r="G1456" s="211"/>
      <c r="H1456" s="137">
        <f t="shared" si="22"/>
        <v>100</v>
      </c>
    </row>
    <row r="1457" spans="1:8" x14ac:dyDescent="0.25">
      <c r="A1457" s="14" t="s">
        <v>84</v>
      </c>
      <c r="B1457" s="217" t="s">
        <v>85</v>
      </c>
      <c r="C1457" s="211"/>
      <c r="D1457" s="15">
        <v>3779100</v>
      </c>
      <c r="E1457" s="218">
        <v>3979100</v>
      </c>
      <c r="F1457" s="211"/>
      <c r="G1457" s="211"/>
      <c r="H1457" s="135">
        <f t="shared" si="22"/>
        <v>105.29226535418485</v>
      </c>
    </row>
    <row r="1458" spans="1:8" x14ac:dyDescent="0.25">
      <c r="A1458" s="16" t="s">
        <v>92</v>
      </c>
      <c r="B1458" s="210" t="s">
        <v>93</v>
      </c>
      <c r="C1458" s="211"/>
      <c r="D1458" s="17">
        <v>3779100</v>
      </c>
      <c r="E1458" s="212">
        <v>3979100</v>
      </c>
      <c r="F1458" s="211"/>
      <c r="G1458" s="211"/>
      <c r="H1458" s="136">
        <f t="shared" si="22"/>
        <v>105.29226535418485</v>
      </c>
    </row>
    <row r="1459" spans="1:8" x14ac:dyDescent="0.25">
      <c r="A1459" s="18" t="s">
        <v>94</v>
      </c>
      <c r="B1459" s="213" t="s">
        <v>95</v>
      </c>
      <c r="C1459" s="211"/>
      <c r="D1459" s="19">
        <v>3779100</v>
      </c>
      <c r="E1459" s="214">
        <v>3979100</v>
      </c>
      <c r="F1459" s="211"/>
      <c r="G1459" s="211"/>
      <c r="H1459" s="137">
        <f t="shared" si="22"/>
        <v>105.29226535418485</v>
      </c>
    </row>
    <row r="1460" spans="1:8" ht="22.5" x14ac:dyDescent="0.25">
      <c r="A1460" s="10" t="s">
        <v>362</v>
      </c>
      <c r="B1460" s="221" t="s">
        <v>363</v>
      </c>
      <c r="C1460" s="211"/>
      <c r="D1460" s="11">
        <v>3652250</v>
      </c>
      <c r="E1460" s="222">
        <v>3175000</v>
      </c>
      <c r="F1460" s="211"/>
      <c r="G1460" s="211"/>
      <c r="H1460" s="133">
        <f t="shared" si="22"/>
        <v>86.932712711342319</v>
      </c>
    </row>
    <row r="1461" spans="1:8" x14ac:dyDescent="0.25">
      <c r="A1461" s="12" t="s">
        <v>15</v>
      </c>
      <c r="B1461" s="215" t="s">
        <v>16</v>
      </c>
      <c r="C1461" s="211"/>
      <c r="D1461" s="13">
        <v>857250</v>
      </c>
      <c r="E1461" s="216">
        <v>380000</v>
      </c>
      <c r="F1461" s="211"/>
      <c r="G1461" s="211"/>
      <c r="H1461" s="134">
        <f t="shared" si="22"/>
        <v>44.327792359288424</v>
      </c>
    </row>
    <row r="1462" spans="1:8" x14ac:dyDescent="0.25">
      <c r="A1462" s="14" t="s">
        <v>17</v>
      </c>
      <c r="B1462" s="217" t="s">
        <v>18</v>
      </c>
      <c r="C1462" s="211"/>
      <c r="D1462" s="15">
        <v>10000</v>
      </c>
      <c r="E1462" s="218">
        <v>10000</v>
      </c>
      <c r="F1462" s="211"/>
      <c r="G1462" s="211"/>
      <c r="H1462" s="135">
        <f t="shared" si="22"/>
        <v>100</v>
      </c>
    </row>
    <row r="1463" spans="1:8" x14ac:dyDescent="0.25">
      <c r="A1463" s="16" t="s">
        <v>19</v>
      </c>
      <c r="B1463" s="210" t="s">
        <v>20</v>
      </c>
      <c r="C1463" s="211"/>
      <c r="D1463" s="17">
        <v>10000</v>
      </c>
      <c r="E1463" s="212">
        <v>10000</v>
      </c>
      <c r="F1463" s="211"/>
      <c r="G1463" s="211"/>
      <c r="H1463" s="136">
        <f t="shared" si="22"/>
        <v>100</v>
      </c>
    </row>
    <row r="1464" spans="1:8" x14ac:dyDescent="0.25">
      <c r="A1464" s="18" t="s">
        <v>27</v>
      </c>
      <c r="B1464" s="213" t="s">
        <v>28</v>
      </c>
      <c r="C1464" s="211"/>
      <c r="D1464" s="19">
        <v>10000</v>
      </c>
      <c r="E1464" s="214">
        <v>10000</v>
      </c>
      <c r="F1464" s="211"/>
      <c r="G1464" s="211"/>
      <c r="H1464" s="137">
        <f t="shared" si="22"/>
        <v>100</v>
      </c>
    </row>
    <row r="1465" spans="1:8" x14ac:dyDescent="0.25">
      <c r="A1465" s="14" t="s">
        <v>84</v>
      </c>
      <c r="B1465" s="217" t="s">
        <v>85</v>
      </c>
      <c r="C1465" s="211"/>
      <c r="D1465" s="15">
        <v>847250</v>
      </c>
      <c r="E1465" s="218">
        <v>370000</v>
      </c>
      <c r="F1465" s="211"/>
      <c r="G1465" s="211"/>
      <c r="H1465" s="135">
        <f t="shared" si="22"/>
        <v>43.670699321333728</v>
      </c>
    </row>
    <row r="1466" spans="1:8" x14ac:dyDescent="0.25">
      <c r="A1466" s="16" t="s">
        <v>92</v>
      </c>
      <c r="B1466" s="210" t="s">
        <v>93</v>
      </c>
      <c r="C1466" s="211"/>
      <c r="D1466" s="17">
        <v>847250</v>
      </c>
      <c r="E1466" s="212">
        <v>370000</v>
      </c>
      <c r="F1466" s="211"/>
      <c r="G1466" s="211"/>
      <c r="H1466" s="136">
        <f t="shared" si="22"/>
        <v>43.670699321333728</v>
      </c>
    </row>
    <row r="1467" spans="1:8" x14ac:dyDescent="0.25">
      <c r="A1467" s="18" t="s">
        <v>94</v>
      </c>
      <c r="B1467" s="213" t="s">
        <v>95</v>
      </c>
      <c r="C1467" s="211"/>
      <c r="D1467" s="19">
        <v>847250</v>
      </c>
      <c r="E1467" s="214">
        <v>370000</v>
      </c>
      <c r="F1467" s="211"/>
      <c r="G1467" s="211"/>
      <c r="H1467" s="137">
        <f t="shared" si="22"/>
        <v>43.670699321333728</v>
      </c>
    </row>
    <row r="1468" spans="1:8" x14ac:dyDescent="0.25">
      <c r="A1468" s="12" t="s">
        <v>43</v>
      </c>
      <c r="B1468" s="215" t="s">
        <v>44</v>
      </c>
      <c r="C1468" s="211"/>
      <c r="D1468" s="13">
        <v>920000</v>
      </c>
      <c r="E1468" s="216">
        <v>920000</v>
      </c>
      <c r="F1468" s="211"/>
      <c r="G1468" s="211"/>
      <c r="H1468" s="134">
        <f t="shared" si="22"/>
        <v>100</v>
      </c>
    </row>
    <row r="1469" spans="1:8" x14ac:dyDescent="0.25">
      <c r="A1469" s="14" t="s">
        <v>17</v>
      </c>
      <c r="B1469" s="217" t="s">
        <v>18</v>
      </c>
      <c r="C1469" s="211"/>
      <c r="D1469" s="15">
        <v>20000</v>
      </c>
      <c r="E1469" s="218">
        <v>20000</v>
      </c>
      <c r="F1469" s="211"/>
      <c r="G1469" s="211"/>
      <c r="H1469" s="135">
        <f t="shared" si="22"/>
        <v>100</v>
      </c>
    </row>
    <row r="1470" spans="1:8" x14ac:dyDescent="0.25">
      <c r="A1470" s="16" t="s">
        <v>19</v>
      </c>
      <c r="B1470" s="210" t="s">
        <v>20</v>
      </c>
      <c r="C1470" s="211"/>
      <c r="D1470" s="17">
        <v>20000</v>
      </c>
      <c r="E1470" s="212">
        <v>20000</v>
      </c>
      <c r="F1470" s="211"/>
      <c r="G1470" s="211"/>
      <c r="H1470" s="136">
        <f t="shared" si="22"/>
        <v>100</v>
      </c>
    </row>
    <row r="1471" spans="1:8" x14ac:dyDescent="0.25">
      <c r="A1471" s="18" t="s">
        <v>27</v>
      </c>
      <c r="B1471" s="213" t="s">
        <v>28</v>
      </c>
      <c r="C1471" s="211"/>
      <c r="D1471" s="19">
        <v>20000</v>
      </c>
      <c r="E1471" s="214">
        <v>20000</v>
      </c>
      <c r="F1471" s="211"/>
      <c r="G1471" s="211"/>
      <c r="H1471" s="137">
        <f t="shared" si="22"/>
        <v>100</v>
      </c>
    </row>
    <row r="1472" spans="1:8" x14ac:dyDescent="0.25">
      <c r="A1472" s="14" t="s">
        <v>84</v>
      </c>
      <c r="B1472" s="217" t="s">
        <v>85</v>
      </c>
      <c r="C1472" s="211"/>
      <c r="D1472" s="15">
        <v>900000</v>
      </c>
      <c r="E1472" s="218">
        <v>900000</v>
      </c>
      <c r="F1472" s="211"/>
      <c r="G1472" s="211"/>
      <c r="H1472" s="135">
        <f t="shared" si="22"/>
        <v>100</v>
      </c>
    </row>
    <row r="1473" spans="1:8" x14ac:dyDescent="0.25">
      <c r="A1473" s="16" t="s">
        <v>92</v>
      </c>
      <c r="B1473" s="210" t="s">
        <v>93</v>
      </c>
      <c r="C1473" s="211"/>
      <c r="D1473" s="17">
        <v>900000</v>
      </c>
      <c r="E1473" s="212">
        <v>900000</v>
      </c>
      <c r="F1473" s="211"/>
      <c r="G1473" s="211"/>
      <c r="H1473" s="136">
        <f t="shared" si="22"/>
        <v>100</v>
      </c>
    </row>
    <row r="1474" spans="1:8" x14ac:dyDescent="0.25">
      <c r="A1474" s="18" t="s">
        <v>94</v>
      </c>
      <c r="B1474" s="213" t="s">
        <v>95</v>
      </c>
      <c r="C1474" s="211"/>
      <c r="D1474" s="19">
        <v>900000</v>
      </c>
      <c r="E1474" s="214">
        <v>900000</v>
      </c>
      <c r="F1474" s="211"/>
      <c r="G1474" s="211"/>
      <c r="H1474" s="137">
        <f t="shared" si="22"/>
        <v>100</v>
      </c>
    </row>
    <row r="1475" spans="1:8" x14ac:dyDescent="0.25">
      <c r="A1475" s="12" t="s">
        <v>49</v>
      </c>
      <c r="B1475" s="215" t="s">
        <v>50</v>
      </c>
      <c r="C1475" s="211"/>
      <c r="D1475" s="13">
        <v>1875000</v>
      </c>
      <c r="E1475" s="216">
        <v>1875000</v>
      </c>
      <c r="F1475" s="211"/>
      <c r="G1475" s="211"/>
      <c r="H1475" s="134">
        <f t="shared" si="22"/>
        <v>100</v>
      </c>
    </row>
    <row r="1476" spans="1:8" x14ac:dyDescent="0.25">
      <c r="A1476" s="14" t="s">
        <v>17</v>
      </c>
      <c r="B1476" s="217" t="s">
        <v>18</v>
      </c>
      <c r="C1476" s="211"/>
      <c r="D1476" s="15">
        <v>50000</v>
      </c>
      <c r="E1476" s="218">
        <v>50000</v>
      </c>
      <c r="F1476" s="211"/>
      <c r="G1476" s="211"/>
      <c r="H1476" s="135">
        <f t="shared" si="22"/>
        <v>100</v>
      </c>
    </row>
    <row r="1477" spans="1:8" x14ac:dyDescent="0.25">
      <c r="A1477" s="16" t="s">
        <v>19</v>
      </c>
      <c r="B1477" s="210" t="s">
        <v>20</v>
      </c>
      <c r="C1477" s="211"/>
      <c r="D1477" s="17">
        <v>50000</v>
      </c>
      <c r="E1477" s="212">
        <v>50000</v>
      </c>
      <c r="F1477" s="211"/>
      <c r="G1477" s="211"/>
      <c r="H1477" s="136">
        <f t="shared" si="22"/>
        <v>100</v>
      </c>
    </row>
    <row r="1478" spans="1:8" x14ac:dyDescent="0.25">
      <c r="A1478" s="18" t="s">
        <v>27</v>
      </c>
      <c r="B1478" s="213" t="s">
        <v>28</v>
      </c>
      <c r="C1478" s="211"/>
      <c r="D1478" s="19">
        <v>50000</v>
      </c>
      <c r="E1478" s="214">
        <v>50000</v>
      </c>
      <c r="F1478" s="211"/>
      <c r="G1478" s="211"/>
      <c r="H1478" s="137">
        <f t="shared" si="22"/>
        <v>100</v>
      </c>
    </row>
    <row r="1479" spans="1:8" x14ac:dyDescent="0.25">
      <c r="A1479" s="14" t="s">
        <v>84</v>
      </c>
      <c r="B1479" s="217" t="s">
        <v>85</v>
      </c>
      <c r="C1479" s="211"/>
      <c r="D1479" s="15">
        <v>1825000</v>
      </c>
      <c r="E1479" s="218">
        <v>1825000</v>
      </c>
      <c r="F1479" s="211"/>
      <c r="G1479" s="211"/>
      <c r="H1479" s="135">
        <f t="shared" si="22"/>
        <v>100</v>
      </c>
    </row>
    <row r="1480" spans="1:8" x14ac:dyDescent="0.25">
      <c r="A1480" s="16" t="s">
        <v>92</v>
      </c>
      <c r="B1480" s="210" t="s">
        <v>93</v>
      </c>
      <c r="C1480" s="211"/>
      <c r="D1480" s="17">
        <v>1825000</v>
      </c>
      <c r="E1480" s="212">
        <v>1825000</v>
      </c>
      <c r="F1480" s="211"/>
      <c r="G1480" s="211"/>
      <c r="H1480" s="136">
        <f t="shared" si="22"/>
        <v>100</v>
      </c>
    </row>
    <row r="1481" spans="1:8" x14ac:dyDescent="0.25">
      <c r="A1481" s="18" t="s">
        <v>94</v>
      </c>
      <c r="B1481" s="213" t="s">
        <v>95</v>
      </c>
      <c r="C1481" s="211"/>
      <c r="D1481" s="19">
        <v>1825000</v>
      </c>
      <c r="E1481" s="214">
        <v>1825000</v>
      </c>
      <c r="F1481" s="211"/>
      <c r="G1481" s="211"/>
      <c r="H1481" s="137">
        <f t="shared" si="22"/>
        <v>100</v>
      </c>
    </row>
    <row r="1482" spans="1:8" ht="22.5" x14ac:dyDescent="0.25">
      <c r="A1482" s="10" t="s">
        <v>202</v>
      </c>
      <c r="B1482" s="221" t="s">
        <v>364</v>
      </c>
      <c r="C1482" s="211"/>
      <c r="D1482" s="11">
        <v>5500750</v>
      </c>
      <c r="E1482" s="222">
        <v>6228000</v>
      </c>
      <c r="F1482" s="211"/>
      <c r="G1482" s="211"/>
      <c r="H1482" s="133">
        <f t="shared" si="22"/>
        <v>113.22092441939735</v>
      </c>
    </row>
    <row r="1483" spans="1:8" x14ac:dyDescent="0.25">
      <c r="A1483" s="12" t="s">
        <v>15</v>
      </c>
      <c r="B1483" s="215" t="s">
        <v>16</v>
      </c>
      <c r="C1483" s="211"/>
      <c r="D1483" s="13">
        <v>1986250</v>
      </c>
      <c r="E1483" s="216">
        <v>2050000</v>
      </c>
      <c r="F1483" s="211"/>
      <c r="G1483" s="211"/>
      <c r="H1483" s="134">
        <f t="shared" si="22"/>
        <v>103.20956576463185</v>
      </c>
    </row>
    <row r="1484" spans="1:8" x14ac:dyDescent="0.25">
      <c r="A1484" s="14" t="s">
        <v>17</v>
      </c>
      <c r="B1484" s="217" t="s">
        <v>18</v>
      </c>
      <c r="C1484" s="211"/>
      <c r="D1484" s="15">
        <v>15000</v>
      </c>
      <c r="E1484" s="218">
        <v>15000</v>
      </c>
      <c r="F1484" s="211"/>
      <c r="G1484" s="211"/>
      <c r="H1484" s="135">
        <f t="shared" si="22"/>
        <v>100</v>
      </c>
    </row>
    <row r="1485" spans="1:8" x14ac:dyDescent="0.25">
      <c r="A1485" s="16" t="s">
        <v>19</v>
      </c>
      <c r="B1485" s="210" t="s">
        <v>20</v>
      </c>
      <c r="C1485" s="211"/>
      <c r="D1485" s="17">
        <v>15000</v>
      </c>
      <c r="E1485" s="212">
        <v>15000</v>
      </c>
      <c r="F1485" s="211"/>
      <c r="G1485" s="211"/>
      <c r="H1485" s="136">
        <f t="shared" ref="H1485:H1548" si="23">SUM(E1485/D1485)*100</f>
        <v>100</v>
      </c>
    </row>
    <row r="1486" spans="1:8" x14ac:dyDescent="0.25">
      <c r="A1486" s="18" t="s">
        <v>27</v>
      </c>
      <c r="B1486" s="213" t="s">
        <v>28</v>
      </c>
      <c r="C1486" s="211"/>
      <c r="D1486" s="19">
        <v>15000</v>
      </c>
      <c r="E1486" s="214">
        <v>15000</v>
      </c>
      <c r="F1486" s="211"/>
      <c r="G1486" s="211"/>
      <c r="H1486" s="137">
        <f t="shared" si="23"/>
        <v>100</v>
      </c>
    </row>
    <row r="1487" spans="1:8" x14ac:dyDescent="0.25">
      <c r="A1487" s="14" t="s">
        <v>84</v>
      </c>
      <c r="B1487" s="217" t="s">
        <v>85</v>
      </c>
      <c r="C1487" s="211"/>
      <c r="D1487" s="15">
        <v>1971250</v>
      </c>
      <c r="E1487" s="218">
        <v>2035000</v>
      </c>
      <c r="F1487" s="211"/>
      <c r="G1487" s="211"/>
      <c r="H1487" s="135">
        <f t="shared" si="23"/>
        <v>103.23398858592263</v>
      </c>
    </row>
    <row r="1488" spans="1:8" x14ac:dyDescent="0.25">
      <c r="A1488" s="16" t="s">
        <v>92</v>
      </c>
      <c r="B1488" s="210" t="s">
        <v>93</v>
      </c>
      <c r="C1488" s="211"/>
      <c r="D1488" s="17">
        <v>1971250</v>
      </c>
      <c r="E1488" s="212">
        <v>2035000</v>
      </c>
      <c r="F1488" s="211"/>
      <c r="G1488" s="211"/>
      <c r="H1488" s="136">
        <f t="shared" si="23"/>
        <v>103.23398858592263</v>
      </c>
    </row>
    <row r="1489" spans="1:8" x14ac:dyDescent="0.25">
      <c r="A1489" s="18" t="s">
        <v>94</v>
      </c>
      <c r="B1489" s="213" t="s">
        <v>95</v>
      </c>
      <c r="C1489" s="211"/>
      <c r="D1489" s="19">
        <v>1971250</v>
      </c>
      <c r="E1489" s="214">
        <v>2035000</v>
      </c>
      <c r="F1489" s="211"/>
      <c r="G1489" s="211"/>
      <c r="H1489" s="137">
        <f t="shared" si="23"/>
        <v>103.23398858592263</v>
      </c>
    </row>
    <row r="1490" spans="1:8" x14ac:dyDescent="0.25">
      <c r="A1490" s="12" t="s">
        <v>43</v>
      </c>
      <c r="B1490" s="215" t="s">
        <v>44</v>
      </c>
      <c r="C1490" s="211"/>
      <c r="D1490" s="13">
        <v>1108000</v>
      </c>
      <c r="E1490" s="216">
        <v>1313000</v>
      </c>
      <c r="F1490" s="211"/>
      <c r="G1490" s="211"/>
      <c r="H1490" s="134">
        <f t="shared" si="23"/>
        <v>118.50180505415162</v>
      </c>
    </row>
    <row r="1491" spans="1:8" x14ac:dyDescent="0.25">
      <c r="A1491" s="14" t="s">
        <v>17</v>
      </c>
      <c r="B1491" s="217" t="s">
        <v>18</v>
      </c>
      <c r="C1491" s="211"/>
      <c r="D1491" s="15">
        <v>25000</v>
      </c>
      <c r="E1491" s="218">
        <v>25000</v>
      </c>
      <c r="F1491" s="211"/>
      <c r="G1491" s="211"/>
      <c r="H1491" s="135">
        <f t="shared" si="23"/>
        <v>100</v>
      </c>
    </row>
    <row r="1492" spans="1:8" x14ac:dyDescent="0.25">
      <c r="A1492" s="16" t="s">
        <v>19</v>
      </c>
      <c r="B1492" s="210" t="s">
        <v>20</v>
      </c>
      <c r="C1492" s="211"/>
      <c r="D1492" s="17">
        <v>25000</v>
      </c>
      <c r="E1492" s="212">
        <v>25000</v>
      </c>
      <c r="F1492" s="211"/>
      <c r="G1492" s="211"/>
      <c r="H1492" s="136">
        <f t="shared" si="23"/>
        <v>100</v>
      </c>
    </row>
    <row r="1493" spans="1:8" x14ac:dyDescent="0.25">
      <c r="A1493" s="18" t="s">
        <v>27</v>
      </c>
      <c r="B1493" s="213" t="s">
        <v>28</v>
      </c>
      <c r="C1493" s="211"/>
      <c r="D1493" s="19">
        <v>25000</v>
      </c>
      <c r="E1493" s="214">
        <v>25000</v>
      </c>
      <c r="F1493" s="211"/>
      <c r="G1493" s="211"/>
      <c r="H1493" s="137">
        <f t="shared" si="23"/>
        <v>100</v>
      </c>
    </row>
    <row r="1494" spans="1:8" x14ac:dyDescent="0.25">
      <c r="A1494" s="14" t="s">
        <v>84</v>
      </c>
      <c r="B1494" s="217" t="s">
        <v>85</v>
      </c>
      <c r="C1494" s="211"/>
      <c r="D1494" s="15">
        <v>1083000</v>
      </c>
      <c r="E1494" s="218">
        <v>1288000</v>
      </c>
      <c r="F1494" s="211"/>
      <c r="G1494" s="211"/>
      <c r="H1494" s="135">
        <f t="shared" si="23"/>
        <v>118.92890120036934</v>
      </c>
    </row>
    <row r="1495" spans="1:8" x14ac:dyDescent="0.25">
      <c r="A1495" s="16" t="s">
        <v>92</v>
      </c>
      <c r="B1495" s="210" t="s">
        <v>93</v>
      </c>
      <c r="C1495" s="211"/>
      <c r="D1495" s="17">
        <v>1083000</v>
      </c>
      <c r="E1495" s="212">
        <v>1288000</v>
      </c>
      <c r="F1495" s="211"/>
      <c r="G1495" s="211"/>
      <c r="H1495" s="136">
        <f t="shared" si="23"/>
        <v>118.92890120036934</v>
      </c>
    </row>
    <row r="1496" spans="1:8" x14ac:dyDescent="0.25">
      <c r="A1496" s="18" t="s">
        <v>94</v>
      </c>
      <c r="B1496" s="213" t="s">
        <v>95</v>
      </c>
      <c r="C1496" s="211"/>
      <c r="D1496" s="19">
        <v>1083000</v>
      </c>
      <c r="E1496" s="214">
        <v>1288000</v>
      </c>
      <c r="F1496" s="211"/>
      <c r="G1496" s="211"/>
      <c r="H1496" s="137">
        <f t="shared" si="23"/>
        <v>118.92890120036934</v>
      </c>
    </row>
    <row r="1497" spans="1:8" x14ac:dyDescent="0.25">
      <c r="A1497" s="12" t="s">
        <v>49</v>
      </c>
      <c r="B1497" s="215" t="s">
        <v>50</v>
      </c>
      <c r="C1497" s="211"/>
      <c r="D1497" s="13">
        <v>2406500</v>
      </c>
      <c r="E1497" s="216">
        <v>2865000</v>
      </c>
      <c r="F1497" s="211"/>
      <c r="G1497" s="211"/>
      <c r="H1497" s="134">
        <f t="shared" si="23"/>
        <v>119.05256596717224</v>
      </c>
    </row>
    <row r="1498" spans="1:8" x14ac:dyDescent="0.25">
      <c r="A1498" s="14" t="s">
        <v>17</v>
      </c>
      <c r="B1498" s="217" t="s">
        <v>18</v>
      </c>
      <c r="C1498" s="211"/>
      <c r="D1498" s="15">
        <v>60000</v>
      </c>
      <c r="E1498" s="218">
        <v>60000</v>
      </c>
      <c r="F1498" s="211"/>
      <c r="G1498" s="211"/>
      <c r="H1498" s="135">
        <f t="shared" si="23"/>
        <v>100</v>
      </c>
    </row>
    <row r="1499" spans="1:8" x14ac:dyDescent="0.25">
      <c r="A1499" s="16" t="s">
        <v>19</v>
      </c>
      <c r="B1499" s="210" t="s">
        <v>20</v>
      </c>
      <c r="C1499" s="211"/>
      <c r="D1499" s="17">
        <v>60000</v>
      </c>
      <c r="E1499" s="212">
        <v>60000</v>
      </c>
      <c r="F1499" s="211"/>
      <c r="G1499" s="211"/>
      <c r="H1499" s="136">
        <f t="shared" si="23"/>
        <v>100</v>
      </c>
    </row>
    <row r="1500" spans="1:8" x14ac:dyDescent="0.25">
      <c r="A1500" s="18" t="s">
        <v>27</v>
      </c>
      <c r="B1500" s="213" t="s">
        <v>28</v>
      </c>
      <c r="C1500" s="211"/>
      <c r="D1500" s="19">
        <v>60000</v>
      </c>
      <c r="E1500" s="214">
        <v>60000</v>
      </c>
      <c r="F1500" s="211"/>
      <c r="G1500" s="211"/>
      <c r="H1500" s="137">
        <f t="shared" si="23"/>
        <v>100</v>
      </c>
    </row>
    <row r="1501" spans="1:8" x14ac:dyDescent="0.25">
      <c r="A1501" s="14" t="s">
        <v>84</v>
      </c>
      <c r="B1501" s="217" t="s">
        <v>85</v>
      </c>
      <c r="C1501" s="211"/>
      <c r="D1501" s="15">
        <v>2346500</v>
      </c>
      <c r="E1501" s="218">
        <v>2805000</v>
      </c>
      <c r="F1501" s="211"/>
      <c r="G1501" s="211"/>
      <c r="H1501" s="135">
        <f t="shared" si="23"/>
        <v>119.53974003835499</v>
      </c>
    </row>
    <row r="1502" spans="1:8" x14ac:dyDescent="0.25">
      <c r="A1502" s="16" t="s">
        <v>92</v>
      </c>
      <c r="B1502" s="210" t="s">
        <v>93</v>
      </c>
      <c r="C1502" s="211"/>
      <c r="D1502" s="17">
        <v>2346500</v>
      </c>
      <c r="E1502" s="212">
        <v>2805000</v>
      </c>
      <c r="F1502" s="211"/>
      <c r="G1502" s="211"/>
      <c r="H1502" s="136">
        <f t="shared" si="23"/>
        <v>119.53974003835499</v>
      </c>
    </row>
    <row r="1503" spans="1:8" x14ac:dyDescent="0.25">
      <c r="A1503" s="18" t="s">
        <v>94</v>
      </c>
      <c r="B1503" s="213" t="s">
        <v>95</v>
      </c>
      <c r="C1503" s="211"/>
      <c r="D1503" s="19">
        <v>2346500</v>
      </c>
      <c r="E1503" s="214">
        <v>2805000</v>
      </c>
      <c r="F1503" s="211"/>
      <c r="G1503" s="211"/>
      <c r="H1503" s="137">
        <f t="shared" si="23"/>
        <v>119.53974003835499</v>
      </c>
    </row>
    <row r="1504" spans="1:8" ht="22.5" x14ac:dyDescent="0.25">
      <c r="A1504" s="10" t="s">
        <v>198</v>
      </c>
      <c r="B1504" s="221" t="s">
        <v>365</v>
      </c>
      <c r="C1504" s="211"/>
      <c r="D1504" s="11">
        <v>4432000</v>
      </c>
      <c r="E1504" s="222">
        <v>4362000</v>
      </c>
      <c r="F1504" s="211"/>
      <c r="G1504" s="211"/>
      <c r="H1504" s="133">
        <f t="shared" si="23"/>
        <v>98.420577617328519</v>
      </c>
    </row>
    <row r="1505" spans="1:8" x14ac:dyDescent="0.25">
      <c r="A1505" s="12" t="s">
        <v>15</v>
      </c>
      <c r="B1505" s="215" t="s">
        <v>16</v>
      </c>
      <c r="C1505" s="211"/>
      <c r="D1505" s="13">
        <v>1065000</v>
      </c>
      <c r="E1505" s="216">
        <v>995000</v>
      </c>
      <c r="F1505" s="211"/>
      <c r="G1505" s="211"/>
      <c r="H1505" s="134">
        <f t="shared" si="23"/>
        <v>93.427230046948367</v>
      </c>
    </row>
    <row r="1506" spans="1:8" x14ac:dyDescent="0.25">
      <c r="A1506" s="14" t="s">
        <v>17</v>
      </c>
      <c r="B1506" s="217" t="s">
        <v>18</v>
      </c>
      <c r="C1506" s="211"/>
      <c r="D1506" s="15">
        <v>10000</v>
      </c>
      <c r="E1506" s="218">
        <v>10000</v>
      </c>
      <c r="F1506" s="211"/>
      <c r="G1506" s="211"/>
      <c r="H1506" s="135">
        <f t="shared" si="23"/>
        <v>100</v>
      </c>
    </row>
    <row r="1507" spans="1:8" x14ac:dyDescent="0.25">
      <c r="A1507" s="16" t="s">
        <v>19</v>
      </c>
      <c r="B1507" s="210" t="s">
        <v>20</v>
      </c>
      <c r="C1507" s="211"/>
      <c r="D1507" s="17">
        <v>10000</v>
      </c>
      <c r="E1507" s="212">
        <v>10000</v>
      </c>
      <c r="F1507" s="211"/>
      <c r="G1507" s="211"/>
      <c r="H1507" s="136">
        <f t="shared" si="23"/>
        <v>100</v>
      </c>
    </row>
    <row r="1508" spans="1:8" x14ac:dyDescent="0.25">
      <c r="A1508" s="18" t="s">
        <v>27</v>
      </c>
      <c r="B1508" s="213" t="s">
        <v>28</v>
      </c>
      <c r="C1508" s="211"/>
      <c r="D1508" s="19">
        <v>10000</v>
      </c>
      <c r="E1508" s="214">
        <v>10000</v>
      </c>
      <c r="F1508" s="211"/>
      <c r="G1508" s="211"/>
      <c r="H1508" s="137">
        <f t="shared" si="23"/>
        <v>100</v>
      </c>
    </row>
    <row r="1509" spans="1:8" x14ac:dyDescent="0.25">
      <c r="A1509" s="14" t="s">
        <v>84</v>
      </c>
      <c r="B1509" s="217" t="s">
        <v>85</v>
      </c>
      <c r="C1509" s="211"/>
      <c r="D1509" s="15">
        <v>1055000</v>
      </c>
      <c r="E1509" s="218">
        <v>985000</v>
      </c>
      <c r="F1509" s="211"/>
      <c r="G1509" s="211"/>
      <c r="H1509" s="135">
        <f t="shared" si="23"/>
        <v>93.36492890995261</v>
      </c>
    </row>
    <row r="1510" spans="1:8" x14ac:dyDescent="0.25">
      <c r="A1510" s="16" t="s">
        <v>92</v>
      </c>
      <c r="B1510" s="210" t="s">
        <v>93</v>
      </c>
      <c r="C1510" s="211"/>
      <c r="D1510" s="17">
        <v>1055000</v>
      </c>
      <c r="E1510" s="212">
        <v>985000</v>
      </c>
      <c r="F1510" s="211"/>
      <c r="G1510" s="211"/>
      <c r="H1510" s="136">
        <f t="shared" si="23"/>
        <v>93.36492890995261</v>
      </c>
    </row>
    <row r="1511" spans="1:8" x14ac:dyDescent="0.25">
      <c r="A1511" s="18" t="s">
        <v>94</v>
      </c>
      <c r="B1511" s="213" t="s">
        <v>95</v>
      </c>
      <c r="C1511" s="211"/>
      <c r="D1511" s="19">
        <v>1055000</v>
      </c>
      <c r="E1511" s="214">
        <v>985000</v>
      </c>
      <c r="F1511" s="211"/>
      <c r="G1511" s="211"/>
      <c r="H1511" s="137">
        <f t="shared" si="23"/>
        <v>93.36492890995261</v>
      </c>
    </row>
    <row r="1512" spans="1:8" x14ac:dyDescent="0.25">
      <c r="A1512" s="12" t="s">
        <v>43</v>
      </c>
      <c r="B1512" s="215" t="s">
        <v>44</v>
      </c>
      <c r="C1512" s="211"/>
      <c r="D1512" s="13">
        <v>1065000</v>
      </c>
      <c r="E1512" s="216">
        <v>1065000</v>
      </c>
      <c r="F1512" s="211"/>
      <c r="G1512" s="211"/>
      <c r="H1512" s="134">
        <f t="shared" si="23"/>
        <v>100</v>
      </c>
    </row>
    <row r="1513" spans="1:8" x14ac:dyDescent="0.25">
      <c r="A1513" s="14" t="s">
        <v>17</v>
      </c>
      <c r="B1513" s="217" t="s">
        <v>18</v>
      </c>
      <c r="C1513" s="211"/>
      <c r="D1513" s="15">
        <v>20000</v>
      </c>
      <c r="E1513" s="218">
        <v>20000</v>
      </c>
      <c r="F1513" s="211"/>
      <c r="G1513" s="211"/>
      <c r="H1513" s="135">
        <f t="shared" si="23"/>
        <v>100</v>
      </c>
    </row>
    <row r="1514" spans="1:8" x14ac:dyDescent="0.25">
      <c r="A1514" s="16" t="s">
        <v>19</v>
      </c>
      <c r="B1514" s="210" t="s">
        <v>20</v>
      </c>
      <c r="C1514" s="211"/>
      <c r="D1514" s="17">
        <v>20000</v>
      </c>
      <c r="E1514" s="212">
        <v>20000</v>
      </c>
      <c r="F1514" s="211"/>
      <c r="G1514" s="211"/>
      <c r="H1514" s="136">
        <f t="shared" si="23"/>
        <v>100</v>
      </c>
    </row>
    <row r="1515" spans="1:8" x14ac:dyDescent="0.25">
      <c r="A1515" s="18" t="s">
        <v>27</v>
      </c>
      <c r="B1515" s="213" t="s">
        <v>28</v>
      </c>
      <c r="C1515" s="211"/>
      <c r="D1515" s="19">
        <v>20000</v>
      </c>
      <c r="E1515" s="214">
        <v>20000</v>
      </c>
      <c r="F1515" s="211"/>
      <c r="G1515" s="211"/>
      <c r="H1515" s="137">
        <f t="shared" si="23"/>
        <v>100</v>
      </c>
    </row>
    <row r="1516" spans="1:8" x14ac:dyDescent="0.25">
      <c r="A1516" s="14" t="s">
        <v>84</v>
      </c>
      <c r="B1516" s="217" t="s">
        <v>85</v>
      </c>
      <c r="C1516" s="211"/>
      <c r="D1516" s="15">
        <v>1045000</v>
      </c>
      <c r="E1516" s="218">
        <v>1045000</v>
      </c>
      <c r="F1516" s="211"/>
      <c r="G1516" s="211"/>
      <c r="H1516" s="135">
        <f t="shared" si="23"/>
        <v>100</v>
      </c>
    </row>
    <row r="1517" spans="1:8" x14ac:dyDescent="0.25">
      <c r="A1517" s="16" t="s">
        <v>92</v>
      </c>
      <c r="B1517" s="210" t="s">
        <v>93</v>
      </c>
      <c r="C1517" s="211"/>
      <c r="D1517" s="17">
        <v>1045000</v>
      </c>
      <c r="E1517" s="212">
        <v>1045000</v>
      </c>
      <c r="F1517" s="211"/>
      <c r="G1517" s="211"/>
      <c r="H1517" s="136">
        <f t="shared" si="23"/>
        <v>100</v>
      </c>
    </row>
    <row r="1518" spans="1:8" x14ac:dyDescent="0.25">
      <c r="A1518" s="18" t="s">
        <v>94</v>
      </c>
      <c r="B1518" s="213" t="s">
        <v>95</v>
      </c>
      <c r="C1518" s="211"/>
      <c r="D1518" s="19">
        <v>1045000</v>
      </c>
      <c r="E1518" s="214">
        <v>1045000</v>
      </c>
      <c r="F1518" s="211"/>
      <c r="G1518" s="211"/>
      <c r="H1518" s="137">
        <f t="shared" si="23"/>
        <v>100</v>
      </c>
    </row>
    <row r="1519" spans="1:8" x14ac:dyDescent="0.25">
      <c r="A1519" s="12" t="s">
        <v>49</v>
      </c>
      <c r="B1519" s="215" t="s">
        <v>50</v>
      </c>
      <c r="C1519" s="211"/>
      <c r="D1519" s="13">
        <v>2302000</v>
      </c>
      <c r="E1519" s="216">
        <v>2302000</v>
      </c>
      <c r="F1519" s="211"/>
      <c r="G1519" s="211"/>
      <c r="H1519" s="134">
        <f t="shared" si="23"/>
        <v>100</v>
      </c>
    </row>
    <row r="1520" spans="1:8" x14ac:dyDescent="0.25">
      <c r="A1520" s="14" t="s">
        <v>17</v>
      </c>
      <c r="B1520" s="217" t="s">
        <v>18</v>
      </c>
      <c r="C1520" s="211"/>
      <c r="D1520" s="15">
        <v>50000</v>
      </c>
      <c r="E1520" s="218">
        <v>50000</v>
      </c>
      <c r="F1520" s="211"/>
      <c r="G1520" s="211"/>
      <c r="H1520" s="135">
        <f t="shared" si="23"/>
        <v>100</v>
      </c>
    </row>
    <row r="1521" spans="1:8" x14ac:dyDescent="0.25">
      <c r="A1521" s="16" t="s">
        <v>19</v>
      </c>
      <c r="B1521" s="210" t="s">
        <v>20</v>
      </c>
      <c r="C1521" s="211"/>
      <c r="D1521" s="17">
        <v>50000</v>
      </c>
      <c r="E1521" s="212">
        <v>50000</v>
      </c>
      <c r="F1521" s="211"/>
      <c r="G1521" s="211"/>
      <c r="H1521" s="136">
        <f t="shared" si="23"/>
        <v>100</v>
      </c>
    </row>
    <row r="1522" spans="1:8" x14ac:dyDescent="0.25">
      <c r="A1522" s="18" t="s">
        <v>27</v>
      </c>
      <c r="B1522" s="213" t="s">
        <v>28</v>
      </c>
      <c r="C1522" s="211"/>
      <c r="D1522" s="19">
        <v>50000</v>
      </c>
      <c r="E1522" s="214">
        <v>50000</v>
      </c>
      <c r="F1522" s="211"/>
      <c r="G1522" s="211"/>
      <c r="H1522" s="137">
        <f t="shared" si="23"/>
        <v>100</v>
      </c>
    </row>
    <row r="1523" spans="1:8" x14ac:dyDescent="0.25">
      <c r="A1523" s="14" t="s">
        <v>84</v>
      </c>
      <c r="B1523" s="217" t="s">
        <v>85</v>
      </c>
      <c r="C1523" s="211"/>
      <c r="D1523" s="15">
        <v>2252000</v>
      </c>
      <c r="E1523" s="218">
        <v>2252000</v>
      </c>
      <c r="F1523" s="211"/>
      <c r="G1523" s="211"/>
      <c r="H1523" s="135">
        <f t="shared" si="23"/>
        <v>100</v>
      </c>
    </row>
    <row r="1524" spans="1:8" x14ac:dyDescent="0.25">
      <c r="A1524" s="16" t="s">
        <v>92</v>
      </c>
      <c r="B1524" s="210" t="s">
        <v>93</v>
      </c>
      <c r="C1524" s="211"/>
      <c r="D1524" s="17">
        <v>2252000</v>
      </c>
      <c r="E1524" s="212">
        <v>2252000</v>
      </c>
      <c r="F1524" s="211"/>
      <c r="G1524" s="211"/>
      <c r="H1524" s="136">
        <f t="shared" si="23"/>
        <v>100</v>
      </c>
    </row>
    <row r="1525" spans="1:8" x14ac:dyDescent="0.25">
      <c r="A1525" s="18" t="s">
        <v>94</v>
      </c>
      <c r="B1525" s="213" t="s">
        <v>95</v>
      </c>
      <c r="C1525" s="211"/>
      <c r="D1525" s="19">
        <v>2252000</v>
      </c>
      <c r="E1525" s="214">
        <v>2252000</v>
      </c>
      <c r="F1525" s="211"/>
      <c r="G1525" s="211"/>
      <c r="H1525" s="137">
        <f t="shared" si="23"/>
        <v>100</v>
      </c>
    </row>
    <row r="1526" spans="1:8" ht="22.5" x14ac:dyDescent="0.25">
      <c r="A1526" s="10" t="s">
        <v>135</v>
      </c>
      <c r="B1526" s="221" t="s">
        <v>366</v>
      </c>
      <c r="C1526" s="211"/>
      <c r="D1526" s="11">
        <v>6891300</v>
      </c>
      <c r="E1526" s="222">
        <v>7681000</v>
      </c>
      <c r="F1526" s="211"/>
      <c r="G1526" s="211"/>
      <c r="H1526" s="133">
        <f t="shared" si="23"/>
        <v>111.45937631506393</v>
      </c>
    </row>
    <row r="1527" spans="1:8" x14ac:dyDescent="0.25">
      <c r="A1527" s="12" t="s">
        <v>15</v>
      </c>
      <c r="B1527" s="215" t="s">
        <v>16</v>
      </c>
      <c r="C1527" s="211"/>
      <c r="D1527" s="13">
        <v>1478000</v>
      </c>
      <c r="E1527" s="216">
        <v>1345000</v>
      </c>
      <c r="F1527" s="211"/>
      <c r="G1527" s="211"/>
      <c r="H1527" s="134">
        <f t="shared" si="23"/>
        <v>91.001353179972938</v>
      </c>
    </row>
    <row r="1528" spans="1:8" x14ac:dyDescent="0.25">
      <c r="A1528" s="14" t="s">
        <v>17</v>
      </c>
      <c r="B1528" s="217" t="s">
        <v>18</v>
      </c>
      <c r="C1528" s="211"/>
      <c r="D1528" s="15">
        <v>15000</v>
      </c>
      <c r="E1528" s="218">
        <v>15000</v>
      </c>
      <c r="F1528" s="211"/>
      <c r="G1528" s="211"/>
      <c r="H1528" s="135">
        <f t="shared" si="23"/>
        <v>100</v>
      </c>
    </row>
    <row r="1529" spans="1:8" x14ac:dyDescent="0.25">
      <c r="A1529" s="16" t="s">
        <v>19</v>
      </c>
      <c r="B1529" s="210" t="s">
        <v>20</v>
      </c>
      <c r="C1529" s="211"/>
      <c r="D1529" s="17">
        <v>15000</v>
      </c>
      <c r="E1529" s="212">
        <v>15000</v>
      </c>
      <c r="F1529" s="211"/>
      <c r="G1529" s="211"/>
      <c r="H1529" s="136">
        <f t="shared" si="23"/>
        <v>100</v>
      </c>
    </row>
    <row r="1530" spans="1:8" x14ac:dyDescent="0.25">
      <c r="A1530" s="18" t="s">
        <v>27</v>
      </c>
      <c r="B1530" s="213" t="s">
        <v>28</v>
      </c>
      <c r="C1530" s="211"/>
      <c r="D1530" s="19">
        <v>15000</v>
      </c>
      <c r="E1530" s="214">
        <v>15000</v>
      </c>
      <c r="F1530" s="211"/>
      <c r="G1530" s="211"/>
      <c r="H1530" s="137">
        <f t="shared" si="23"/>
        <v>100</v>
      </c>
    </row>
    <row r="1531" spans="1:8" x14ac:dyDescent="0.25">
      <c r="A1531" s="14" t="s">
        <v>84</v>
      </c>
      <c r="B1531" s="217" t="s">
        <v>85</v>
      </c>
      <c r="C1531" s="211"/>
      <c r="D1531" s="15">
        <v>1463000</v>
      </c>
      <c r="E1531" s="218">
        <v>1330000</v>
      </c>
      <c r="F1531" s="211"/>
      <c r="G1531" s="211"/>
      <c r="H1531" s="135">
        <f t="shared" si="23"/>
        <v>90.909090909090907</v>
      </c>
    </row>
    <row r="1532" spans="1:8" x14ac:dyDescent="0.25">
      <c r="A1532" s="16" t="s">
        <v>92</v>
      </c>
      <c r="B1532" s="210" t="s">
        <v>93</v>
      </c>
      <c r="C1532" s="211"/>
      <c r="D1532" s="17">
        <v>1463000</v>
      </c>
      <c r="E1532" s="212">
        <v>1330000</v>
      </c>
      <c r="F1532" s="211"/>
      <c r="G1532" s="211"/>
      <c r="H1532" s="136">
        <f t="shared" si="23"/>
        <v>90.909090909090907</v>
      </c>
    </row>
    <row r="1533" spans="1:8" x14ac:dyDescent="0.25">
      <c r="A1533" s="18" t="s">
        <v>94</v>
      </c>
      <c r="B1533" s="213" t="s">
        <v>95</v>
      </c>
      <c r="C1533" s="211"/>
      <c r="D1533" s="19">
        <v>1463000</v>
      </c>
      <c r="E1533" s="214">
        <v>1330000</v>
      </c>
      <c r="F1533" s="211"/>
      <c r="G1533" s="211"/>
      <c r="H1533" s="137">
        <f t="shared" si="23"/>
        <v>90.909090909090907</v>
      </c>
    </row>
    <row r="1534" spans="1:8" x14ac:dyDescent="0.25">
      <c r="A1534" s="12" t="s">
        <v>43</v>
      </c>
      <c r="B1534" s="215" t="s">
        <v>44</v>
      </c>
      <c r="C1534" s="211"/>
      <c r="D1534" s="13">
        <v>1777500</v>
      </c>
      <c r="E1534" s="216">
        <v>2067000</v>
      </c>
      <c r="F1534" s="211"/>
      <c r="G1534" s="211"/>
      <c r="H1534" s="134">
        <f t="shared" si="23"/>
        <v>116.28691983122363</v>
      </c>
    </row>
    <row r="1535" spans="1:8" x14ac:dyDescent="0.25">
      <c r="A1535" s="14" t="s">
        <v>17</v>
      </c>
      <c r="B1535" s="217" t="s">
        <v>18</v>
      </c>
      <c r="C1535" s="211"/>
      <c r="D1535" s="15">
        <v>20000</v>
      </c>
      <c r="E1535" s="218">
        <v>20000</v>
      </c>
      <c r="F1535" s="211"/>
      <c r="G1535" s="211"/>
      <c r="H1535" s="135">
        <f t="shared" si="23"/>
        <v>100</v>
      </c>
    </row>
    <row r="1536" spans="1:8" x14ac:dyDescent="0.25">
      <c r="A1536" s="16" t="s">
        <v>19</v>
      </c>
      <c r="B1536" s="210" t="s">
        <v>20</v>
      </c>
      <c r="C1536" s="211"/>
      <c r="D1536" s="17">
        <v>20000</v>
      </c>
      <c r="E1536" s="212">
        <v>20000</v>
      </c>
      <c r="F1536" s="211"/>
      <c r="G1536" s="211"/>
      <c r="H1536" s="136">
        <f t="shared" si="23"/>
        <v>100</v>
      </c>
    </row>
    <row r="1537" spans="1:8" x14ac:dyDescent="0.25">
      <c r="A1537" s="18" t="s">
        <v>27</v>
      </c>
      <c r="B1537" s="213" t="s">
        <v>28</v>
      </c>
      <c r="C1537" s="211"/>
      <c r="D1537" s="19">
        <v>20000</v>
      </c>
      <c r="E1537" s="214">
        <v>20000</v>
      </c>
      <c r="F1537" s="211"/>
      <c r="G1537" s="211"/>
      <c r="H1537" s="137">
        <f t="shared" si="23"/>
        <v>100</v>
      </c>
    </row>
    <row r="1538" spans="1:8" x14ac:dyDescent="0.25">
      <c r="A1538" s="14" t="s">
        <v>84</v>
      </c>
      <c r="B1538" s="217" t="s">
        <v>85</v>
      </c>
      <c r="C1538" s="211"/>
      <c r="D1538" s="15">
        <v>1757500</v>
      </c>
      <c r="E1538" s="218">
        <v>2047000</v>
      </c>
      <c r="F1538" s="211"/>
      <c r="G1538" s="211"/>
      <c r="H1538" s="135">
        <f t="shared" si="23"/>
        <v>116.47226173541962</v>
      </c>
    </row>
    <row r="1539" spans="1:8" x14ac:dyDescent="0.25">
      <c r="A1539" s="16" t="s">
        <v>92</v>
      </c>
      <c r="B1539" s="210" t="s">
        <v>93</v>
      </c>
      <c r="C1539" s="211"/>
      <c r="D1539" s="17">
        <v>1757500</v>
      </c>
      <c r="E1539" s="212">
        <v>2047000</v>
      </c>
      <c r="F1539" s="211"/>
      <c r="G1539" s="211"/>
      <c r="H1539" s="136">
        <f t="shared" si="23"/>
        <v>116.47226173541962</v>
      </c>
    </row>
    <row r="1540" spans="1:8" x14ac:dyDescent="0.25">
      <c r="A1540" s="18" t="s">
        <v>94</v>
      </c>
      <c r="B1540" s="213" t="s">
        <v>95</v>
      </c>
      <c r="C1540" s="211"/>
      <c r="D1540" s="19">
        <v>1757500</v>
      </c>
      <c r="E1540" s="214">
        <v>2047000</v>
      </c>
      <c r="F1540" s="211"/>
      <c r="G1540" s="211"/>
      <c r="H1540" s="137">
        <f t="shared" si="23"/>
        <v>116.47226173541962</v>
      </c>
    </row>
    <row r="1541" spans="1:8" x14ac:dyDescent="0.25">
      <c r="A1541" s="12" t="s">
        <v>49</v>
      </c>
      <c r="B1541" s="215" t="s">
        <v>50</v>
      </c>
      <c r="C1541" s="211"/>
      <c r="D1541" s="13">
        <v>3635800</v>
      </c>
      <c r="E1541" s="216">
        <v>4269000</v>
      </c>
      <c r="F1541" s="211"/>
      <c r="G1541" s="211"/>
      <c r="H1541" s="134">
        <f t="shared" si="23"/>
        <v>117.41569943341217</v>
      </c>
    </row>
    <row r="1542" spans="1:8" x14ac:dyDescent="0.25">
      <c r="A1542" s="14" t="s">
        <v>17</v>
      </c>
      <c r="B1542" s="217" t="s">
        <v>18</v>
      </c>
      <c r="C1542" s="211"/>
      <c r="D1542" s="15">
        <v>60000</v>
      </c>
      <c r="E1542" s="218">
        <v>60000</v>
      </c>
      <c r="F1542" s="211"/>
      <c r="G1542" s="211"/>
      <c r="H1542" s="135">
        <f t="shared" si="23"/>
        <v>100</v>
      </c>
    </row>
    <row r="1543" spans="1:8" x14ac:dyDescent="0.25">
      <c r="A1543" s="16" t="s">
        <v>19</v>
      </c>
      <c r="B1543" s="210" t="s">
        <v>20</v>
      </c>
      <c r="C1543" s="211"/>
      <c r="D1543" s="17">
        <v>60000</v>
      </c>
      <c r="E1543" s="212">
        <v>60000</v>
      </c>
      <c r="F1543" s="211"/>
      <c r="G1543" s="211"/>
      <c r="H1543" s="136">
        <f t="shared" si="23"/>
        <v>100</v>
      </c>
    </row>
    <row r="1544" spans="1:8" x14ac:dyDescent="0.25">
      <c r="A1544" s="18" t="s">
        <v>27</v>
      </c>
      <c r="B1544" s="213" t="s">
        <v>28</v>
      </c>
      <c r="C1544" s="211"/>
      <c r="D1544" s="19">
        <v>60000</v>
      </c>
      <c r="E1544" s="214">
        <v>60000</v>
      </c>
      <c r="F1544" s="211"/>
      <c r="G1544" s="211"/>
      <c r="H1544" s="137">
        <f t="shared" si="23"/>
        <v>100</v>
      </c>
    </row>
    <row r="1545" spans="1:8" x14ac:dyDescent="0.25">
      <c r="A1545" s="14" t="s">
        <v>84</v>
      </c>
      <c r="B1545" s="217" t="s">
        <v>85</v>
      </c>
      <c r="C1545" s="211"/>
      <c r="D1545" s="15">
        <v>3575800</v>
      </c>
      <c r="E1545" s="218">
        <v>4209000</v>
      </c>
      <c r="F1545" s="211"/>
      <c r="G1545" s="211"/>
      <c r="H1545" s="135">
        <f t="shared" si="23"/>
        <v>117.707925499189</v>
      </c>
    </row>
    <row r="1546" spans="1:8" x14ac:dyDescent="0.25">
      <c r="A1546" s="16" t="s">
        <v>92</v>
      </c>
      <c r="B1546" s="210" t="s">
        <v>93</v>
      </c>
      <c r="C1546" s="211"/>
      <c r="D1546" s="17">
        <v>3575800</v>
      </c>
      <c r="E1546" s="212">
        <v>4209000</v>
      </c>
      <c r="F1546" s="211"/>
      <c r="G1546" s="211"/>
      <c r="H1546" s="136">
        <f t="shared" si="23"/>
        <v>117.707925499189</v>
      </c>
    </row>
    <row r="1547" spans="1:8" x14ac:dyDescent="0.25">
      <c r="A1547" s="18" t="s">
        <v>94</v>
      </c>
      <c r="B1547" s="213" t="s">
        <v>95</v>
      </c>
      <c r="C1547" s="211"/>
      <c r="D1547" s="19">
        <v>3575800</v>
      </c>
      <c r="E1547" s="214">
        <v>4209000</v>
      </c>
      <c r="F1547" s="211"/>
      <c r="G1547" s="211"/>
      <c r="H1547" s="137">
        <f t="shared" si="23"/>
        <v>117.707925499189</v>
      </c>
    </row>
    <row r="1548" spans="1:8" x14ac:dyDescent="0.25">
      <c r="A1548" s="6" t="s">
        <v>367</v>
      </c>
      <c r="B1548" s="225" t="s">
        <v>46</v>
      </c>
      <c r="C1548" s="211"/>
      <c r="D1548" s="7">
        <v>360000</v>
      </c>
      <c r="E1548" s="226">
        <v>260000</v>
      </c>
      <c r="F1548" s="211"/>
      <c r="G1548" s="211"/>
      <c r="H1548" s="131">
        <f t="shared" si="23"/>
        <v>72.222222222222214</v>
      </c>
    </row>
    <row r="1549" spans="1:8" ht="22.5" x14ac:dyDescent="0.25">
      <c r="A1549" s="8" t="s">
        <v>45</v>
      </c>
      <c r="B1549" s="219" t="s">
        <v>46</v>
      </c>
      <c r="C1549" s="211"/>
      <c r="D1549" s="9">
        <v>360000</v>
      </c>
      <c r="E1549" s="220">
        <v>260000</v>
      </c>
      <c r="F1549" s="211"/>
      <c r="G1549" s="211"/>
      <c r="H1549" s="132">
        <f t="shared" ref="H1549:H1559" si="24">SUM(E1549/D1549)*100</f>
        <v>72.222222222222214</v>
      </c>
    </row>
    <row r="1550" spans="1:8" x14ac:dyDescent="0.25">
      <c r="A1550" s="10" t="s">
        <v>13</v>
      </c>
      <c r="B1550" s="221" t="s">
        <v>368</v>
      </c>
      <c r="C1550" s="211"/>
      <c r="D1550" s="11">
        <v>360000</v>
      </c>
      <c r="E1550" s="222">
        <v>260000</v>
      </c>
      <c r="F1550" s="211"/>
      <c r="G1550" s="211"/>
      <c r="H1550" s="133">
        <f t="shared" si="24"/>
        <v>72.222222222222214</v>
      </c>
    </row>
    <row r="1551" spans="1:8" x14ac:dyDescent="0.25">
      <c r="A1551" s="12" t="s">
        <v>15</v>
      </c>
      <c r="B1551" s="215" t="s">
        <v>16</v>
      </c>
      <c r="C1551" s="211"/>
      <c r="D1551" s="13">
        <v>360000</v>
      </c>
      <c r="E1551" s="216">
        <v>260000</v>
      </c>
      <c r="F1551" s="211"/>
      <c r="G1551" s="211"/>
      <c r="H1551" s="134">
        <f t="shared" si="24"/>
        <v>72.222222222222214</v>
      </c>
    </row>
    <row r="1552" spans="1:8" x14ac:dyDescent="0.25">
      <c r="A1552" s="14" t="s">
        <v>17</v>
      </c>
      <c r="B1552" s="217" t="s">
        <v>18</v>
      </c>
      <c r="C1552" s="211"/>
      <c r="D1552" s="15">
        <v>360000</v>
      </c>
      <c r="E1552" s="218">
        <v>260000</v>
      </c>
      <c r="F1552" s="211"/>
      <c r="G1552" s="211"/>
      <c r="H1552" s="135">
        <f t="shared" si="24"/>
        <v>72.222222222222214</v>
      </c>
    </row>
    <row r="1553" spans="1:8" x14ac:dyDescent="0.25">
      <c r="A1553" s="16" t="s">
        <v>19</v>
      </c>
      <c r="B1553" s="210" t="s">
        <v>20</v>
      </c>
      <c r="C1553" s="211"/>
      <c r="D1553" s="17">
        <v>280000</v>
      </c>
      <c r="E1553" s="212">
        <v>200000</v>
      </c>
      <c r="F1553" s="211"/>
      <c r="G1553" s="211"/>
      <c r="H1553" s="136">
        <f t="shared" si="24"/>
        <v>71.428571428571431</v>
      </c>
    </row>
    <row r="1554" spans="1:8" x14ac:dyDescent="0.25">
      <c r="A1554" s="18" t="s">
        <v>21</v>
      </c>
      <c r="B1554" s="213" t="s">
        <v>22</v>
      </c>
      <c r="C1554" s="211"/>
      <c r="D1554" s="19">
        <v>120000</v>
      </c>
      <c r="E1554" s="214">
        <v>60000</v>
      </c>
      <c r="F1554" s="211"/>
      <c r="G1554" s="211"/>
      <c r="H1554" s="137">
        <f t="shared" si="24"/>
        <v>50</v>
      </c>
    </row>
    <row r="1555" spans="1:8" x14ac:dyDescent="0.25">
      <c r="A1555" s="18" t="s">
        <v>23</v>
      </c>
      <c r="B1555" s="213" t="s">
        <v>24</v>
      </c>
      <c r="C1555" s="211"/>
      <c r="D1555" s="19">
        <v>160000</v>
      </c>
      <c r="E1555" s="214">
        <v>140000</v>
      </c>
      <c r="F1555" s="211"/>
      <c r="G1555" s="211"/>
      <c r="H1555" s="137">
        <f t="shared" si="24"/>
        <v>87.5</v>
      </c>
    </row>
    <row r="1556" spans="1:8" x14ac:dyDescent="0.25">
      <c r="A1556" s="16" t="s">
        <v>145</v>
      </c>
      <c r="B1556" s="210" t="s">
        <v>146</v>
      </c>
      <c r="C1556" s="211"/>
      <c r="D1556" s="17">
        <v>30000</v>
      </c>
      <c r="E1556" s="212">
        <v>30000</v>
      </c>
      <c r="F1556" s="211"/>
      <c r="G1556" s="211"/>
      <c r="H1556" s="136">
        <f t="shared" si="24"/>
        <v>100</v>
      </c>
    </row>
    <row r="1557" spans="1:8" x14ac:dyDescent="0.25">
      <c r="A1557" s="18" t="s">
        <v>147</v>
      </c>
      <c r="B1557" s="213" t="s">
        <v>148</v>
      </c>
      <c r="C1557" s="211"/>
      <c r="D1557" s="19">
        <v>30000</v>
      </c>
      <c r="E1557" s="214">
        <v>30000</v>
      </c>
      <c r="F1557" s="211"/>
      <c r="G1557" s="211"/>
      <c r="H1557" s="137">
        <f t="shared" si="24"/>
        <v>100</v>
      </c>
    </row>
    <row r="1558" spans="1:8" x14ac:dyDescent="0.25">
      <c r="A1558" s="16" t="s">
        <v>29</v>
      </c>
      <c r="B1558" s="210" t="s">
        <v>30</v>
      </c>
      <c r="C1558" s="211"/>
      <c r="D1558" s="17">
        <v>50000</v>
      </c>
      <c r="E1558" s="212">
        <v>30000</v>
      </c>
      <c r="F1558" s="211"/>
      <c r="G1558" s="211"/>
      <c r="H1558" s="136">
        <f t="shared" si="24"/>
        <v>60</v>
      </c>
    </row>
    <row r="1559" spans="1:8" x14ac:dyDescent="0.25">
      <c r="A1559" s="18" t="s">
        <v>31</v>
      </c>
      <c r="B1559" s="213" t="s">
        <v>32</v>
      </c>
      <c r="C1559" s="211"/>
      <c r="D1559" s="19">
        <v>50000</v>
      </c>
      <c r="E1559" s="214">
        <v>30000</v>
      </c>
      <c r="F1559" s="211"/>
      <c r="G1559" s="211"/>
      <c r="H1559" s="137">
        <f t="shared" si="24"/>
        <v>60</v>
      </c>
    </row>
    <row r="1560" spans="1:8" ht="0" hidden="1" customHeight="1" x14ac:dyDescent="0.25"/>
    <row r="1564" spans="1:8" x14ac:dyDescent="0.25">
      <c r="A1564" s="158" t="s">
        <v>584</v>
      </c>
      <c r="B1564" s="158"/>
      <c r="C1564" s="158"/>
      <c r="D1564" s="158"/>
      <c r="E1564" s="158"/>
      <c r="F1564" s="158"/>
      <c r="G1564" s="158"/>
      <c r="H1564" s="158"/>
    </row>
    <row r="1566" spans="1:8" x14ac:dyDescent="0.25">
      <c r="A1566" s="159" t="s">
        <v>585</v>
      </c>
      <c r="B1566" s="159"/>
      <c r="C1566" s="159"/>
      <c r="D1566" s="159"/>
      <c r="E1566" s="159"/>
      <c r="F1566" s="159"/>
      <c r="G1566" s="159"/>
      <c r="H1566" s="159"/>
    </row>
    <row r="1568" spans="1:8" x14ac:dyDescent="0.25">
      <c r="A1568" s="157" t="s">
        <v>586</v>
      </c>
      <c r="B1568" s="157"/>
      <c r="C1568" s="157"/>
      <c r="D1568" s="157"/>
      <c r="E1568" s="157"/>
      <c r="F1568" s="157"/>
      <c r="G1568" s="157"/>
      <c r="H1568" s="157"/>
    </row>
    <row r="1569" spans="1:8" x14ac:dyDescent="0.25">
      <c r="A1569" s="161"/>
      <c r="B1569" s="161"/>
      <c r="C1569" s="161"/>
      <c r="D1569" s="161"/>
      <c r="E1569" s="161"/>
      <c r="F1569" s="161"/>
      <c r="G1569" s="161"/>
      <c r="H1569" s="161"/>
    </row>
    <row r="1570" spans="1:8" x14ac:dyDescent="0.25">
      <c r="A1570" t="s">
        <v>587</v>
      </c>
    </row>
    <row r="1571" spans="1:8" x14ac:dyDescent="0.25">
      <c r="A1571" s="156" t="s">
        <v>588</v>
      </c>
      <c r="B1571" s="157"/>
      <c r="C1571" s="157"/>
      <c r="D1571" s="157"/>
      <c r="E1571" s="157"/>
    </row>
    <row r="1572" spans="1:8" x14ac:dyDescent="0.25">
      <c r="A1572" s="157" t="s">
        <v>589</v>
      </c>
      <c r="B1572" s="157"/>
      <c r="C1572" s="157"/>
      <c r="D1572" s="157"/>
      <c r="E1572" s="161"/>
      <c r="F1572" s="161"/>
      <c r="G1572" s="161"/>
    </row>
    <row r="1573" spans="1:8" x14ac:dyDescent="0.25">
      <c r="A1573" s="157" t="s">
        <v>590</v>
      </c>
      <c r="B1573" s="157"/>
      <c r="C1573" s="157"/>
      <c r="D1573" s="157"/>
      <c r="E1573" s="161"/>
      <c r="F1573" s="161"/>
      <c r="G1573" s="161"/>
    </row>
    <row r="1574" spans="1:8" x14ac:dyDescent="0.25">
      <c r="A1574" s="156" t="s">
        <v>594</v>
      </c>
      <c r="B1574" s="157"/>
      <c r="C1574" s="157"/>
      <c r="D1574" s="157"/>
      <c r="E1574" s="159" t="s">
        <v>595</v>
      </c>
      <c r="F1574" s="159"/>
      <c r="G1574" s="159"/>
      <c r="H1574" s="159"/>
    </row>
    <row r="1575" spans="1:8" x14ac:dyDescent="0.25">
      <c r="A1575" s="157" t="s">
        <v>591</v>
      </c>
      <c r="B1575" s="157"/>
      <c r="C1575" s="157"/>
      <c r="D1575" s="157"/>
      <c r="E1575" s="159" t="s">
        <v>596</v>
      </c>
      <c r="F1575" s="159"/>
      <c r="G1575" s="159"/>
      <c r="H1575" s="159"/>
    </row>
    <row r="1576" spans="1:8" x14ac:dyDescent="0.25">
      <c r="A1576" s="157" t="s">
        <v>592</v>
      </c>
      <c r="B1576" s="157"/>
      <c r="C1576" s="157"/>
      <c r="D1576" s="157"/>
      <c r="E1576" s="177" t="s">
        <v>597</v>
      </c>
      <c r="F1576" s="161"/>
      <c r="G1576" s="161"/>
      <c r="H1576" s="161"/>
    </row>
    <row r="1577" spans="1:8" x14ac:dyDescent="0.25">
      <c r="A1577" s="157" t="s">
        <v>593</v>
      </c>
      <c r="B1577" s="157"/>
      <c r="C1577" s="157"/>
      <c r="D1577" s="144"/>
      <c r="E1577" s="161"/>
      <c r="F1577" s="161"/>
      <c r="G1577" s="161"/>
    </row>
  </sheetData>
  <mergeCells count="3122">
    <mergeCell ref="A1564:H1564"/>
    <mergeCell ref="A1566:H1566"/>
    <mergeCell ref="A1568:H1568"/>
    <mergeCell ref="A1569:H1569"/>
    <mergeCell ref="A1571:E1571"/>
    <mergeCell ref="A1572:D1572"/>
    <mergeCell ref="A1573:D1573"/>
    <mergeCell ref="A1574:D1574"/>
    <mergeCell ref="A1575:D1575"/>
    <mergeCell ref="A1576:D1576"/>
    <mergeCell ref="A1577:C1577"/>
    <mergeCell ref="E1574:H1574"/>
    <mergeCell ref="E1575:H1575"/>
    <mergeCell ref="E1576:H1576"/>
    <mergeCell ref="E1577:G1577"/>
    <mergeCell ref="E1573:G1573"/>
    <mergeCell ref="E1572:G1572"/>
    <mergeCell ref="B1558:C1558"/>
    <mergeCell ref="E1558:G1558"/>
    <mergeCell ref="B1559:C1559"/>
    <mergeCell ref="E1559:G1559"/>
    <mergeCell ref="B1556:C1556"/>
    <mergeCell ref="E1556:G1556"/>
    <mergeCell ref="B1557:C1557"/>
    <mergeCell ref="E1557:G1557"/>
    <mergeCell ref="B1554:C1554"/>
    <mergeCell ref="E1554:G1554"/>
    <mergeCell ref="B1555:C1555"/>
    <mergeCell ref="E1555:G1555"/>
    <mergeCell ref="B1552:C1552"/>
    <mergeCell ref="E1552:G1552"/>
    <mergeCell ref="B1553:C1553"/>
    <mergeCell ref="E1553:G1553"/>
    <mergeCell ref="B1550:C1550"/>
    <mergeCell ref="E1550:G1550"/>
    <mergeCell ref="B1551:C1551"/>
    <mergeCell ref="E1551:G1551"/>
    <mergeCell ref="B1548:C1548"/>
    <mergeCell ref="E1548:G1548"/>
    <mergeCell ref="B1549:C1549"/>
    <mergeCell ref="E1549:G1549"/>
    <mergeCell ref="B1546:C1546"/>
    <mergeCell ref="E1546:G1546"/>
    <mergeCell ref="B1547:C1547"/>
    <mergeCell ref="E1547:G1547"/>
    <mergeCell ref="B1544:C1544"/>
    <mergeCell ref="E1544:G1544"/>
    <mergeCell ref="B1545:C1545"/>
    <mergeCell ref="E1545:G1545"/>
    <mergeCell ref="B1542:C1542"/>
    <mergeCell ref="E1542:G1542"/>
    <mergeCell ref="B1543:C1543"/>
    <mergeCell ref="E1543:G1543"/>
    <mergeCell ref="B1540:C1540"/>
    <mergeCell ref="E1540:G1540"/>
    <mergeCell ref="B1541:C1541"/>
    <mergeCell ref="E1541:G1541"/>
    <mergeCell ref="B1538:C1538"/>
    <mergeCell ref="E1538:G1538"/>
    <mergeCell ref="B1539:C1539"/>
    <mergeCell ref="E1539:G1539"/>
    <mergeCell ref="B1536:C1536"/>
    <mergeCell ref="E1536:G1536"/>
    <mergeCell ref="B1537:C1537"/>
    <mergeCell ref="E1537:G1537"/>
    <mergeCell ref="B1534:C1534"/>
    <mergeCell ref="E1534:G1534"/>
    <mergeCell ref="B1535:C1535"/>
    <mergeCell ref="E1535:G1535"/>
    <mergeCell ref="B1532:C1532"/>
    <mergeCell ref="E1532:G1532"/>
    <mergeCell ref="B1533:C1533"/>
    <mergeCell ref="E1533:G1533"/>
    <mergeCell ref="B1530:C1530"/>
    <mergeCell ref="E1530:G1530"/>
    <mergeCell ref="B1531:C1531"/>
    <mergeCell ref="E1531:G1531"/>
    <mergeCell ref="B1528:C1528"/>
    <mergeCell ref="E1528:G1528"/>
    <mergeCell ref="B1529:C1529"/>
    <mergeCell ref="E1529:G1529"/>
    <mergeCell ref="B1526:C1526"/>
    <mergeCell ref="E1526:G1526"/>
    <mergeCell ref="B1527:C1527"/>
    <mergeCell ref="E1527:G1527"/>
    <mergeCell ref="B1524:C1524"/>
    <mergeCell ref="E1524:G1524"/>
    <mergeCell ref="B1525:C1525"/>
    <mergeCell ref="E1525:G1525"/>
    <mergeCell ref="B1522:C1522"/>
    <mergeCell ref="E1522:G1522"/>
    <mergeCell ref="B1523:C1523"/>
    <mergeCell ref="E1523:G1523"/>
    <mergeCell ref="B1520:C1520"/>
    <mergeCell ref="E1520:G1520"/>
    <mergeCell ref="B1521:C1521"/>
    <mergeCell ref="E1521:G1521"/>
    <mergeCell ref="B1518:C1518"/>
    <mergeCell ref="E1518:G1518"/>
    <mergeCell ref="B1519:C1519"/>
    <mergeCell ref="E1519:G1519"/>
    <mergeCell ref="B1516:C1516"/>
    <mergeCell ref="E1516:G1516"/>
    <mergeCell ref="B1517:C1517"/>
    <mergeCell ref="E1517:G1517"/>
    <mergeCell ref="B1514:C1514"/>
    <mergeCell ref="E1514:G1514"/>
    <mergeCell ref="B1515:C1515"/>
    <mergeCell ref="E1515:G1515"/>
    <mergeCell ref="B1512:C1512"/>
    <mergeCell ref="E1512:G1512"/>
    <mergeCell ref="B1513:C1513"/>
    <mergeCell ref="E1513:G1513"/>
    <mergeCell ref="B1510:C1510"/>
    <mergeCell ref="E1510:G1510"/>
    <mergeCell ref="B1511:C1511"/>
    <mergeCell ref="E1511:G1511"/>
    <mergeCell ref="B1508:C1508"/>
    <mergeCell ref="E1508:G1508"/>
    <mergeCell ref="B1509:C1509"/>
    <mergeCell ref="E1509:G1509"/>
    <mergeCell ref="B1506:C1506"/>
    <mergeCell ref="E1506:G1506"/>
    <mergeCell ref="B1507:C1507"/>
    <mergeCell ref="E1507:G1507"/>
    <mergeCell ref="B1504:C1504"/>
    <mergeCell ref="E1504:G1504"/>
    <mergeCell ref="B1505:C1505"/>
    <mergeCell ref="E1505:G1505"/>
    <mergeCell ref="B1502:C1502"/>
    <mergeCell ref="E1502:G1502"/>
    <mergeCell ref="B1503:C1503"/>
    <mergeCell ref="E1503:G1503"/>
    <mergeCell ref="B1500:C1500"/>
    <mergeCell ref="E1500:G1500"/>
    <mergeCell ref="B1501:C1501"/>
    <mergeCell ref="E1501:G1501"/>
    <mergeCell ref="B1498:C1498"/>
    <mergeCell ref="E1498:G1498"/>
    <mergeCell ref="B1499:C1499"/>
    <mergeCell ref="E1499:G1499"/>
    <mergeCell ref="B1496:C1496"/>
    <mergeCell ref="E1496:G1496"/>
    <mergeCell ref="B1497:C1497"/>
    <mergeCell ref="E1497:G1497"/>
    <mergeCell ref="B1494:C1494"/>
    <mergeCell ref="E1494:G1494"/>
    <mergeCell ref="B1495:C1495"/>
    <mergeCell ref="E1495:G1495"/>
    <mergeCell ref="B1492:C1492"/>
    <mergeCell ref="E1492:G1492"/>
    <mergeCell ref="B1493:C1493"/>
    <mergeCell ref="E1493:G1493"/>
    <mergeCell ref="B1490:C1490"/>
    <mergeCell ref="E1490:G1490"/>
    <mergeCell ref="B1491:C1491"/>
    <mergeCell ref="E1491:G1491"/>
    <mergeCell ref="B1488:C1488"/>
    <mergeCell ref="E1488:G1488"/>
    <mergeCell ref="B1489:C1489"/>
    <mergeCell ref="E1489:G1489"/>
    <mergeCell ref="B1486:C1486"/>
    <mergeCell ref="E1486:G1486"/>
    <mergeCell ref="B1487:C1487"/>
    <mergeCell ref="E1487:G1487"/>
    <mergeCell ref="B1484:C1484"/>
    <mergeCell ref="E1484:G1484"/>
    <mergeCell ref="B1485:C1485"/>
    <mergeCell ref="E1485:G1485"/>
    <mergeCell ref="B1482:C1482"/>
    <mergeCell ref="E1482:G1482"/>
    <mergeCell ref="B1483:C1483"/>
    <mergeCell ref="E1483:G1483"/>
    <mergeCell ref="B1480:C1480"/>
    <mergeCell ref="E1480:G1480"/>
    <mergeCell ref="B1481:C1481"/>
    <mergeCell ref="E1481:G1481"/>
    <mergeCell ref="B1478:C1478"/>
    <mergeCell ref="E1478:G1478"/>
    <mergeCell ref="B1479:C1479"/>
    <mergeCell ref="E1479:G1479"/>
    <mergeCell ref="B1476:C1476"/>
    <mergeCell ref="E1476:G1476"/>
    <mergeCell ref="B1477:C1477"/>
    <mergeCell ref="E1477:G1477"/>
    <mergeCell ref="B1474:C1474"/>
    <mergeCell ref="E1474:G1474"/>
    <mergeCell ref="B1475:C1475"/>
    <mergeCell ref="E1475:G1475"/>
    <mergeCell ref="B1472:C1472"/>
    <mergeCell ref="E1472:G1472"/>
    <mergeCell ref="B1473:C1473"/>
    <mergeCell ref="E1473:G1473"/>
    <mergeCell ref="B1470:C1470"/>
    <mergeCell ref="E1470:G1470"/>
    <mergeCell ref="B1471:C1471"/>
    <mergeCell ref="E1471:G1471"/>
    <mergeCell ref="B1468:C1468"/>
    <mergeCell ref="E1468:G1468"/>
    <mergeCell ref="B1469:C1469"/>
    <mergeCell ref="E1469:G1469"/>
    <mergeCell ref="B1466:C1466"/>
    <mergeCell ref="E1466:G1466"/>
    <mergeCell ref="B1467:C1467"/>
    <mergeCell ref="E1467:G1467"/>
    <mergeCell ref="B1464:C1464"/>
    <mergeCell ref="E1464:G1464"/>
    <mergeCell ref="B1465:C1465"/>
    <mergeCell ref="E1465:G1465"/>
    <mergeCell ref="B1462:C1462"/>
    <mergeCell ref="E1462:G1462"/>
    <mergeCell ref="B1463:C1463"/>
    <mergeCell ref="E1463:G1463"/>
    <mergeCell ref="B1460:C1460"/>
    <mergeCell ref="E1460:G1460"/>
    <mergeCell ref="B1461:C1461"/>
    <mergeCell ref="E1461:G1461"/>
    <mergeCell ref="B1458:C1458"/>
    <mergeCell ref="E1458:G1458"/>
    <mergeCell ref="B1459:C1459"/>
    <mergeCell ref="E1459:G1459"/>
    <mergeCell ref="B1456:C1456"/>
    <mergeCell ref="E1456:G1456"/>
    <mergeCell ref="B1457:C1457"/>
    <mergeCell ref="E1457:G1457"/>
    <mergeCell ref="B1454:C1454"/>
    <mergeCell ref="E1454:G1454"/>
    <mergeCell ref="B1455:C1455"/>
    <mergeCell ref="E1455:G1455"/>
    <mergeCell ref="B1452:C1452"/>
    <mergeCell ref="E1452:G1452"/>
    <mergeCell ref="B1453:C1453"/>
    <mergeCell ref="E1453:G1453"/>
    <mergeCell ref="B1450:C1450"/>
    <mergeCell ref="E1450:G1450"/>
    <mergeCell ref="B1451:C1451"/>
    <mergeCell ref="E1451:G1451"/>
    <mergeCell ref="B1448:C1448"/>
    <mergeCell ref="E1448:G1448"/>
    <mergeCell ref="B1449:C1449"/>
    <mergeCell ref="E1449:G1449"/>
    <mergeCell ref="B1446:C1446"/>
    <mergeCell ref="E1446:G1446"/>
    <mergeCell ref="B1447:C1447"/>
    <mergeCell ref="E1447:G1447"/>
    <mergeCell ref="B1444:C1444"/>
    <mergeCell ref="E1444:G1444"/>
    <mergeCell ref="B1445:C1445"/>
    <mergeCell ref="E1445:G1445"/>
    <mergeCell ref="B1442:C1442"/>
    <mergeCell ref="E1442:G1442"/>
    <mergeCell ref="B1443:C1443"/>
    <mergeCell ref="E1443:G1443"/>
    <mergeCell ref="B1440:C1440"/>
    <mergeCell ref="E1440:G1440"/>
    <mergeCell ref="B1441:C1441"/>
    <mergeCell ref="E1441:G1441"/>
    <mergeCell ref="B1438:C1438"/>
    <mergeCell ref="E1438:G1438"/>
    <mergeCell ref="B1439:C1439"/>
    <mergeCell ref="E1439:G1439"/>
    <mergeCell ref="B1436:C1436"/>
    <mergeCell ref="E1436:G1436"/>
    <mergeCell ref="B1437:C1437"/>
    <mergeCell ref="E1437:G1437"/>
    <mergeCell ref="B1434:C1434"/>
    <mergeCell ref="E1434:G1434"/>
    <mergeCell ref="B1435:C1435"/>
    <mergeCell ref="E1435:G1435"/>
    <mergeCell ref="B1432:C1432"/>
    <mergeCell ref="E1432:G1432"/>
    <mergeCell ref="B1433:C1433"/>
    <mergeCell ref="E1433:G1433"/>
    <mergeCell ref="B1430:C1430"/>
    <mergeCell ref="E1430:G1430"/>
    <mergeCell ref="B1431:C1431"/>
    <mergeCell ref="E1431:G1431"/>
    <mergeCell ref="B1428:C1428"/>
    <mergeCell ref="E1428:G1428"/>
    <mergeCell ref="B1429:C1429"/>
    <mergeCell ref="E1429:G1429"/>
    <mergeCell ref="B1426:C1426"/>
    <mergeCell ref="E1426:G1426"/>
    <mergeCell ref="B1427:C1427"/>
    <mergeCell ref="E1427:G1427"/>
    <mergeCell ref="B1424:C1424"/>
    <mergeCell ref="E1424:G1424"/>
    <mergeCell ref="B1425:C1425"/>
    <mergeCell ref="E1425:G1425"/>
    <mergeCell ref="B1422:C1422"/>
    <mergeCell ref="E1422:G1422"/>
    <mergeCell ref="B1423:C1423"/>
    <mergeCell ref="E1423:G1423"/>
    <mergeCell ref="B1420:C1420"/>
    <mergeCell ref="E1420:G1420"/>
    <mergeCell ref="B1421:C1421"/>
    <mergeCell ref="E1421:G1421"/>
    <mergeCell ref="B1418:C1418"/>
    <mergeCell ref="E1418:G1418"/>
    <mergeCell ref="B1419:C1419"/>
    <mergeCell ref="E1419:G1419"/>
    <mergeCell ref="B1416:C1416"/>
    <mergeCell ref="E1416:G1416"/>
    <mergeCell ref="B1417:C1417"/>
    <mergeCell ref="E1417:G1417"/>
    <mergeCell ref="B1414:C1414"/>
    <mergeCell ref="E1414:G1414"/>
    <mergeCell ref="B1415:C1415"/>
    <mergeCell ref="E1415:G1415"/>
    <mergeCell ref="B1412:C1412"/>
    <mergeCell ref="E1412:G1412"/>
    <mergeCell ref="B1413:C1413"/>
    <mergeCell ref="E1413:G1413"/>
    <mergeCell ref="B1410:C1410"/>
    <mergeCell ref="E1410:G1410"/>
    <mergeCell ref="B1411:C1411"/>
    <mergeCell ref="E1411:G1411"/>
    <mergeCell ref="B1408:C1408"/>
    <mergeCell ref="E1408:G1408"/>
    <mergeCell ref="B1409:C1409"/>
    <mergeCell ref="E1409:G1409"/>
    <mergeCell ref="B1406:C1406"/>
    <mergeCell ref="E1406:G1406"/>
    <mergeCell ref="B1407:C1407"/>
    <mergeCell ref="E1407:G1407"/>
    <mergeCell ref="B1404:C1404"/>
    <mergeCell ref="E1404:G1404"/>
    <mergeCell ref="B1405:C1405"/>
    <mergeCell ref="E1405:G1405"/>
    <mergeCell ref="B1402:C1402"/>
    <mergeCell ref="E1402:G1402"/>
    <mergeCell ref="B1403:C1403"/>
    <mergeCell ref="E1403:G1403"/>
    <mergeCell ref="B1400:C1400"/>
    <mergeCell ref="E1400:G1400"/>
    <mergeCell ref="B1401:C1401"/>
    <mergeCell ref="E1401:G1401"/>
    <mergeCell ref="B1398:C1398"/>
    <mergeCell ref="E1398:G1398"/>
    <mergeCell ref="B1399:C1399"/>
    <mergeCell ref="E1399:G1399"/>
    <mergeCell ref="B1396:C1396"/>
    <mergeCell ref="E1396:G1396"/>
    <mergeCell ref="B1397:C1397"/>
    <mergeCell ref="E1397:G1397"/>
    <mergeCell ref="B1394:C1394"/>
    <mergeCell ref="E1394:G1394"/>
    <mergeCell ref="B1395:C1395"/>
    <mergeCell ref="E1395:G1395"/>
    <mergeCell ref="B1392:C1392"/>
    <mergeCell ref="E1392:G1392"/>
    <mergeCell ref="B1393:C1393"/>
    <mergeCell ref="E1393:G1393"/>
    <mergeCell ref="B1390:C1390"/>
    <mergeCell ref="E1390:G1390"/>
    <mergeCell ref="B1391:C1391"/>
    <mergeCell ref="E1391:G1391"/>
    <mergeCell ref="B1388:C1388"/>
    <mergeCell ref="E1388:G1388"/>
    <mergeCell ref="B1389:C1389"/>
    <mergeCell ref="E1389:G1389"/>
    <mergeCell ref="B1386:C1386"/>
    <mergeCell ref="E1386:G1386"/>
    <mergeCell ref="B1387:C1387"/>
    <mergeCell ref="E1387:G1387"/>
    <mergeCell ref="B1384:C1384"/>
    <mergeCell ref="E1384:G1384"/>
    <mergeCell ref="B1385:C1385"/>
    <mergeCell ref="E1385:G1385"/>
    <mergeCell ref="B1382:C1382"/>
    <mergeCell ref="E1382:G1382"/>
    <mergeCell ref="B1383:C1383"/>
    <mergeCell ref="E1383:G1383"/>
    <mergeCell ref="B1380:C1380"/>
    <mergeCell ref="E1380:G1380"/>
    <mergeCell ref="B1381:C1381"/>
    <mergeCell ref="E1381:G1381"/>
    <mergeCell ref="B1378:C1378"/>
    <mergeCell ref="E1378:G1378"/>
    <mergeCell ref="B1379:C1379"/>
    <mergeCell ref="E1379:G1379"/>
    <mergeCell ref="B1376:C1376"/>
    <mergeCell ref="E1376:G1376"/>
    <mergeCell ref="B1377:C1377"/>
    <mergeCell ref="E1377:G1377"/>
    <mergeCell ref="B1374:C1374"/>
    <mergeCell ref="E1374:G1374"/>
    <mergeCell ref="B1375:C1375"/>
    <mergeCell ref="E1375:G1375"/>
    <mergeCell ref="B1372:C1372"/>
    <mergeCell ref="E1372:G1372"/>
    <mergeCell ref="B1373:C1373"/>
    <mergeCell ref="E1373:G1373"/>
    <mergeCell ref="B1370:C1370"/>
    <mergeCell ref="E1370:G1370"/>
    <mergeCell ref="B1371:C1371"/>
    <mergeCell ref="E1371:G1371"/>
    <mergeCell ref="B1368:C1368"/>
    <mergeCell ref="E1368:G1368"/>
    <mergeCell ref="B1369:C1369"/>
    <mergeCell ref="E1369:G1369"/>
    <mergeCell ref="B1366:C1366"/>
    <mergeCell ref="E1366:G1366"/>
    <mergeCell ref="B1367:C1367"/>
    <mergeCell ref="E1367:G1367"/>
    <mergeCell ref="B1364:C1364"/>
    <mergeCell ref="E1364:G1364"/>
    <mergeCell ref="B1365:C1365"/>
    <mergeCell ref="E1365:G1365"/>
    <mergeCell ref="B1362:C1362"/>
    <mergeCell ref="E1362:G1362"/>
    <mergeCell ref="B1363:C1363"/>
    <mergeCell ref="E1363:G1363"/>
    <mergeCell ref="B1360:C1360"/>
    <mergeCell ref="E1360:G1360"/>
    <mergeCell ref="B1361:C1361"/>
    <mergeCell ref="E1361:G1361"/>
    <mergeCell ref="B1358:C1358"/>
    <mergeCell ref="E1358:G1358"/>
    <mergeCell ref="B1359:C1359"/>
    <mergeCell ref="E1359:G1359"/>
    <mergeCell ref="B1356:C1356"/>
    <mergeCell ref="E1356:G1356"/>
    <mergeCell ref="B1357:C1357"/>
    <mergeCell ref="E1357:G1357"/>
    <mergeCell ref="B1354:C1354"/>
    <mergeCell ref="E1354:G1354"/>
    <mergeCell ref="B1355:C1355"/>
    <mergeCell ref="E1355:G1355"/>
    <mergeCell ref="B1352:C1352"/>
    <mergeCell ref="E1352:G1352"/>
    <mergeCell ref="B1353:C1353"/>
    <mergeCell ref="E1353:G1353"/>
    <mergeCell ref="B1350:C1350"/>
    <mergeCell ref="E1350:G1350"/>
    <mergeCell ref="B1351:C1351"/>
    <mergeCell ref="E1351:G1351"/>
    <mergeCell ref="B1348:C1348"/>
    <mergeCell ref="E1348:G1348"/>
    <mergeCell ref="B1349:C1349"/>
    <mergeCell ref="E1349:G1349"/>
    <mergeCell ref="B1346:C1346"/>
    <mergeCell ref="E1346:G1346"/>
    <mergeCell ref="B1347:C1347"/>
    <mergeCell ref="E1347:G1347"/>
    <mergeCell ref="B1344:C1344"/>
    <mergeCell ref="E1344:G1344"/>
    <mergeCell ref="B1345:C1345"/>
    <mergeCell ref="E1345:G1345"/>
    <mergeCell ref="B1342:C1342"/>
    <mergeCell ref="E1342:G1342"/>
    <mergeCell ref="B1343:C1343"/>
    <mergeCell ref="E1343:G1343"/>
    <mergeCell ref="B1340:C1340"/>
    <mergeCell ref="E1340:G1340"/>
    <mergeCell ref="B1341:C1341"/>
    <mergeCell ref="E1341:G1341"/>
    <mergeCell ref="B1338:C1338"/>
    <mergeCell ref="E1338:G1338"/>
    <mergeCell ref="B1339:C1339"/>
    <mergeCell ref="E1339:G1339"/>
    <mergeCell ref="B1336:C1336"/>
    <mergeCell ref="E1336:G1336"/>
    <mergeCell ref="B1337:C1337"/>
    <mergeCell ref="E1337:G1337"/>
    <mergeCell ref="B1334:C1334"/>
    <mergeCell ref="E1334:G1334"/>
    <mergeCell ref="B1335:C1335"/>
    <mergeCell ref="E1335:G1335"/>
    <mergeCell ref="B1332:C1332"/>
    <mergeCell ref="E1332:G1332"/>
    <mergeCell ref="B1333:C1333"/>
    <mergeCell ref="E1333:G1333"/>
    <mergeCell ref="B1330:C1330"/>
    <mergeCell ref="E1330:G1330"/>
    <mergeCell ref="B1331:C1331"/>
    <mergeCell ref="E1331:G1331"/>
    <mergeCell ref="B1328:C1328"/>
    <mergeCell ref="E1328:G1328"/>
    <mergeCell ref="B1329:C1329"/>
    <mergeCell ref="E1329:G1329"/>
    <mergeCell ref="B1326:C1326"/>
    <mergeCell ref="E1326:G1326"/>
    <mergeCell ref="B1327:C1327"/>
    <mergeCell ref="E1327:G1327"/>
    <mergeCell ref="B1324:C1324"/>
    <mergeCell ref="E1324:G1324"/>
    <mergeCell ref="B1325:C1325"/>
    <mergeCell ref="E1325:G1325"/>
    <mergeCell ref="B1322:C1322"/>
    <mergeCell ref="E1322:G1322"/>
    <mergeCell ref="B1323:C1323"/>
    <mergeCell ref="E1323:G1323"/>
    <mergeCell ref="B1320:C1320"/>
    <mergeCell ref="E1320:G1320"/>
    <mergeCell ref="B1321:C1321"/>
    <mergeCell ref="E1321:G1321"/>
    <mergeCell ref="B1318:C1318"/>
    <mergeCell ref="E1318:G1318"/>
    <mergeCell ref="B1319:C1319"/>
    <mergeCell ref="E1319:G1319"/>
    <mergeCell ref="B1316:C1316"/>
    <mergeCell ref="E1316:G1316"/>
    <mergeCell ref="B1317:C1317"/>
    <mergeCell ref="E1317:G1317"/>
    <mergeCell ref="B1314:C1314"/>
    <mergeCell ref="E1314:G1314"/>
    <mergeCell ref="B1315:C1315"/>
    <mergeCell ref="E1315:G1315"/>
    <mergeCell ref="B1312:C1312"/>
    <mergeCell ref="E1312:G1312"/>
    <mergeCell ref="B1313:C1313"/>
    <mergeCell ref="E1313:G1313"/>
    <mergeCell ref="B1310:C1310"/>
    <mergeCell ref="E1310:G1310"/>
    <mergeCell ref="B1311:C1311"/>
    <mergeCell ref="E1311:G1311"/>
    <mergeCell ref="B1308:C1308"/>
    <mergeCell ref="E1308:G1308"/>
    <mergeCell ref="B1309:C1309"/>
    <mergeCell ref="E1309:G1309"/>
    <mergeCell ref="B1306:C1306"/>
    <mergeCell ref="E1306:G1306"/>
    <mergeCell ref="B1307:C1307"/>
    <mergeCell ref="E1307:G1307"/>
    <mergeCell ref="B1304:C1304"/>
    <mergeCell ref="E1304:G1304"/>
    <mergeCell ref="B1305:C1305"/>
    <mergeCell ref="E1305:G1305"/>
    <mergeCell ref="B1302:C1302"/>
    <mergeCell ref="E1302:G1302"/>
    <mergeCell ref="B1303:C1303"/>
    <mergeCell ref="E1303:G1303"/>
    <mergeCell ref="B1300:C1300"/>
    <mergeCell ref="E1300:G1300"/>
    <mergeCell ref="B1301:C1301"/>
    <mergeCell ref="E1301:G1301"/>
    <mergeCell ref="B1298:C1298"/>
    <mergeCell ref="E1298:G1298"/>
    <mergeCell ref="B1299:C1299"/>
    <mergeCell ref="E1299:G1299"/>
    <mergeCell ref="B1296:C1296"/>
    <mergeCell ref="E1296:G1296"/>
    <mergeCell ref="B1297:C1297"/>
    <mergeCell ref="E1297:G1297"/>
    <mergeCell ref="B1294:C1294"/>
    <mergeCell ref="E1294:G1294"/>
    <mergeCell ref="B1295:C1295"/>
    <mergeCell ref="E1295:G1295"/>
    <mergeCell ref="B1292:C1292"/>
    <mergeCell ref="E1292:G1292"/>
    <mergeCell ref="B1293:C1293"/>
    <mergeCell ref="E1293:G1293"/>
    <mergeCell ref="B1290:C1290"/>
    <mergeCell ref="E1290:G1290"/>
    <mergeCell ref="B1291:C1291"/>
    <mergeCell ref="E1291:G1291"/>
    <mergeCell ref="B1288:C1288"/>
    <mergeCell ref="E1288:G1288"/>
    <mergeCell ref="B1289:C1289"/>
    <mergeCell ref="E1289:G1289"/>
    <mergeCell ref="B1286:C1286"/>
    <mergeCell ref="E1286:G1286"/>
    <mergeCell ref="B1287:C1287"/>
    <mergeCell ref="E1287:G1287"/>
    <mergeCell ref="B1284:C1284"/>
    <mergeCell ref="E1284:G1284"/>
    <mergeCell ref="B1285:C1285"/>
    <mergeCell ref="E1285:G1285"/>
    <mergeCell ref="B1282:C1282"/>
    <mergeCell ref="E1282:G1282"/>
    <mergeCell ref="B1283:C1283"/>
    <mergeCell ref="E1283:G1283"/>
    <mergeCell ref="B1280:C1280"/>
    <mergeCell ref="E1280:G1280"/>
    <mergeCell ref="B1281:C1281"/>
    <mergeCell ref="E1281:G1281"/>
    <mergeCell ref="B1278:C1278"/>
    <mergeCell ref="E1278:G1278"/>
    <mergeCell ref="B1279:C1279"/>
    <mergeCell ref="E1279:G1279"/>
    <mergeCell ref="B1276:C1276"/>
    <mergeCell ref="E1276:G1276"/>
    <mergeCell ref="B1277:C1277"/>
    <mergeCell ref="E1277:G1277"/>
    <mergeCell ref="B1274:C1274"/>
    <mergeCell ref="E1274:G1274"/>
    <mergeCell ref="B1275:C1275"/>
    <mergeCell ref="E1275:G1275"/>
    <mergeCell ref="B1272:C1272"/>
    <mergeCell ref="E1272:G1272"/>
    <mergeCell ref="B1273:C1273"/>
    <mergeCell ref="E1273:G1273"/>
    <mergeCell ref="B1270:C1270"/>
    <mergeCell ref="E1270:G1270"/>
    <mergeCell ref="B1271:C1271"/>
    <mergeCell ref="E1271:G1271"/>
    <mergeCell ref="B1268:C1268"/>
    <mergeCell ref="E1268:G1268"/>
    <mergeCell ref="B1269:C1269"/>
    <mergeCell ref="E1269:G1269"/>
    <mergeCell ref="B1266:C1266"/>
    <mergeCell ref="E1266:G1266"/>
    <mergeCell ref="B1267:C1267"/>
    <mergeCell ref="E1267:G1267"/>
    <mergeCell ref="B1264:C1264"/>
    <mergeCell ref="E1264:G1264"/>
    <mergeCell ref="B1265:C1265"/>
    <mergeCell ref="E1265:G1265"/>
    <mergeCell ref="B1262:C1262"/>
    <mergeCell ref="E1262:G1262"/>
    <mergeCell ref="B1263:C1263"/>
    <mergeCell ref="E1263:G1263"/>
    <mergeCell ref="B1260:C1260"/>
    <mergeCell ref="E1260:G1260"/>
    <mergeCell ref="B1261:C1261"/>
    <mergeCell ref="E1261:G1261"/>
    <mergeCell ref="B1258:C1258"/>
    <mergeCell ref="E1258:G1258"/>
    <mergeCell ref="B1259:C1259"/>
    <mergeCell ref="E1259:G1259"/>
    <mergeCell ref="B1256:C1256"/>
    <mergeCell ref="E1256:G1256"/>
    <mergeCell ref="B1257:C1257"/>
    <mergeCell ref="E1257:G1257"/>
    <mergeCell ref="B1254:C1254"/>
    <mergeCell ref="E1254:G1254"/>
    <mergeCell ref="B1255:C1255"/>
    <mergeCell ref="E1255:G1255"/>
    <mergeCell ref="B1252:C1252"/>
    <mergeCell ref="E1252:G1252"/>
    <mergeCell ref="B1253:C1253"/>
    <mergeCell ref="E1253:G1253"/>
    <mergeCell ref="B1250:C1250"/>
    <mergeCell ref="E1250:G1250"/>
    <mergeCell ref="B1251:C1251"/>
    <mergeCell ref="E1251:G1251"/>
    <mergeCell ref="B1248:C1248"/>
    <mergeCell ref="E1248:G1248"/>
    <mergeCell ref="B1249:C1249"/>
    <mergeCell ref="E1249:G1249"/>
    <mergeCell ref="B1246:C1246"/>
    <mergeCell ref="E1246:G1246"/>
    <mergeCell ref="B1247:C1247"/>
    <mergeCell ref="E1247:G1247"/>
    <mergeCell ref="B1244:C1244"/>
    <mergeCell ref="E1244:G1244"/>
    <mergeCell ref="B1245:C1245"/>
    <mergeCell ref="E1245:G1245"/>
    <mergeCell ref="B1242:C1242"/>
    <mergeCell ref="E1242:G1242"/>
    <mergeCell ref="B1243:C1243"/>
    <mergeCell ref="E1243:G1243"/>
    <mergeCell ref="B1240:C1240"/>
    <mergeCell ref="E1240:G1240"/>
    <mergeCell ref="B1241:C1241"/>
    <mergeCell ref="E1241:G1241"/>
    <mergeCell ref="B1238:C1238"/>
    <mergeCell ref="E1238:G1238"/>
    <mergeCell ref="B1239:C1239"/>
    <mergeCell ref="E1239:G1239"/>
    <mergeCell ref="B1236:C1236"/>
    <mergeCell ref="E1236:G1236"/>
    <mergeCell ref="B1237:C1237"/>
    <mergeCell ref="E1237:G1237"/>
    <mergeCell ref="B1234:C1234"/>
    <mergeCell ref="E1234:G1234"/>
    <mergeCell ref="B1235:C1235"/>
    <mergeCell ref="E1235:G1235"/>
    <mergeCell ref="B1232:C1232"/>
    <mergeCell ref="E1232:G1232"/>
    <mergeCell ref="B1233:C1233"/>
    <mergeCell ref="E1233:G1233"/>
    <mergeCell ref="B1230:C1230"/>
    <mergeCell ref="E1230:G1230"/>
    <mergeCell ref="B1231:C1231"/>
    <mergeCell ref="E1231:G1231"/>
    <mergeCell ref="B1228:C1228"/>
    <mergeCell ref="E1228:G1228"/>
    <mergeCell ref="B1229:C1229"/>
    <mergeCell ref="E1229:G1229"/>
    <mergeCell ref="B1226:C1226"/>
    <mergeCell ref="E1226:G1226"/>
    <mergeCell ref="B1227:C1227"/>
    <mergeCell ref="E1227:G1227"/>
    <mergeCell ref="B1224:C1224"/>
    <mergeCell ref="E1224:G1224"/>
    <mergeCell ref="B1225:C1225"/>
    <mergeCell ref="E1225:G1225"/>
    <mergeCell ref="B1222:C1222"/>
    <mergeCell ref="E1222:G1222"/>
    <mergeCell ref="B1223:C1223"/>
    <mergeCell ref="E1223:G1223"/>
    <mergeCell ref="B1220:C1220"/>
    <mergeCell ref="E1220:G1220"/>
    <mergeCell ref="B1221:C1221"/>
    <mergeCell ref="E1221:G1221"/>
    <mergeCell ref="B1218:C1218"/>
    <mergeCell ref="E1218:G1218"/>
    <mergeCell ref="B1219:C1219"/>
    <mergeCell ref="E1219:G1219"/>
    <mergeCell ref="B1216:C1216"/>
    <mergeCell ref="E1216:G1216"/>
    <mergeCell ref="B1217:C1217"/>
    <mergeCell ref="E1217:G1217"/>
    <mergeCell ref="B1214:C1214"/>
    <mergeCell ref="E1214:G1214"/>
    <mergeCell ref="B1215:C1215"/>
    <mergeCell ref="E1215:G1215"/>
    <mergeCell ref="B1212:C1212"/>
    <mergeCell ref="E1212:G1212"/>
    <mergeCell ref="B1213:C1213"/>
    <mergeCell ref="E1213:G1213"/>
    <mergeCell ref="B1210:C1210"/>
    <mergeCell ref="E1210:G1210"/>
    <mergeCell ref="B1211:C1211"/>
    <mergeCell ref="E1211:G1211"/>
    <mergeCell ref="B1208:C1208"/>
    <mergeCell ref="E1208:G1208"/>
    <mergeCell ref="B1209:C1209"/>
    <mergeCell ref="E1209:G1209"/>
    <mergeCell ref="B1206:C1206"/>
    <mergeCell ref="E1206:G1206"/>
    <mergeCell ref="B1207:C1207"/>
    <mergeCell ref="E1207:G1207"/>
    <mergeCell ref="B1204:C1204"/>
    <mergeCell ref="E1204:G1204"/>
    <mergeCell ref="B1205:C1205"/>
    <mergeCell ref="E1205:G1205"/>
    <mergeCell ref="B1202:C1202"/>
    <mergeCell ref="E1202:G1202"/>
    <mergeCell ref="B1203:C1203"/>
    <mergeCell ref="E1203:G1203"/>
    <mergeCell ref="B1200:C1200"/>
    <mergeCell ref="E1200:G1200"/>
    <mergeCell ref="B1201:C1201"/>
    <mergeCell ref="E1201:G1201"/>
    <mergeCell ref="B1198:C1198"/>
    <mergeCell ref="E1198:G1198"/>
    <mergeCell ref="B1199:C1199"/>
    <mergeCell ref="E1199:G1199"/>
    <mergeCell ref="B1196:C1196"/>
    <mergeCell ref="E1196:G1196"/>
    <mergeCell ref="B1197:C1197"/>
    <mergeCell ref="E1197:G1197"/>
    <mergeCell ref="B1194:C1194"/>
    <mergeCell ref="E1194:G1194"/>
    <mergeCell ref="B1195:C1195"/>
    <mergeCell ref="E1195:G1195"/>
    <mergeCell ref="B1192:C1192"/>
    <mergeCell ref="E1192:G1192"/>
    <mergeCell ref="B1193:C1193"/>
    <mergeCell ref="E1193:G1193"/>
    <mergeCell ref="B1190:C1190"/>
    <mergeCell ref="E1190:G1190"/>
    <mergeCell ref="B1191:C1191"/>
    <mergeCell ref="E1191:G1191"/>
    <mergeCell ref="B1188:C1188"/>
    <mergeCell ref="E1188:G1188"/>
    <mergeCell ref="B1189:C1189"/>
    <mergeCell ref="E1189:G1189"/>
    <mergeCell ref="B1186:C1186"/>
    <mergeCell ref="E1186:G1186"/>
    <mergeCell ref="B1187:C1187"/>
    <mergeCell ref="E1187:G1187"/>
    <mergeCell ref="B1184:C1184"/>
    <mergeCell ref="E1184:G1184"/>
    <mergeCell ref="B1185:C1185"/>
    <mergeCell ref="E1185:G1185"/>
    <mergeCell ref="B1182:C1182"/>
    <mergeCell ref="E1182:G1182"/>
    <mergeCell ref="B1183:C1183"/>
    <mergeCell ref="E1183:G1183"/>
    <mergeCell ref="B1180:C1180"/>
    <mergeCell ref="E1180:G1180"/>
    <mergeCell ref="B1181:C1181"/>
    <mergeCell ref="E1181:G1181"/>
    <mergeCell ref="B1178:C1178"/>
    <mergeCell ref="E1178:G1178"/>
    <mergeCell ref="B1179:C1179"/>
    <mergeCell ref="E1179:G1179"/>
    <mergeCell ref="B1176:C1176"/>
    <mergeCell ref="E1176:G1176"/>
    <mergeCell ref="B1177:C1177"/>
    <mergeCell ref="E1177:G1177"/>
    <mergeCell ref="B1174:C1174"/>
    <mergeCell ref="E1174:G1174"/>
    <mergeCell ref="B1175:C1175"/>
    <mergeCell ref="E1175:G1175"/>
    <mergeCell ref="B1172:C1172"/>
    <mergeCell ref="E1172:G1172"/>
    <mergeCell ref="B1173:C1173"/>
    <mergeCell ref="E1173:G1173"/>
    <mergeCell ref="B1170:C1170"/>
    <mergeCell ref="E1170:G1170"/>
    <mergeCell ref="B1171:C1171"/>
    <mergeCell ref="E1171:G1171"/>
    <mergeCell ref="B1168:C1168"/>
    <mergeCell ref="E1168:G1168"/>
    <mergeCell ref="B1169:C1169"/>
    <mergeCell ref="E1169:G1169"/>
    <mergeCell ref="B1166:C1166"/>
    <mergeCell ref="E1166:G1166"/>
    <mergeCell ref="B1167:C1167"/>
    <mergeCell ref="E1167:G1167"/>
    <mergeCell ref="B1164:C1164"/>
    <mergeCell ref="E1164:G1164"/>
    <mergeCell ref="B1165:C1165"/>
    <mergeCell ref="E1165:G1165"/>
    <mergeCell ref="B1162:C1162"/>
    <mergeCell ref="E1162:G1162"/>
    <mergeCell ref="B1163:C1163"/>
    <mergeCell ref="E1163:G1163"/>
    <mergeCell ref="B1160:C1160"/>
    <mergeCell ref="E1160:G1160"/>
    <mergeCell ref="B1161:C1161"/>
    <mergeCell ref="E1161:G1161"/>
    <mergeCell ref="B1158:C1158"/>
    <mergeCell ref="E1158:G1158"/>
    <mergeCell ref="B1159:C1159"/>
    <mergeCell ref="E1159:G1159"/>
    <mergeCell ref="B1156:C1156"/>
    <mergeCell ref="E1156:G1156"/>
    <mergeCell ref="B1157:C1157"/>
    <mergeCell ref="E1157:G1157"/>
    <mergeCell ref="B1154:C1154"/>
    <mergeCell ref="E1154:G1154"/>
    <mergeCell ref="B1155:C1155"/>
    <mergeCell ref="E1155:G1155"/>
    <mergeCell ref="B1152:C1152"/>
    <mergeCell ref="E1152:G1152"/>
    <mergeCell ref="B1153:C1153"/>
    <mergeCell ref="E1153:G1153"/>
    <mergeCell ref="B1150:C1150"/>
    <mergeCell ref="E1150:G1150"/>
    <mergeCell ref="B1151:C1151"/>
    <mergeCell ref="E1151:G1151"/>
    <mergeCell ref="B1148:C1148"/>
    <mergeCell ref="E1148:G1148"/>
    <mergeCell ref="B1149:C1149"/>
    <mergeCell ref="E1149:G1149"/>
    <mergeCell ref="B1146:C1146"/>
    <mergeCell ref="E1146:G1146"/>
    <mergeCell ref="B1147:C1147"/>
    <mergeCell ref="E1147:G1147"/>
    <mergeCell ref="B1144:C1144"/>
    <mergeCell ref="E1144:G1144"/>
    <mergeCell ref="B1145:C1145"/>
    <mergeCell ref="E1145:G1145"/>
    <mergeCell ref="B1142:C1142"/>
    <mergeCell ref="E1142:G1142"/>
    <mergeCell ref="B1143:C1143"/>
    <mergeCell ref="E1143:G1143"/>
    <mergeCell ref="B1140:C1140"/>
    <mergeCell ref="E1140:G1140"/>
    <mergeCell ref="B1141:C1141"/>
    <mergeCell ref="E1141:G1141"/>
    <mergeCell ref="B1138:C1138"/>
    <mergeCell ref="E1138:G1138"/>
    <mergeCell ref="B1139:C1139"/>
    <mergeCell ref="E1139:G1139"/>
    <mergeCell ref="B1136:C1136"/>
    <mergeCell ref="E1136:G1136"/>
    <mergeCell ref="B1137:C1137"/>
    <mergeCell ref="E1137:G1137"/>
    <mergeCell ref="B1134:C1134"/>
    <mergeCell ref="E1134:G1134"/>
    <mergeCell ref="B1135:C1135"/>
    <mergeCell ref="E1135:G1135"/>
    <mergeCell ref="B1132:C1132"/>
    <mergeCell ref="E1132:G1132"/>
    <mergeCell ref="B1133:C1133"/>
    <mergeCell ref="E1133:G1133"/>
    <mergeCell ref="B1130:C1130"/>
    <mergeCell ref="E1130:G1130"/>
    <mergeCell ref="B1131:C1131"/>
    <mergeCell ref="E1131:G1131"/>
    <mergeCell ref="B1128:C1128"/>
    <mergeCell ref="E1128:G1128"/>
    <mergeCell ref="B1129:C1129"/>
    <mergeCell ref="E1129:G1129"/>
    <mergeCell ref="B1126:C1126"/>
    <mergeCell ref="E1126:G1126"/>
    <mergeCell ref="B1127:C1127"/>
    <mergeCell ref="E1127:G1127"/>
    <mergeCell ref="B1124:C1124"/>
    <mergeCell ref="E1124:G1124"/>
    <mergeCell ref="B1125:C1125"/>
    <mergeCell ref="E1125:G1125"/>
    <mergeCell ref="B1122:C1122"/>
    <mergeCell ref="E1122:G1122"/>
    <mergeCell ref="B1123:C1123"/>
    <mergeCell ref="E1123:G1123"/>
    <mergeCell ref="B1120:C1120"/>
    <mergeCell ref="E1120:G1120"/>
    <mergeCell ref="B1121:C1121"/>
    <mergeCell ref="E1121:G1121"/>
    <mergeCell ref="B1118:C1118"/>
    <mergeCell ref="E1118:G1118"/>
    <mergeCell ref="B1119:C1119"/>
    <mergeCell ref="E1119:G1119"/>
    <mergeCell ref="B1116:C1116"/>
    <mergeCell ref="E1116:G1116"/>
    <mergeCell ref="B1117:C1117"/>
    <mergeCell ref="E1117:G1117"/>
    <mergeCell ref="B1114:C1114"/>
    <mergeCell ref="E1114:G1114"/>
    <mergeCell ref="B1115:C1115"/>
    <mergeCell ref="E1115:G1115"/>
    <mergeCell ref="B1112:C1112"/>
    <mergeCell ref="E1112:G1112"/>
    <mergeCell ref="B1113:C1113"/>
    <mergeCell ref="E1113:G1113"/>
    <mergeCell ref="B1110:C1110"/>
    <mergeCell ref="E1110:G1110"/>
    <mergeCell ref="B1111:C1111"/>
    <mergeCell ref="E1111:G1111"/>
    <mergeCell ref="B1108:C1108"/>
    <mergeCell ref="E1108:G1108"/>
    <mergeCell ref="B1109:C1109"/>
    <mergeCell ref="E1109:G1109"/>
    <mergeCell ref="B1106:C1106"/>
    <mergeCell ref="E1106:G1106"/>
    <mergeCell ref="B1107:C1107"/>
    <mergeCell ref="E1107:G1107"/>
    <mergeCell ref="B1104:C1104"/>
    <mergeCell ref="E1104:G1104"/>
    <mergeCell ref="B1105:C1105"/>
    <mergeCell ref="E1105:G1105"/>
    <mergeCell ref="B1102:C1102"/>
    <mergeCell ref="E1102:G1102"/>
    <mergeCell ref="B1103:C1103"/>
    <mergeCell ref="E1103:G1103"/>
    <mergeCell ref="B1100:C1100"/>
    <mergeCell ref="E1100:G1100"/>
    <mergeCell ref="B1101:C1101"/>
    <mergeCell ref="E1101:G1101"/>
    <mergeCell ref="B1098:C1098"/>
    <mergeCell ref="E1098:G1098"/>
    <mergeCell ref="B1099:C1099"/>
    <mergeCell ref="E1099:G1099"/>
    <mergeCell ref="B1096:C1096"/>
    <mergeCell ref="E1096:G1096"/>
    <mergeCell ref="B1097:C1097"/>
    <mergeCell ref="E1097:G1097"/>
    <mergeCell ref="B1094:C1094"/>
    <mergeCell ref="E1094:G1094"/>
    <mergeCell ref="B1095:C1095"/>
    <mergeCell ref="E1095:G1095"/>
    <mergeCell ref="B1092:C1092"/>
    <mergeCell ref="E1092:G1092"/>
    <mergeCell ref="B1093:C1093"/>
    <mergeCell ref="E1093:G1093"/>
    <mergeCell ref="B1090:C1090"/>
    <mergeCell ref="E1090:G1090"/>
    <mergeCell ref="B1091:C1091"/>
    <mergeCell ref="E1091:G1091"/>
    <mergeCell ref="B1088:C1088"/>
    <mergeCell ref="E1088:G1088"/>
    <mergeCell ref="B1089:C1089"/>
    <mergeCell ref="E1089:G1089"/>
    <mergeCell ref="B1086:C1086"/>
    <mergeCell ref="E1086:G1086"/>
    <mergeCell ref="B1087:C1087"/>
    <mergeCell ref="E1087:G1087"/>
    <mergeCell ref="B1084:C1084"/>
    <mergeCell ref="E1084:G1084"/>
    <mergeCell ref="B1085:C1085"/>
    <mergeCell ref="E1085:G1085"/>
    <mergeCell ref="B1082:C1082"/>
    <mergeCell ref="E1082:G1082"/>
    <mergeCell ref="B1083:C1083"/>
    <mergeCell ref="E1083:G1083"/>
    <mergeCell ref="B1080:C1080"/>
    <mergeCell ref="E1080:G1080"/>
    <mergeCell ref="B1081:C1081"/>
    <mergeCell ref="E1081:G1081"/>
    <mergeCell ref="B1078:C1078"/>
    <mergeCell ref="E1078:G1078"/>
    <mergeCell ref="B1079:C1079"/>
    <mergeCell ref="E1079:G1079"/>
    <mergeCell ref="B1076:C1076"/>
    <mergeCell ref="E1076:G1076"/>
    <mergeCell ref="B1077:C1077"/>
    <mergeCell ref="E1077:G1077"/>
    <mergeCell ref="B1074:C1074"/>
    <mergeCell ref="E1074:G1074"/>
    <mergeCell ref="B1075:C1075"/>
    <mergeCell ref="E1075:G1075"/>
    <mergeCell ref="B1072:C1072"/>
    <mergeCell ref="E1072:G1072"/>
    <mergeCell ref="B1073:C1073"/>
    <mergeCell ref="E1073:G1073"/>
    <mergeCell ref="B1070:C1070"/>
    <mergeCell ref="E1070:G1070"/>
    <mergeCell ref="B1071:C1071"/>
    <mergeCell ref="E1071:G1071"/>
    <mergeCell ref="B1068:C1068"/>
    <mergeCell ref="E1068:G1068"/>
    <mergeCell ref="B1069:C1069"/>
    <mergeCell ref="E1069:G1069"/>
    <mergeCell ref="B1066:C1066"/>
    <mergeCell ref="E1066:G1066"/>
    <mergeCell ref="B1067:C1067"/>
    <mergeCell ref="E1067:G1067"/>
    <mergeCell ref="B1064:C1064"/>
    <mergeCell ref="E1064:G1064"/>
    <mergeCell ref="B1065:C1065"/>
    <mergeCell ref="E1065:G1065"/>
    <mergeCell ref="B1062:C1062"/>
    <mergeCell ref="E1062:G1062"/>
    <mergeCell ref="B1063:C1063"/>
    <mergeCell ref="E1063:G1063"/>
    <mergeCell ref="B1060:C1060"/>
    <mergeCell ref="E1060:G1060"/>
    <mergeCell ref="B1061:C1061"/>
    <mergeCell ref="E1061:G1061"/>
    <mergeCell ref="B1058:C1058"/>
    <mergeCell ref="E1058:G1058"/>
    <mergeCell ref="B1059:C1059"/>
    <mergeCell ref="E1059:G1059"/>
    <mergeCell ref="B1056:C1056"/>
    <mergeCell ref="E1056:G1056"/>
    <mergeCell ref="B1057:C1057"/>
    <mergeCell ref="E1057:G1057"/>
    <mergeCell ref="B1054:C1054"/>
    <mergeCell ref="E1054:G1054"/>
    <mergeCell ref="B1055:C1055"/>
    <mergeCell ref="E1055:G1055"/>
    <mergeCell ref="B1052:C1052"/>
    <mergeCell ref="E1052:G1052"/>
    <mergeCell ref="B1053:C1053"/>
    <mergeCell ref="E1053:G1053"/>
    <mergeCell ref="B1050:C1050"/>
    <mergeCell ref="E1050:G1050"/>
    <mergeCell ref="B1051:C1051"/>
    <mergeCell ref="E1051:G1051"/>
    <mergeCell ref="B1048:C1048"/>
    <mergeCell ref="E1048:G1048"/>
    <mergeCell ref="B1049:C1049"/>
    <mergeCell ref="E1049:G1049"/>
    <mergeCell ref="B1046:C1046"/>
    <mergeCell ref="E1046:G1046"/>
    <mergeCell ref="B1047:C1047"/>
    <mergeCell ref="E1047:G1047"/>
    <mergeCell ref="B1044:C1044"/>
    <mergeCell ref="E1044:G1044"/>
    <mergeCell ref="B1045:C1045"/>
    <mergeCell ref="E1045:G1045"/>
    <mergeCell ref="B1042:C1042"/>
    <mergeCell ref="E1042:G1042"/>
    <mergeCell ref="B1043:C1043"/>
    <mergeCell ref="E1043:G1043"/>
    <mergeCell ref="B1040:C1040"/>
    <mergeCell ref="E1040:G1040"/>
    <mergeCell ref="B1041:C1041"/>
    <mergeCell ref="E1041:G1041"/>
    <mergeCell ref="B1038:C1038"/>
    <mergeCell ref="E1038:G1038"/>
    <mergeCell ref="B1039:C1039"/>
    <mergeCell ref="E1039:G1039"/>
    <mergeCell ref="B1036:C1036"/>
    <mergeCell ref="E1036:G1036"/>
    <mergeCell ref="B1037:C1037"/>
    <mergeCell ref="E1037:G1037"/>
    <mergeCell ref="B1034:C1034"/>
    <mergeCell ref="E1034:G1034"/>
    <mergeCell ref="B1035:C1035"/>
    <mergeCell ref="E1035:G1035"/>
    <mergeCell ref="B1032:C1032"/>
    <mergeCell ref="E1032:G1032"/>
    <mergeCell ref="B1033:C1033"/>
    <mergeCell ref="E1033:G1033"/>
    <mergeCell ref="B1030:C1030"/>
    <mergeCell ref="E1030:G1030"/>
    <mergeCell ref="B1031:C1031"/>
    <mergeCell ref="E1031:G1031"/>
    <mergeCell ref="B1028:C1028"/>
    <mergeCell ref="E1028:G1028"/>
    <mergeCell ref="B1029:C1029"/>
    <mergeCell ref="E1029:G1029"/>
    <mergeCell ref="B1026:C1026"/>
    <mergeCell ref="E1026:G1026"/>
    <mergeCell ref="B1027:C1027"/>
    <mergeCell ref="E1027:G1027"/>
    <mergeCell ref="B1024:C1024"/>
    <mergeCell ref="E1024:G1024"/>
    <mergeCell ref="B1025:C1025"/>
    <mergeCell ref="E1025:G1025"/>
    <mergeCell ref="B1022:C1022"/>
    <mergeCell ref="E1022:G1022"/>
    <mergeCell ref="B1023:C1023"/>
    <mergeCell ref="E1023:G1023"/>
    <mergeCell ref="B1020:C1020"/>
    <mergeCell ref="E1020:G1020"/>
    <mergeCell ref="B1021:C1021"/>
    <mergeCell ref="E1021:G1021"/>
    <mergeCell ref="B1018:C1018"/>
    <mergeCell ref="E1018:G1018"/>
    <mergeCell ref="B1019:C1019"/>
    <mergeCell ref="E1019:G1019"/>
    <mergeCell ref="B1016:C1016"/>
    <mergeCell ref="E1016:G1016"/>
    <mergeCell ref="B1017:C1017"/>
    <mergeCell ref="E1017:G1017"/>
    <mergeCell ref="B1014:C1014"/>
    <mergeCell ref="E1014:G1014"/>
    <mergeCell ref="B1015:C1015"/>
    <mergeCell ref="E1015:G1015"/>
    <mergeCell ref="B1012:C1012"/>
    <mergeCell ref="E1012:G1012"/>
    <mergeCell ref="B1013:C1013"/>
    <mergeCell ref="E1013:G1013"/>
    <mergeCell ref="B1010:C1010"/>
    <mergeCell ref="E1010:G1010"/>
    <mergeCell ref="B1011:C1011"/>
    <mergeCell ref="E1011:G1011"/>
    <mergeCell ref="B1008:C1008"/>
    <mergeCell ref="E1008:G1008"/>
    <mergeCell ref="B1009:C1009"/>
    <mergeCell ref="E1009:G1009"/>
    <mergeCell ref="B1006:C1006"/>
    <mergeCell ref="E1006:G1006"/>
    <mergeCell ref="B1007:C1007"/>
    <mergeCell ref="E1007:G1007"/>
    <mergeCell ref="B1004:C1004"/>
    <mergeCell ref="E1004:G1004"/>
    <mergeCell ref="B1005:C1005"/>
    <mergeCell ref="E1005:G1005"/>
    <mergeCell ref="B1002:C1002"/>
    <mergeCell ref="E1002:G1002"/>
    <mergeCell ref="B1003:C1003"/>
    <mergeCell ref="E1003:G1003"/>
    <mergeCell ref="B1000:C1000"/>
    <mergeCell ref="E1000:G1000"/>
    <mergeCell ref="B1001:C1001"/>
    <mergeCell ref="E1001:G1001"/>
    <mergeCell ref="B998:C998"/>
    <mergeCell ref="E998:G998"/>
    <mergeCell ref="B999:C999"/>
    <mergeCell ref="E999:G999"/>
    <mergeCell ref="B996:C996"/>
    <mergeCell ref="E996:G996"/>
    <mergeCell ref="B997:C997"/>
    <mergeCell ref="E997:G997"/>
    <mergeCell ref="B994:C994"/>
    <mergeCell ref="E994:G994"/>
    <mergeCell ref="B995:C995"/>
    <mergeCell ref="E995:G995"/>
    <mergeCell ref="B992:C992"/>
    <mergeCell ref="E992:G992"/>
    <mergeCell ref="B993:C993"/>
    <mergeCell ref="E993:G993"/>
    <mergeCell ref="B990:C990"/>
    <mergeCell ref="E990:G990"/>
    <mergeCell ref="B991:C991"/>
    <mergeCell ref="E991:G991"/>
    <mergeCell ref="B988:C988"/>
    <mergeCell ref="E988:G988"/>
    <mergeCell ref="B989:C989"/>
    <mergeCell ref="E989:G989"/>
    <mergeCell ref="B986:C986"/>
    <mergeCell ref="E986:G986"/>
    <mergeCell ref="B987:C987"/>
    <mergeCell ref="E987:G987"/>
    <mergeCell ref="B984:C984"/>
    <mergeCell ref="E984:G984"/>
    <mergeCell ref="B985:C985"/>
    <mergeCell ref="E985:G985"/>
    <mergeCell ref="B982:C982"/>
    <mergeCell ref="E982:G982"/>
    <mergeCell ref="B983:C983"/>
    <mergeCell ref="E983:G983"/>
    <mergeCell ref="B980:C980"/>
    <mergeCell ref="E980:G980"/>
    <mergeCell ref="B981:C981"/>
    <mergeCell ref="E981:G981"/>
    <mergeCell ref="B978:C978"/>
    <mergeCell ref="E978:G978"/>
    <mergeCell ref="B979:C979"/>
    <mergeCell ref="E979:G979"/>
    <mergeCell ref="B976:C976"/>
    <mergeCell ref="E976:G976"/>
    <mergeCell ref="B977:C977"/>
    <mergeCell ref="E977:G977"/>
    <mergeCell ref="B974:C974"/>
    <mergeCell ref="E974:G974"/>
    <mergeCell ref="B975:C975"/>
    <mergeCell ref="E975:G975"/>
    <mergeCell ref="B972:C972"/>
    <mergeCell ref="E972:G972"/>
    <mergeCell ref="B973:C973"/>
    <mergeCell ref="E973:G973"/>
    <mergeCell ref="B970:C970"/>
    <mergeCell ref="E970:G970"/>
    <mergeCell ref="B971:C971"/>
    <mergeCell ref="E971:G971"/>
    <mergeCell ref="B968:C968"/>
    <mergeCell ref="E968:G968"/>
    <mergeCell ref="B969:C969"/>
    <mergeCell ref="E969:G969"/>
    <mergeCell ref="B966:C966"/>
    <mergeCell ref="E966:G966"/>
    <mergeCell ref="B967:C967"/>
    <mergeCell ref="E967:G967"/>
    <mergeCell ref="B964:C964"/>
    <mergeCell ref="E964:G964"/>
    <mergeCell ref="B965:C965"/>
    <mergeCell ref="E965:G965"/>
    <mergeCell ref="B962:C962"/>
    <mergeCell ref="E962:G962"/>
    <mergeCell ref="B963:C963"/>
    <mergeCell ref="E963:G963"/>
    <mergeCell ref="B960:C960"/>
    <mergeCell ref="E960:G960"/>
    <mergeCell ref="B961:C961"/>
    <mergeCell ref="E961:G961"/>
    <mergeCell ref="B958:C958"/>
    <mergeCell ref="E958:G958"/>
    <mergeCell ref="B959:C959"/>
    <mergeCell ref="E959:G959"/>
    <mergeCell ref="B956:C956"/>
    <mergeCell ref="E956:G956"/>
    <mergeCell ref="B957:C957"/>
    <mergeCell ref="E957:G957"/>
    <mergeCell ref="B954:C954"/>
    <mergeCell ref="E954:G954"/>
    <mergeCell ref="B955:C955"/>
    <mergeCell ref="E955:G955"/>
    <mergeCell ref="B952:C952"/>
    <mergeCell ref="E952:G952"/>
    <mergeCell ref="B953:C953"/>
    <mergeCell ref="E953:G953"/>
    <mergeCell ref="B950:C950"/>
    <mergeCell ref="E950:G950"/>
    <mergeCell ref="B951:C951"/>
    <mergeCell ref="E951:G951"/>
    <mergeCell ref="B948:C948"/>
    <mergeCell ref="E948:G948"/>
    <mergeCell ref="B949:C949"/>
    <mergeCell ref="E949:G949"/>
    <mergeCell ref="B946:C946"/>
    <mergeCell ref="E946:G946"/>
    <mergeCell ref="B947:C947"/>
    <mergeCell ref="E947:G947"/>
    <mergeCell ref="B944:C944"/>
    <mergeCell ref="E944:G944"/>
    <mergeCell ref="B945:C945"/>
    <mergeCell ref="E945:G945"/>
    <mergeCell ref="B942:C942"/>
    <mergeCell ref="E942:G942"/>
    <mergeCell ref="B943:C943"/>
    <mergeCell ref="E943:G943"/>
    <mergeCell ref="B940:C940"/>
    <mergeCell ref="E940:G940"/>
    <mergeCell ref="B941:C941"/>
    <mergeCell ref="E941:G941"/>
    <mergeCell ref="B938:C938"/>
    <mergeCell ref="E938:G938"/>
    <mergeCell ref="B939:C939"/>
    <mergeCell ref="E939:G939"/>
    <mergeCell ref="B936:C936"/>
    <mergeCell ref="E936:G936"/>
    <mergeCell ref="B937:C937"/>
    <mergeCell ref="E937:G937"/>
    <mergeCell ref="B934:C934"/>
    <mergeCell ref="E934:G934"/>
    <mergeCell ref="B935:C935"/>
    <mergeCell ref="E935:G935"/>
    <mergeCell ref="B932:C932"/>
    <mergeCell ref="E932:G932"/>
    <mergeCell ref="B933:C933"/>
    <mergeCell ref="E933:G933"/>
    <mergeCell ref="B930:C930"/>
    <mergeCell ref="E930:G930"/>
    <mergeCell ref="B931:C931"/>
    <mergeCell ref="E931:G931"/>
    <mergeCell ref="B928:C928"/>
    <mergeCell ref="E928:G928"/>
    <mergeCell ref="B929:C929"/>
    <mergeCell ref="E929:G929"/>
    <mergeCell ref="B926:C926"/>
    <mergeCell ref="E926:G926"/>
    <mergeCell ref="B927:C927"/>
    <mergeCell ref="E927:G927"/>
    <mergeCell ref="B924:C924"/>
    <mergeCell ref="E924:G924"/>
    <mergeCell ref="B925:C925"/>
    <mergeCell ref="E925:G925"/>
    <mergeCell ref="B922:C922"/>
    <mergeCell ref="E922:G922"/>
    <mergeCell ref="B923:C923"/>
    <mergeCell ref="E923:G923"/>
    <mergeCell ref="B920:C920"/>
    <mergeCell ref="E920:G920"/>
    <mergeCell ref="B921:C921"/>
    <mergeCell ref="E921:G921"/>
    <mergeCell ref="B918:C918"/>
    <mergeCell ref="E918:G918"/>
    <mergeCell ref="B919:C919"/>
    <mergeCell ref="E919:G919"/>
    <mergeCell ref="B916:C916"/>
    <mergeCell ref="E916:G916"/>
    <mergeCell ref="B917:C917"/>
    <mergeCell ref="E917:G917"/>
    <mergeCell ref="B914:C914"/>
    <mergeCell ref="E914:G914"/>
    <mergeCell ref="B915:C915"/>
    <mergeCell ref="E915:G915"/>
    <mergeCell ref="B912:C912"/>
    <mergeCell ref="E912:G912"/>
    <mergeCell ref="B913:C913"/>
    <mergeCell ref="E913:G913"/>
    <mergeCell ref="B910:C910"/>
    <mergeCell ref="E910:G910"/>
    <mergeCell ref="B911:C911"/>
    <mergeCell ref="E911:G911"/>
    <mergeCell ref="B908:C908"/>
    <mergeCell ref="E908:G908"/>
    <mergeCell ref="B909:C909"/>
    <mergeCell ref="E909:G909"/>
    <mergeCell ref="B906:C906"/>
    <mergeCell ref="E906:G906"/>
    <mergeCell ref="B907:C907"/>
    <mergeCell ref="E907:G907"/>
    <mergeCell ref="B904:C904"/>
    <mergeCell ref="E904:G904"/>
    <mergeCell ref="B905:C905"/>
    <mergeCell ref="E905:G905"/>
    <mergeCell ref="B902:C902"/>
    <mergeCell ref="E902:G902"/>
    <mergeCell ref="B903:C903"/>
    <mergeCell ref="E903:G903"/>
    <mergeCell ref="B900:C900"/>
    <mergeCell ref="E900:G900"/>
    <mergeCell ref="B901:C901"/>
    <mergeCell ref="E901:G901"/>
    <mergeCell ref="B898:C898"/>
    <mergeCell ref="E898:G898"/>
    <mergeCell ref="B899:C899"/>
    <mergeCell ref="E899:G899"/>
    <mergeCell ref="B896:C896"/>
    <mergeCell ref="E896:G896"/>
    <mergeCell ref="B897:C897"/>
    <mergeCell ref="E897:G897"/>
    <mergeCell ref="B894:C894"/>
    <mergeCell ref="E894:G894"/>
    <mergeCell ref="B895:C895"/>
    <mergeCell ref="E895:G895"/>
    <mergeCell ref="B892:C892"/>
    <mergeCell ref="E892:G892"/>
    <mergeCell ref="B893:C893"/>
    <mergeCell ref="E893:G893"/>
    <mergeCell ref="B890:C890"/>
    <mergeCell ref="E890:G890"/>
    <mergeCell ref="B891:C891"/>
    <mergeCell ref="E891:G891"/>
    <mergeCell ref="B888:C888"/>
    <mergeCell ref="E888:G888"/>
    <mergeCell ref="B889:C889"/>
    <mergeCell ref="E889:G889"/>
    <mergeCell ref="B886:C886"/>
    <mergeCell ref="E886:G886"/>
    <mergeCell ref="B887:C887"/>
    <mergeCell ref="E887:G887"/>
    <mergeCell ref="B884:C884"/>
    <mergeCell ref="E884:G884"/>
    <mergeCell ref="B885:C885"/>
    <mergeCell ref="E885:G885"/>
    <mergeCell ref="B882:C882"/>
    <mergeCell ref="E882:G882"/>
    <mergeCell ref="B883:C883"/>
    <mergeCell ref="E883:G883"/>
    <mergeCell ref="B880:C880"/>
    <mergeCell ref="E880:G880"/>
    <mergeCell ref="B881:C881"/>
    <mergeCell ref="E881:G881"/>
    <mergeCell ref="B878:C878"/>
    <mergeCell ref="E878:G878"/>
    <mergeCell ref="B879:C879"/>
    <mergeCell ref="E879:G879"/>
    <mergeCell ref="B876:C876"/>
    <mergeCell ref="E876:G876"/>
    <mergeCell ref="B877:C877"/>
    <mergeCell ref="E877:G877"/>
    <mergeCell ref="B874:C874"/>
    <mergeCell ref="E874:G874"/>
    <mergeCell ref="B875:C875"/>
    <mergeCell ref="E875:G875"/>
    <mergeCell ref="B872:C872"/>
    <mergeCell ref="E872:G872"/>
    <mergeCell ref="B873:C873"/>
    <mergeCell ref="E873:G873"/>
    <mergeCell ref="B870:C870"/>
    <mergeCell ref="E870:G870"/>
    <mergeCell ref="B871:C871"/>
    <mergeCell ref="E871:G871"/>
    <mergeCell ref="B868:C868"/>
    <mergeCell ref="E868:G868"/>
    <mergeCell ref="B869:C869"/>
    <mergeCell ref="E869:G869"/>
    <mergeCell ref="B866:C866"/>
    <mergeCell ref="E866:G866"/>
    <mergeCell ref="B867:C867"/>
    <mergeCell ref="E867:G867"/>
    <mergeCell ref="B864:C864"/>
    <mergeCell ref="E864:G864"/>
    <mergeCell ref="B865:C865"/>
    <mergeCell ref="E865:G865"/>
    <mergeCell ref="B862:C862"/>
    <mergeCell ref="E862:G862"/>
    <mergeCell ref="B863:C863"/>
    <mergeCell ref="E863:G863"/>
    <mergeCell ref="B860:C860"/>
    <mergeCell ref="E860:G860"/>
    <mergeCell ref="B861:C861"/>
    <mergeCell ref="E861:G861"/>
    <mergeCell ref="B858:C858"/>
    <mergeCell ref="E858:G858"/>
    <mergeCell ref="B859:C859"/>
    <mergeCell ref="E859:G859"/>
    <mergeCell ref="B856:C856"/>
    <mergeCell ref="E856:G856"/>
    <mergeCell ref="B857:C857"/>
    <mergeCell ref="E857:G857"/>
    <mergeCell ref="B854:C854"/>
    <mergeCell ref="E854:G854"/>
    <mergeCell ref="B855:C855"/>
    <mergeCell ref="E855:G855"/>
    <mergeCell ref="B852:C852"/>
    <mergeCell ref="E852:G852"/>
    <mergeCell ref="B853:C853"/>
    <mergeCell ref="E853:G853"/>
    <mergeCell ref="B850:C850"/>
    <mergeCell ref="E850:G850"/>
    <mergeCell ref="B851:C851"/>
    <mergeCell ref="E851:G851"/>
    <mergeCell ref="B848:C848"/>
    <mergeCell ref="E848:G848"/>
    <mergeCell ref="B849:C849"/>
    <mergeCell ref="E849:G849"/>
    <mergeCell ref="B846:C846"/>
    <mergeCell ref="E846:G846"/>
    <mergeCell ref="B847:C847"/>
    <mergeCell ref="E847:G847"/>
    <mergeCell ref="B844:C844"/>
    <mergeCell ref="E844:G844"/>
    <mergeCell ref="B845:C845"/>
    <mergeCell ref="E845:G845"/>
    <mergeCell ref="B842:C842"/>
    <mergeCell ref="E842:G842"/>
    <mergeCell ref="B843:C843"/>
    <mergeCell ref="E843:G843"/>
    <mergeCell ref="B840:C840"/>
    <mergeCell ref="E840:G840"/>
    <mergeCell ref="B841:C841"/>
    <mergeCell ref="E841:G841"/>
    <mergeCell ref="B838:C838"/>
    <mergeCell ref="E838:G838"/>
    <mergeCell ref="B839:C839"/>
    <mergeCell ref="E839:G839"/>
    <mergeCell ref="B836:C836"/>
    <mergeCell ref="E836:G836"/>
    <mergeCell ref="B837:C837"/>
    <mergeCell ref="E837:G837"/>
    <mergeCell ref="B834:C834"/>
    <mergeCell ref="E834:G834"/>
    <mergeCell ref="B835:C835"/>
    <mergeCell ref="E835:G835"/>
    <mergeCell ref="B832:C832"/>
    <mergeCell ref="E832:G832"/>
    <mergeCell ref="B833:C833"/>
    <mergeCell ref="E833:G833"/>
    <mergeCell ref="B830:C830"/>
    <mergeCell ref="E830:G830"/>
    <mergeCell ref="B831:C831"/>
    <mergeCell ref="E831:G831"/>
    <mergeCell ref="B828:C828"/>
    <mergeCell ref="E828:G828"/>
    <mergeCell ref="B829:C829"/>
    <mergeCell ref="E829:G829"/>
    <mergeCell ref="B826:C826"/>
    <mergeCell ref="E826:G826"/>
    <mergeCell ref="B827:C827"/>
    <mergeCell ref="E827:G827"/>
    <mergeCell ref="B824:C824"/>
    <mergeCell ref="E824:G824"/>
    <mergeCell ref="B825:C825"/>
    <mergeCell ref="E825:G825"/>
    <mergeCell ref="B822:C822"/>
    <mergeCell ref="E822:G822"/>
    <mergeCell ref="B823:C823"/>
    <mergeCell ref="E823:G823"/>
    <mergeCell ref="B820:C820"/>
    <mergeCell ref="E820:G820"/>
    <mergeCell ref="B821:C821"/>
    <mergeCell ref="E821:G821"/>
    <mergeCell ref="B818:C818"/>
    <mergeCell ref="E818:G818"/>
    <mergeCell ref="B819:C819"/>
    <mergeCell ref="E819:G819"/>
    <mergeCell ref="B816:C816"/>
    <mergeCell ref="E816:G816"/>
    <mergeCell ref="B817:C817"/>
    <mergeCell ref="E817:G817"/>
    <mergeCell ref="B814:C814"/>
    <mergeCell ref="E814:G814"/>
    <mergeCell ref="B815:C815"/>
    <mergeCell ref="E815:G815"/>
    <mergeCell ref="B812:C812"/>
    <mergeCell ref="E812:G812"/>
    <mergeCell ref="B813:C813"/>
    <mergeCell ref="E813:G813"/>
    <mergeCell ref="B810:C810"/>
    <mergeCell ref="E810:G810"/>
    <mergeCell ref="B811:C811"/>
    <mergeCell ref="E811:G811"/>
    <mergeCell ref="B808:C808"/>
    <mergeCell ref="E808:G808"/>
    <mergeCell ref="B809:C809"/>
    <mergeCell ref="E809:G809"/>
    <mergeCell ref="B806:C806"/>
    <mergeCell ref="E806:G806"/>
    <mergeCell ref="B807:C807"/>
    <mergeCell ref="E807:G807"/>
    <mergeCell ref="B804:C804"/>
    <mergeCell ref="E804:G804"/>
    <mergeCell ref="B805:C805"/>
    <mergeCell ref="E805:G805"/>
    <mergeCell ref="B802:C802"/>
    <mergeCell ref="E802:G802"/>
    <mergeCell ref="B803:C803"/>
    <mergeCell ref="E803:G803"/>
    <mergeCell ref="B800:C800"/>
    <mergeCell ref="E800:G800"/>
    <mergeCell ref="B801:C801"/>
    <mergeCell ref="E801:G801"/>
    <mergeCell ref="B798:C798"/>
    <mergeCell ref="E798:G798"/>
    <mergeCell ref="B799:C799"/>
    <mergeCell ref="E799:G799"/>
    <mergeCell ref="B796:C796"/>
    <mergeCell ref="E796:G796"/>
    <mergeCell ref="B797:C797"/>
    <mergeCell ref="E797:G797"/>
    <mergeCell ref="B794:C794"/>
    <mergeCell ref="E794:G794"/>
    <mergeCell ref="B795:C795"/>
    <mergeCell ref="E795:G795"/>
    <mergeCell ref="B792:C792"/>
    <mergeCell ref="E792:G792"/>
    <mergeCell ref="B793:C793"/>
    <mergeCell ref="E793:G793"/>
    <mergeCell ref="B790:C790"/>
    <mergeCell ref="E790:G790"/>
    <mergeCell ref="B791:C791"/>
    <mergeCell ref="E791:G791"/>
    <mergeCell ref="B788:C788"/>
    <mergeCell ref="E788:G788"/>
    <mergeCell ref="B789:C789"/>
    <mergeCell ref="E789:G789"/>
    <mergeCell ref="B786:C786"/>
    <mergeCell ref="E786:G786"/>
    <mergeCell ref="B787:C787"/>
    <mergeCell ref="E787:G787"/>
    <mergeCell ref="B784:C784"/>
    <mergeCell ref="E784:G784"/>
    <mergeCell ref="B785:C785"/>
    <mergeCell ref="E785:G785"/>
    <mergeCell ref="B782:C782"/>
    <mergeCell ref="E782:G782"/>
    <mergeCell ref="B783:C783"/>
    <mergeCell ref="E783:G783"/>
    <mergeCell ref="B780:C780"/>
    <mergeCell ref="E780:G780"/>
    <mergeCell ref="B781:C781"/>
    <mergeCell ref="E781:G781"/>
    <mergeCell ref="B778:C778"/>
    <mergeCell ref="E778:G778"/>
    <mergeCell ref="B779:C779"/>
    <mergeCell ref="E779:G779"/>
    <mergeCell ref="B776:C776"/>
    <mergeCell ref="E776:G776"/>
    <mergeCell ref="B777:C777"/>
    <mergeCell ref="E777:G777"/>
    <mergeCell ref="B774:C774"/>
    <mergeCell ref="E774:G774"/>
    <mergeCell ref="B775:C775"/>
    <mergeCell ref="E775:G775"/>
    <mergeCell ref="B772:C772"/>
    <mergeCell ref="E772:G772"/>
    <mergeCell ref="B773:C773"/>
    <mergeCell ref="E773:G773"/>
    <mergeCell ref="B770:C770"/>
    <mergeCell ref="E770:G770"/>
    <mergeCell ref="B771:C771"/>
    <mergeCell ref="E771:G771"/>
    <mergeCell ref="B768:C768"/>
    <mergeCell ref="E768:G768"/>
    <mergeCell ref="B769:C769"/>
    <mergeCell ref="E769:G769"/>
    <mergeCell ref="B766:C766"/>
    <mergeCell ref="E766:G766"/>
    <mergeCell ref="B767:C767"/>
    <mergeCell ref="E767:G767"/>
    <mergeCell ref="B764:C764"/>
    <mergeCell ref="E764:G764"/>
    <mergeCell ref="B765:C765"/>
    <mergeCell ref="E765:G765"/>
    <mergeCell ref="B762:C762"/>
    <mergeCell ref="E762:G762"/>
    <mergeCell ref="B763:C763"/>
    <mergeCell ref="E763:G763"/>
    <mergeCell ref="B760:C760"/>
    <mergeCell ref="E760:G760"/>
    <mergeCell ref="B761:C761"/>
    <mergeCell ref="E761:G761"/>
    <mergeCell ref="B758:C758"/>
    <mergeCell ref="E758:G758"/>
    <mergeCell ref="B759:C759"/>
    <mergeCell ref="E759:G759"/>
    <mergeCell ref="B756:C756"/>
    <mergeCell ref="E756:G756"/>
    <mergeCell ref="B757:C757"/>
    <mergeCell ref="E757:G757"/>
    <mergeCell ref="B754:C754"/>
    <mergeCell ref="E754:G754"/>
    <mergeCell ref="B755:C755"/>
    <mergeCell ref="E755:G755"/>
    <mergeCell ref="B752:C752"/>
    <mergeCell ref="E752:G752"/>
    <mergeCell ref="B753:C753"/>
    <mergeCell ref="E753:G753"/>
    <mergeCell ref="B750:C750"/>
    <mergeCell ref="E750:G750"/>
    <mergeCell ref="B751:C751"/>
    <mergeCell ref="E751:G751"/>
    <mergeCell ref="B748:C748"/>
    <mergeCell ref="E748:G748"/>
    <mergeCell ref="B749:C749"/>
    <mergeCell ref="E749:G749"/>
    <mergeCell ref="B746:C746"/>
    <mergeCell ref="E746:G746"/>
    <mergeCell ref="B747:C747"/>
    <mergeCell ref="E747:G747"/>
    <mergeCell ref="B744:C744"/>
    <mergeCell ref="E744:G744"/>
    <mergeCell ref="B745:C745"/>
    <mergeCell ref="E745:G745"/>
    <mergeCell ref="B742:C742"/>
    <mergeCell ref="E742:G742"/>
    <mergeCell ref="B743:C743"/>
    <mergeCell ref="E743:G743"/>
    <mergeCell ref="B740:C740"/>
    <mergeCell ref="E740:G740"/>
    <mergeCell ref="B741:C741"/>
    <mergeCell ref="E741:G741"/>
    <mergeCell ref="B738:C738"/>
    <mergeCell ref="E738:G738"/>
    <mergeCell ref="B739:C739"/>
    <mergeCell ref="E739:G739"/>
    <mergeCell ref="B736:C736"/>
    <mergeCell ref="E736:G736"/>
    <mergeCell ref="B737:C737"/>
    <mergeCell ref="E737:G737"/>
    <mergeCell ref="B734:C734"/>
    <mergeCell ref="E734:G734"/>
    <mergeCell ref="B735:C735"/>
    <mergeCell ref="E735:G735"/>
    <mergeCell ref="B732:C732"/>
    <mergeCell ref="E732:G732"/>
    <mergeCell ref="B733:C733"/>
    <mergeCell ref="E733:G733"/>
    <mergeCell ref="B730:C730"/>
    <mergeCell ref="E730:G730"/>
    <mergeCell ref="B731:C731"/>
    <mergeCell ref="E731:G731"/>
    <mergeCell ref="B728:C728"/>
    <mergeCell ref="E728:G728"/>
    <mergeCell ref="B729:C729"/>
    <mergeCell ref="E729:G729"/>
    <mergeCell ref="B726:C726"/>
    <mergeCell ref="E726:G726"/>
    <mergeCell ref="B727:C727"/>
    <mergeCell ref="E727:G727"/>
    <mergeCell ref="B724:C724"/>
    <mergeCell ref="E724:G724"/>
    <mergeCell ref="B725:C725"/>
    <mergeCell ref="E725:G725"/>
    <mergeCell ref="B722:C722"/>
    <mergeCell ref="E722:G722"/>
    <mergeCell ref="B723:C723"/>
    <mergeCell ref="E723:G723"/>
    <mergeCell ref="B720:C720"/>
    <mergeCell ref="E720:G720"/>
    <mergeCell ref="B721:C721"/>
    <mergeCell ref="E721:G721"/>
    <mergeCell ref="B718:C718"/>
    <mergeCell ref="E718:G718"/>
    <mergeCell ref="B719:C719"/>
    <mergeCell ref="E719:G719"/>
    <mergeCell ref="B716:C716"/>
    <mergeCell ref="E716:G716"/>
    <mergeCell ref="B717:C717"/>
    <mergeCell ref="E717:G717"/>
    <mergeCell ref="B714:C714"/>
    <mergeCell ref="E714:G714"/>
    <mergeCell ref="B715:C715"/>
    <mergeCell ref="E715:G715"/>
    <mergeCell ref="B712:C712"/>
    <mergeCell ref="E712:G712"/>
    <mergeCell ref="B713:C713"/>
    <mergeCell ref="E713:G713"/>
    <mergeCell ref="B710:C710"/>
    <mergeCell ref="E710:G710"/>
    <mergeCell ref="B711:C711"/>
    <mergeCell ref="E711:G711"/>
    <mergeCell ref="B708:C708"/>
    <mergeCell ref="E708:G708"/>
    <mergeCell ref="B709:C709"/>
    <mergeCell ref="E709:G709"/>
    <mergeCell ref="B706:C706"/>
    <mergeCell ref="E706:G706"/>
    <mergeCell ref="B707:C707"/>
    <mergeCell ref="E707:G707"/>
    <mergeCell ref="B704:C704"/>
    <mergeCell ref="E704:G704"/>
    <mergeCell ref="B705:C705"/>
    <mergeCell ref="E705:G705"/>
    <mergeCell ref="B702:C702"/>
    <mergeCell ref="E702:G702"/>
    <mergeCell ref="B703:C703"/>
    <mergeCell ref="E703:G703"/>
    <mergeCell ref="B700:C700"/>
    <mergeCell ref="E700:G700"/>
    <mergeCell ref="B701:C701"/>
    <mergeCell ref="E701:G701"/>
    <mergeCell ref="B698:C698"/>
    <mergeCell ref="E698:G698"/>
    <mergeCell ref="B699:C699"/>
    <mergeCell ref="E699:G699"/>
    <mergeCell ref="B696:C696"/>
    <mergeCell ref="E696:G696"/>
    <mergeCell ref="B697:C697"/>
    <mergeCell ref="E697:G697"/>
    <mergeCell ref="B694:C694"/>
    <mergeCell ref="E694:G694"/>
    <mergeCell ref="B695:C695"/>
    <mergeCell ref="E695:G695"/>
    <mergeCell ref="B692:C692"/>
    <mergeCell ref="E692:G692"/>
    <mergeCell ref="B693:C693"/>
    <mergeCell ref="E693:G693"/>
    <mergeCell ref="B690:C690"/>
    <mergeCell ref="E690:G690"/>
    <mergeCell ref="B691:C691"/>
    <mergeCell ref="E691:G691"/>
    <mergeCell ref="B688:C688"/>
    <mergeCell ref="E688:G688"/>
    <mergeCell ref="B689:C689"/>
    <mergeCell ref="E689:G689"/>
    <mergeCell ref="B686:C686"/>
    <mergeCell ref="E686:G686"/>
    <mergeCell ref="B687:C687"/>
    <mergeCell ref="E687:G687"/>
    <mergeCell ref="B684:C684"/>
    <mergeCell ref="E684:G684"/>
    <mergeCell ref="B685:C685"/>
    <mergeCell ref="E685:G685"/>
    <mergeCell ref="B682:C682"/>
    <mergeCell ref="E682:G682"/>
    <mergeCell ref="B683:C683"/>
    <mergeCell ref="E683:G683"/>
    <mergeCell ref="B680:C680"/>
    <mergeCell ref="E680:G680"/>
    <mergeCell ref="B681:C681"/>
    <mergeCell ref="E681:G681"/>
    <mergeCell ref="B678:C678"/>
    <mergeCell ref="E678:G678"/>
    <mergeCell ref="B679:C679"/>
    <mergeCell ref="E679:G679"/>
    <mergeCell ref="B676:C676"/>
    <mergeCell ref="E676:G676"/>
    <mergeCell ref="B677:C677"/>
    <mergeCell ref="E677:G677"/>
    <mergeCell ref="B674:C674"/>
    <mergeCell ref="E674:G674"/>
    <mergeCell ref="B675:C675"/>
    <mergeCell ref="E675:G675"/>
    <mergeCell ref="B672:C672"/>
    <mergeCell ref="E672:G672"/>
    <mergeCell ref="B673:C673"/>
    <mergeCell ref="E673:G673"/>
    <mergeCell ref="B670:C670"/>
    <mergeCell ref="E670:G670"/>
    <mergeCell ref="B671:C671"/>
    <mergeCell ref="E671:G671"/>
    <mergeCell ref="B668:C668"/>
    <mergeCell ref="E668:G668"/>
    <mergeCell ref="B669:C669"/>
    <mergeCell ref="E669:G669"/>
    <mergeCell ref="B666:C666"/>
    <mergeCell ref="E666:G666"/>
    <mergeCell ref="B667:C667"/>
    <mergeCell ref="E667:G667"/>
    <mergeCell ref="B664:C664"/>
    <mergeCell ref="E664:G664"/>
    <mergeCell ref="B665:C665"/>
    <mergeCell ref="E665:G665"/>
    <mergeCell ref="B662:C662"/>
    <mergeCell ref="E662:G662"/>
    <mergeCell ref="B663:C663"/>
    <mergeCell ref="E663:G663"/>
    <mergeCell ref="B660:C660"/>
    <mergeCell ref="E660:G660"/>
    <mergeCell ref="B661:C661"/>
    <mergeCell ref="E661:G661"/>
    <mergeCell ref="B658:C658"/>
    <mergeCell ref="E658:G658"/>
    <mergeCell ref="B659:C659"/>
    <mergeCell ref="E659:G659"/>
    <mergeCell ref="B656:C656"/>
    <mergeCell ref="E656:G656"/>
    <mergeCell ref="B657:C657"/>
    <mergeCell ref="E657:G657"/>
    <mergeCell ref="B654:C654"/>
    <mergeCell ref="E654:G654"/>
    <mergeCell ref="B655:C655"/>
    <mergeCell ref="E655:G655"/>
    <mergeCell ref="B652:C652"/>
    <mergeCell ref="E652:G652"/>
    <mergeCell ref="B653:C653"/>
    <mergeCell ref="E653:G653"/>
    <mergeCell ref="B650:C650"/>
    <mergeCell ref="E650:G650"/>
    <mergeCell ref="B651:C651"/>
    <mergeCell ref="E651:G651"/>
    <mergeCell ref="B648:C648"/>
    <mergeCell ref="E648:G648"/>
    <mergeCell ref="B649:C649"/>
    <mergeCell ref="E649:G649"/>
    <mergeCell ref="B646:C646"/>
    <mergeCell ref="E646:G646"/>
    <mergeCell ref="B647:C647"/>
    <mergeCell ref="E647:G647"/>
    <mergeCell ref="B644:C644"/>
    <mergeCell ref="E644:G644"/>
    <mergeCell ref="B645:C645"/>
    <mergeCell ref="E645:G645"/>
    <mergeCell ref="B642:C642"/>
    <mergeCell ref="E642:G642"/>
    <mergeCell ref="B643:C643"/>
    <mergeCell ref="E643:G643"/>
    <mergeCell ref="B640:C640"/>
    <mergeCell ref="E640:G640"/>
    <mergeCell ref="B641:C641"/>
    <mergeCell ref="E641:G641"/>
    <mergeCell ref="B638:C638"/>
    <mergeCell ref="E638:G638"/>
    <mergeCell ref="B639:C639"/>
    <mergeCell ref="E639:G639"/>
    <mergeCell ref="B636:C636"/>
    <mergeCell ref="E636:G636"/>
    <mergeCell ref="B637:C637"/>
    <mergeCell ref="E637:G637"/>
    <mergeCell ref="B634:C634"/>
    <mergeCell ref="E634:G634"/>
    <mergeCell ref="B635:C635"/>
    <mergeCell ref="E635:G635"/>
    <mergeCell ref="B632:C632"/>
    <mergeCell ref="E632:G632"/>
    <mergeCell ref="B633:C633"/>
    <mergeCell ref="E633:G633"/>
    <mergeCell ref="B630:C630"/>
    <mergeCell ref="E630:G630"/>
    <mergeCell ref="B631:C631"/>
    <mergeCell ref="E631:G631"/>
    <mergeCell ref="B628:C628"/>
    <mergeCell ref="E628:G628"/>
    <mergeCell ref="B629:C629"/>
    <mergeCell ref="E629:G629"/>
    <mergeCell ref="B626:C626"/>
    <mergeCell ref="E626:G626"/>
    <mergeCell ref="B627:C627"/>
    <mergeCell ref="E627:G627"/>
    <mergeCell ref="B624:C624"/>
    <mergeCell ref="E624:G624"/>
    <mergeCell ref="B625:C625"/>
    <mergeCell ref="E625:G625"/>
    <mergeCell ref="B622:C622"/>
    <mergeCell ref="E622:G622"/>
    <mergeCell ref="B623:C623"/>
    <mergeCell ref="E623:G623"/>
    <mergeCell ref="B620:C620"/>
    <mergeCell ref="E620:G620"/>
    <mergeCell ref="B621:C621"/>
    <mergeCell ref="E621:G621"/>
    <mergeCell ref="B618:C618"/>
    <mergeCell ref="E618:G618"/>
    <mergeCell ref="B619:C619"/>
    <mergeCell ref="E619:G619"/>
    <mergeCell ref="B616:C616"/>
    <mergeCell ref="E616:G616"/>
    <mergeCell ref="B617:C617"/>
    <mergeCell ref="E617:G617"/>
    <mergeCell ref="B614:C614"/>
    <mergeCell ref="E614:G614"/>
    <mergeCell ref="B615:C615"/>
    <mergeCell ref="E615:G615"/>
    <mergeCell ref="B612:C612"/>
    <mergeCell ref="E612:G612"/>
    <mergeCell ref="B613:C613"/>
    <mergeCell ref="E613:G613"/>
    <mergeCell ref="B610:C610"/>
    <mergeCell ref="E610:G610"/>
    <mergeCell ref="B611:C611"/>
    <mergeCell ref="E611:G611"/>
    <mergeCell ref="B608:C608"/>
    <mergeCell ref="E608:G608"/>
    <mergeCell ref="B609:C609"/>
    <mergeCell ref="E609:G609"/>
    <mergeCell ref="B606:C606"/>
    <mergeCell ref="E606:G606"/>
    <mergeCell ref="B607:C607"/>
    <mergeCell ref="E607:G607"/>
    <mergeCell ref="B604:C604"/>
    <mergeCell ref="E604:G604"/>
    <mergeCell ref="B605:C605"/>
    <mergeCell ref="E605:G605"/>
    <mergeCell ref="B602:C602"/>
    <mergeCell ref="E602:G602"/>
    <mergeCell ref="B603:C603"/>
    <mergeCell ref="E603:G603"/>
    <mergeCell ref="B600:C600"/>
    <mergeCell ref="E600:G600"/>
    <mergeCell ref="B601:C601"/>
    <mergeCell ref="E601:G601"/>
    <mergeCell ref="B598:C598"/>
    <mergeCell ref="E598:G598"/>
    <mergeCell ref="B599:C599"/>
    <mergeCell ref="E599:G599"/>
    <mergeCell ref="B596:C596"/>
    <mergeCell ref="E596:G596"/>
    <mergeCell ref="B597:C597"/>
    <mergeCell ref="E597:G597"/>
    <mergeCell ref="B594:C594"/>
    <mergeCell ref="E594:G594"/>
    <mergeCell ref="B595:C595"/>
    <mergeCell ref="E595:G595"/>
    <mergeCell ref="B592:C592"/>
    <mergeCell ref="E592:G592"/>
    <mergeCell ref="B593:C593"/>
    <mergeCell ref="E593:G593"/>
    <mergeCell ref="B590:C590"/>
    <mergeCell ref="E590:G590"/>
    <mergeCell ref="B591:C591"/>
    <mergeCell ref="E591:G591"/>
    <mergeCell ref="B588:C588"/>
    <mergeCell ref="E588:G588"/>
    <mergeCell ref="B589:C589"/>
    <mergeCell ref="E589:G589"/>
    <mergeCell ref="B586:C586"/>
    <mergeCell ref="E586:G586"/>
    <mergeCell ref="B587:C587"/>
    <mergeCell ref="E587:G587"/>
    <mergeCell ref="B584:C584"/>
    <mergeCell ref="E584:G584"/>
    <mergeCell ref="B585:C585"/>
    <mergeCell ref="E585:G585"/>
    <mergeCell ref="B582:C582"/>
    <mergeCell ref="E582:G582"/>
    <mergeCell ref="B583:C583"/>
    <mergeCell ref="E583:G583"/>
    <mergeCell ref="B580:C580"/>
    <mergeCell ref="E580:G580"/>
    <mergeCell ref="B581:C581"/>
    <mergeCell ref="E581:G581"/>
    <mergeCell ref="B578:C578"/>
    <mergeCell ref="E578:G578"/>
    <mergeCell ref="B579:C579"/>
    <mergeCell ref="E579:G579"/>
    <mergeCell ref="B576:C576"/>
    <mergeCell ref="E576:G576"/>
    <mergeCell ref="B577:C577"/>
    <mergeCell ref="E577:G577"/>
    <mergeCell ref="B574:C574"/>
    <mergeCell ref="E574:G574"/>
    <mergeCell ref="B575:C575"/>
    <mergeCell ref="E575:G575"/>
    <mergeCell ref="B572:C572"/>
    <mergeCell ref="E572:G572"/>
    <mergeCell ref="B573:C573"/>
    <mergeCell ref="E573:G573"/>
    <mergeCell ref="B570:C570"/>
    <mergeCell ref="E570:G570"/>
    <mergeCell ref="B571:C571"/>
    <mergeCell ref="E571:G571"/>
    <mergeCell ref="B568:C568"/>
    <mergeCell ref="E568:G568"/>
    <mergeCell ref="B569:C569"/>
    <mergeCell ref="E569:G569"/>
    <mergeCell ref="B566:C566"/>
    <mergeCell ref="E566:G566"/>
    <mergeCell ref="B567:C567"/>
    <mergeCell ref="E567:G567"/>
    <mergeCell ref="B564:C564"/>
    <mergeCell ref="E564:G564"/>
    <mergeCell ref="B565:C565"/>
    <mergeCell ref="E565:G565"/>
    <mergeCell ref="B562:C562"/>
    <mergeCell ref="E562:G562"/>
    <mergeCell ref="B563:C563"/>
    <mergeCell ref="E563:G563"/>
    <mergeCell ref="B560:C560"/>
    <mergeCell ref="E560:G560"/>
    <mergeCell ref="B561:C561"/>
    <mergeCell ref="E561:G561"/>
    <mergeCell ref="B558:C558"/>
    <mergeCell ref="E558:G558"/>
    <mergeCell ref="B559:C559"/>
    <mergeCell ref="E559:G559"/>
    <mergeCell ref="B556:C556"/>
    <mergeCell ref="E556:G556"/>
    <mergeCell ref="B557:C557"/>
    <mergeCell ref="E557:G557"/>
    <mergeCell ref="B554:C554"/>
    <mergeCell ref="E554:G554"/>
    <mergeCell ref="B555:C555"/>
    <mergeCell ref="E555:G555"/>
    <mergeCell ref="B552:C552"/>
    <mergeCell ref="E552:G552"/>
    <mergeCell ref="B553:C553"/>
    <mergeCell ref="E553:G553"/>
    <mergeCell ref="B550:C550"/>
    <mergeCell ref="E550:G550"/>
    <mergeCell ref="B551:C551"/>
    <mergeCell ref="E551:G551"/>
    <mergeCell ref="B548:C548"/>
    <mergeCell ref="E548:G548"/>
    <mergeCell ref="B549:C549"/>
    <mergeCell ref="E549:G549"/>
    <mergeCell ref="B546:C546"/>
    <mergeCell ref="E546:G546"/>
    <mergeCell ref="B547:C547"/>
    <mergeCell ref="E547:G547"/>
    <mergeCell ref="B544:C544"/>
    <mergeCell ref="E544:G544"/>
    <mergeCell ref="B545:C545"/>
    <mergeCell ref="E545:G545"/>
    <mergeCell ref="B542:C542"/>
    <mergeCell ref="E542:G542"/>
    <mergeCell ref="B543:C543"/>
    <mergeCell ref="E543:G543"/>
    <mergeCell ref="B540:C540"/>
    <mergeCell ref="E540:G540"/>
    <mergeCell ref="B541:C541"/>
    <mergeCell ref="E541:G541"/>
    <mergeCell ref="B538:C538"/>
    <mergeCell ref="E538:G538"/>
    <mergeCell ref="B539:C539"/>
    <mergeCell ref="E539:G539"/>
    <mergeCell ref="B536:C536"/>
    <mergeCell ref="E536:G536"/>
    <mergeCell ref="B537:C537"/>
    <mergeCell ref="E537:G537"/>
    <mergeCell ref="B534:C534"/>
    <mergeCell ref="E534:G534"/>
    <mergeCell ref="B535:C535"/>
    <mergeCell ref="E535:G535"/>
    <mergeCell ref="B532:C532"/>
    <mergeCell ref="E532:G532"/>
    <mergeCell ref="B533:C533"/>
    <mergeCell ref="E533:G533"/>
    <mergeCell ref="B530:C530"/>
    <mergeCell ref="E530:G530"/>
    <mergeCell ref="B531:C531"/>
    <mergeCell ref="E531:G531"/>
    <mergeCell ref="B528:C528"/>
    <mergeCell ref="E528:G528"/>
    <mergeCell ref="B529:C529"/>
    <mergeCell ref="E529:G529"/>
    <mergeCell ref="B526:C526"/>
    <mergeCell ref="E526:G526"/>
    <mergeCell ref="B527:C527"/>
    <mergeCell ref="E527:G527"/>
    <mergeCell ref="B524:C524"/>
    <mergeCell ref="E524:G524"/>
    <mergeCell ref="B525:C525"/>
    <mergeCell ref="E525:G525"/>
    <mergeCell ref="B522:C522"/>
    <mergeCell ref="E522:G522"/>
    <mergeCell ref="B523:C523"/>
    <mergeCell ref="E523:G523"/>
    <mergeCell ref="B520:C520"/>
    <mergeCell ref="E520:G520"/>
    <mergeCell ref="B521:C521"/>
    <mergeCell ref="E521:G521"/>
    <mergeCell ref="B518:C518"/>
    <mergeCell ref="E518:G518"/>
    <mergeCell ref="B519:C519"/>
    <mergeCell ref="E519:G519"/>
    <mergeCell ref="B516:C516"/>
    <mergeCell ref="E516:G516"/>
    <mergeCell ref="B517:C517"/>
    <mergeCell ref="E517:G517"/>
    <mergeCell ref="B514:C514"/>
    <mergeCell ref="E514:G514"/>
    <mergeCell ref="B515:C515"/>
    <mergeCell ref="E515:G515"/>
    <mergeCell ref="B512:C512"/>
    <mergeCell ref="E512:G512"/>
    <mergeCell ref="B513:C513"/>
    <mergeCell ref="E513:G513"/>
    <mergeCell ref="B510:C510"/>
    <mergeCell ref="E510:G510"/>
    <mergeCell ref="B511:C511"/>
    <mergeCell ref="E511:G511"/>
    <mergeCell ref="B508:C508"/>
    <mergeCell ref="E508:G508"/>
    <mergeCell ref="B509:C509"/>
    <mergeCell ref="E509:G509"/>
    <mergeCell ref="B506:C506"/>
    <mergeCell ref="E506:G506"/>
    <mergeCell ref="B507:C507"/>
    <mergeCell ref="E507:G507"/>
    <mergeCell ref="B504:C504"/>
    <mergeCell ref="E504:G504"/>
    <mergeCell ref="B505:C505"/>
    <mergeCell ref="E505:G505"/>
    <mergeCell ref="B502:C502"/>
    <mergeCell ref="E502:G502"/>
    <mergeCell ref="B503:C503"/>
    <mergeCell ref="E503:G503"/>
    <mergeCell ref="B500:C500"/>
    <mergeCell ref="E500:G500"/>
    <mergeCell ref="B501:C501"/>
    <mergeCell ref="E501:G501"/>
    <mergeCell ref="B498:C498"/>
    <mergeCell ref="E498:G498"/>
    <mergeCell ref="B499:C499"/>
    <mergeCell ref="E499:G499"/>
    <mergeCell ref="B496:C496"/>
    <mergeCell ref="E496:G496"/>
    <mergeCell ref="B497:C497"/>
    <mergeCell ref="E497:G497"/>
    <mergeCell ref="B494:C494"/>
    <mergeCell ref="E494:G494"/>
    <mergeCell ref="B495:C495"/>
    <mergeCell ref="E495:G495"/>
    <mergeCell ref="B492:C492"/>
    <mergeCell ref="E492:G492"/>
    <mergeCell ref="B493:C493"/>
    <mergeCell ref="E493:G493"/>
    <mergeCell ref="B490:C490"/>
    <mergeCell ref="E490:G490"/>
    <mergeCell ref="B491:C491"/>
    <mergeCell ref="E491:G491"/>
    <mergeCell ref="B488:C488"/>
    <mergeCell ref="E488:G488"/>
    <mergeCell ref="B489:C489"/>
    <mergeCell ref="E489:G489"/>
    <mergeCell ref="B486:C486"/>
    <mergeCell ref="E486:G486"/>
    <mergeCell ref="B487:C487"/>
    <mergeCell ref="E487:G487"/>
    <mergeCell ref="B484:C484"/>
    <mergeCell ref="E484:G484"/>
    <mergeCell ref="B485:C485"/>
    <mergeCell ref="E485:G485"/>
    <mergeCell ref="B482:C482"/>
    <mergeCell ref="E482:G482"/>
    <mergeCell ref="B483:C483"/>
    <mergeCell ref="E483:G483"/>
    <mergeCell ref="B480:C480"/>
    <mergeCell ref="E480:G480"/>
    <mergeCell ref="B481:C481"/>
    <mergeCell ref="E481:G481"/>
    <mergeCell ref="B478:C478"/>
    <mergeCell ref="E478:G478"/>
    <mergeCell ref="B479:C479"/>
    <mergeCell ref="E479:G479"/>
    <mergeCell ref="B476:C476"/>
    <mergeCell ref="E476:G476"/>
    <mergeCell ref="B477:C477"/>
    <mergeCell ref="E477:G477"/>
    <mergeCell ref="B474:C474"/>
    <mergeCell ref="E474:G474"/>
    <mergeCell ref="B475:C475"/>
    <mergeCell ref="E475:G475"/>
    <mergeCell ref="B472:C472"/>
    <mergeCell ref="E472:G472"/>
    <mergeCell ref="B473:C473"/>
    <mergeCell ref="E473:G473"/>
    <mergeCell ref="B470:C470"/>
    <mergeCell ref="E470:G470"/>
    <mergeCell ref="B471:C471"/>
    <mergeCell ref="E471:G471"/>
    <mergeCell ref="B468:C468"/>
    <mergeCell ref="E468:G468"/>
    <mergeCell ref="B469:C469"/>
    <mergeCell ref="E469:G469"/>
    <mergeCell ref="B466:C466"/>
    <mergeCell ref="E466:G466"/>
    <mergeCell ref="B467:C467"/>
    <mergeCell ref="E467:G467"/>
    <mergeCell ref="B464:C464"/>
    <mergeCell ref="E464:G464"/>
    <mergeCell ref="B465:C465"/>
    <mergeCell ref="E465:G465"/>
    <mergeCell ref="B462:C462"/>
    <mergeCell ref="E462:G462"/>
    <mergeCell ref="B463:C463"/>
    <mergeCell ref="E463:G463"/>
    <mergeCell ref="B460:C460"/>
    <mergeCell ref="E460:G460"/>
    <mergeCell ref="B461:C461"/>
    <mergeCell ref="E461:G461"/>
    <mergeCell ref="B458:C458"/>
    <mergeCell ref="E458:G458"/>
    <mergeCell ref="B459:C459"/>
    <mergeCell ref="E459:G459"/>
    <mergeCell ref="B456:C456"/>
    <mergeCell ref="E456:G456"/>
    <mergeCell ref="B457:C457"/>
    <mergeCell ref="E457:G457"/>
    <mergeCell ref="B454:C454"/>
    <mergeCell ref="E454:G454"/>
    <mergeCell ref="B455:C455"/>
    <mergeCell ref="E455:G455"/>
    <mergeCell ref="B452:C452"/>
    <mergeCell ref="E452:G452"/>
    <mergeCell ref="B453:C453"/>
    <mergeCell ref="E453:G453"/>
    <mergeCell ref="B450:C450"/>
    <mergeCell ref="E450:G450"/>
    <mergeCell ref="B451:C451"/>
    <mergeCell ref="E451:G451"/>
    <mergeCell ref="B448:C448"/>
    <mergeCell ref="E448:G448"/>
    <mergeCell ref="B449:C449"/>
    <mergeCell ref="E449:G449"/>
    <mergeCell ref="B446:C446"/>
    <mergeCell ref="E446:G446"/>
    <mergeCell ref="B447:C447"/>
    <mergeCell ref="E447:G447"/>
    <mergeCell ref="B444:C444"/>
    <mergeCell ref="E444:G444"/>
    <mergeCell ref="B445:C445"/>
    <mergeCell ref="E445:G445"/>
    <mergeCell ref="B442:C442"/>
    <mergeCell ref="E442:G442"/>
    <mergeCell ref="B443:C443"/>
    <mergeCell ref="E443:G443"/>
    <mergeCell ref="B440:C440"/>
    <mergeCell ref="E440:G440"/>
    <mergeCell ref="B441:C441"/>
    <mergeCell ref="E441:G441"/>
    <mergeCell ref="B438:C438"/>
    <mergeCell ref="E438:G438"/>
    <mergeCell ref="B439:C439"/>
    <mergeCell ref="E439:G439"/>
    <mergeCell ref="B436:C436"/>
    <mergeCell ref="E436:G436"/>
    <mergeCell ref="B437:C437"/>
    <mergeCell ref="E437:G437"/>
    <mergeCell ref="B434:C434"/>
    <mergeCell ref="E434:G434"/>
    <mergeCell ref="B435:C435"/>
    <mergeCell ref="E435:G435"/>
    <mergeCell ref="B432:C432"/>
    <mergeCell ref="E432:G432"/>
    <mergeCell ref="B433:C433"/>
    <mergeCell ref="E433:G433"/>
    <mergeCell ref="B430:C430"/>
    <mergeCell ref="E430:G430"/>
    <mergeCell ref="B431:C431"/>
    <mergeCell ref="E431:G431"/>
    <mergeCell ref="B428:C428"/>
    <mergeCell ref="E428:G428"/>
    <mergeCell ref="B429:C429"/>
    <mergeCell ref="E429:G429"/>
    <mergeCell ref="B426:C426"/>
    <mergeCell ref="E426:G426"/>
    <mergeCell ref="B427:C427"/>
    <mergeCell ref="E427:G427"/>
    <mergeCell ref="B424:C424"/>
    <mergeCell ref="E424:G424"/>
    <mergeCell ref="B425:C425"/>
    <mergeCell ref="E425:G425"/>
    <mergeCell ref="B422:C422"/>
    <mergeCell ref="E422:G422"/>
    <mergeCell ref="B423:C423"/>
    <mergeCell ref="E423:G423"/>
    <mergeCell ref="B420:C420"/>
    <mergeCell ref="E420:G420"/>
    <mergeCell ref="B421:C421"/>
    <mergeCell ref="E421:G421"/>
    <mergeCell ref="B418:C418"/>
    <mergeCell ref="E418:G418"/>
    <mergeCell ref="B419:C419"/>
    <mergeCell ref="E419:G419"/>
    <mergeCell ref="B416:C416"/>
    <mergeCell ref="E416:G416"/>
    <mergeCell ref="B417:C417"/>
    <mergeCell ref="E417:G417"/>
    <mergeCell ref="B414:C414"/>
    <mergeCell ref="E414:G414"/>
    <mergeCell ref="B415:C415"/>
    <mergeCell ref="E415:G415"/>
    <mergeCell ref="B412:C412"/>
    <mergeCell ref="E412:G412"/>
    <mergeCell ref="B413:C413"/>
    <mergeCell ref="E413:G413"/>
    <mergeCell ref="B410:C410"/>
    <mergeCell ref="E410:G410"/>
    <mergeCell ref="B411:C411"/>
    <mergeCell ref="E411:G411"/>
    <mergeCell ref="B408:C408"/>
    <mergeCell ref="E408:G408"/>
    <mergeCell ref="B409:C409"/>
    <mergeCell ref="E409:G409"/>
    <mergeCell ref="B406:C406"/>
    <mergeCell ref="E406:G406"/>
    <mergeCell ref="B407:C407"/>
    <mergeCell ref="E407:G407"/>
    <mergeCell ref="B404:C404"/>
    <mergeCell ref="E404:G404"/>
    <mergeCell ref="B405:C405"/>
    <mergeCell ref="E405:G405"/>
    <mergeCell ref="B402:C402"/>
    <mergeCell ref="E402:G402"/>
    <mergeCell ref="B403:C403"/>
    <mergeCell ref="E403:G403"/>
    <mergeCell ref="B400:C400"/>
    <mergeCell ref="E400:G400"/>
    <mergeCell ref="B401:C401"/>
    <mergeCell ref="E401:G401"/>
    <mergeCell ref="B398:C398"/>
    <mergeCell ref="E398:G398"/>
    <mergeCell ref="B399:C399"/>
    <mergeCell ref="E399:G399"/>
    <mergeCell ref="B396:C396"/>
    <mergeCell ref="E396:G396"/>
    <mergeCell ref="B397:C397"/>
    <mergeCell ref="E397:G397"/>
    <mergeCell ref="B394:C394"/>
    <mergeCell ref="E394:G394"/>
    <mergeCell ref="B395:C395"/>
    <mergeCell ref="E395:G395"/>
    <mergeCell ref="B392:C392"/>
    <mergeCell ref="E392:G392"/>
    <mergeCell ref="B393:C393"/>
    <mergeCell ref="E393:G393"/>
    <mergeCell ref="B390:C390"/>
    <mergeCell ref="E390:G390"/>
    <mergeCell ref="B391:C391"/>
    <mergeCell ref="E391:G391"/>
    <mergeCell ref="B388:C388"/>
    <mergeCell ref="E388:G388"/>
    <mergeCell ref="B389:C389"/>
    <mergeCell ref="E389:G389"/>
    <mergeCell ref="B386:C386"/>
    <mergeCell ref="E386:G386"/>
    <mergeCell ref="B387:C387"/>
    <mergeCell ref="E387:G387"/>
    <mergeCell ref="B384:C384"/>
    <mergeCell ref="E384:G384"/>
    <mergeCell ref="B385:C385"/>
    <mergeCell ref="E385:G385"/>
    <mergeCell ref="B382:C382"/>
    <mergeCell ref="E382:G382"/>
    <mergeCell ref="B383:C383"/>
    <mergeCell ref="E383:G383"/>
    <mergeCell ref="B380:C380"/>
    <mergeCell ref="E380:G380"/>
    <mergeCell ref="B381:C381"/>
    <mergeCell ref="E381:G381"/>
    <mergeCell ref="B378:C378"/>
    <mergeCell ref="E378:G378"/>
    <mergeCell ref="B379:C379"/>
    <mergeCell ref="E379:G379"/>
    <mergeCell ref="B376:C376"/>
    <mergeCell ref="E376:G376"/>
    <mergeCell ref="B377:C377"/>
    <mergeCell ref="E377:G377"/>
    <mergeCell ref="B374:C374"/>
    <mergeCell ref="E374:G374"/>
    <mergeCell ref="B375:C375"/>
    <mergeCell ref="E375:G375"/>
    <mergeCell ref="B372:C372"/>
    <mergeCell ref="E372:G372"/>
    <mergeCell ref="B373:C373"/>
    <mergeCell ref="E373:G373"/>
    <mergeCell ref="B370:C370"/>
    <mergeCell ref="E370:G370"/>
    <mergeCell ref="B371:C371"/>
    <mergeCell ref="E371:G371"/>
    <mergeCell ref="B368:C368"/>
    <mergeCell ref="E368:G368"/>
    <mergeCell ref="B369:C369"/>
    <mergeCell ref="E369:G369"/>
    <mergeCell ref="B366:C366"/>
    <mergeCell ref="E366:G366"/>
    <mergeCell ref="B367:C367"/>
    <mergeCell ref="E367:G367"/>
    <mergeCell ref="B364:C364"/>
    <mergeCell ref="E364:G364"/>
    <mergeCell ref="B365:C365"/>
    <mergeCell ref="E365:G365"/>
    <mergeCell ref="B362:C362"/>
    <mergeCell ref="E362:G362"/>
    <mergeCell ref="B363:C363"/>
    <mergeCell ref="E363:G363"/>
    <mergeCell ref="B360:C360"/>
    <mergeCell ref="E360:G360"/>
    <mergeCell ref="B361:C361"/>
    <mergeCell ref="E361:G361"/>
    <mergeCell ref="B358:C358"/>
    <mergeCell ref="E358:G358"/>
    <mergeCell ref="B359:C359"/>
    <mergeCell ref="E359:G359"/>
    <mergeCell ref="B356:C356"/>
    <mergeCell ref="E356:G356"/>
    <mergeCell ref="B357:C357"/>
    <mergeCell ref="E357:G357"/>
    <mergeCell ref="B354:C354"/>
    <mergeCell ref="E354:G354"/>
    <mergeCell ref="B355:C355"/>
    <mergeCell ref="E355:G355"/>
    <mergeCell ref="B352:C352"/>
    <mergeCell ref="E352:G352"/>
    <mergeCell ref="B353:C353"/>
    <mergeCell ref="E353:G353"/>
    <mergeCell ref="B350:C350"/>
    <mergeCell ref="E350:G350"/>
    <mergeCell ref="B351:C351"/>
    <mergeCell ref="E351:G351"/>
    <mergeCell ref="B348:C348"/>
    <mergeCell ref="E348:G348"/>
    <mergeCell ref="B349:C349"/>
    <mergeCell ref="E349:G349"/>
    <mergeCell ref="B346:C346"/>
    <mergeCell ref="E346:G346"/>
    <mergeCell ref="B347:C347"/>
    <mergeCell ref="E347:G347"/>
    <mergeCell ref="B344:C344"/>
    <mergeCell ref="E344:G344"/>
    <mergeCell ref="B345:C345"/>
    <mergeCell ref="E345:G345"/>
    <mergeCell ref="B342:C342"/>
    <mergeCell ref="E342:G342"/>
    <mergeCell ref="B343:C343"/>
    <mergeCell ref="E343:G343"/>
    <mergeCell ref="B340:C340"/>
    <mergeCell ref="E340:G340"/>
    <mergeCell ref="B341:C341"/>
    <mergeCell ref="E341:G341"/>
    <mergeCell ref="B338:C338"/>
    <mergeCell ref="E338:G338"/>
    <mergeCell ref="B339:C339"/>
    <mergeCell ref="E339:G339"/>
    <mergeCell ref="B336:C336"/>
    <mergeCell ref="E336:G336"/>
    <mergeCell ref="B337:C337"/>
    <mergeCell ref="E337:G337"/>
    <mergeCell ref="B334:C334"/>
    <mergeCell ref="E334:G334"/>
    <mergeCell ref="B335:C335"/>
    <mergeCell ref="E335:G335"/>
    <mergeCell ref="B332:C332"/>
    <mergeCell ref="E332:G332"/>
    <mergeCell ref="B333:C333"/>
    <mergeCell ref="E333:G333"/>
    <mergeCell ref="B330:C330"/>
    <mergeCell ref="E330:G330"/>
    <mergeCell ref="B331:C331"/>
    <mergeCell ref="E331:G331"/>
    <mergeCell ref="B328:C328"/>
    <mergeCell ref="E328:G328"/>
    <mergeCell ref="B329:C329"/>
    <mergeCell ref="E329:G329"/>
    <mergeCell ref="B326:C326"/>
    <mergeCell ref="E326:G326"/>
    <mergeCell ref="B327:C327"/>
    <mergeCell ref="E327:G327"/>
    <mergeCell ref="B324:C324"/>
    <mergeCell ref="E324:G324"/>
    <mergeCell ref="B325:C325"/>
    <mergeCell ref="E325:G325"/>
    <mergeCell ref="B322:C322"/>
    <mergeCell ref="E322:G322"/>
    <mergeCell ref="B323:C323"/>
    <mergeCell ref="E323:G323"/>
    <mergeCell ref="B320:C320"/>
    <mergeCell ref="E320:G320"/>
    <mergeCell ref="B321:C321"/>
    <mergeCell ref="E321:G321"/>
    <mergeCell ref="B318:C318"/>
    <mergeCell ref="E318:G318"/>
    <mergeCell ref="B319:C319"/>
    <mergeCell ref="E319:G319"/>
    <mergeCell ref="B316:C316"/>
    <mergeCell ref="E316:G316"/>
    <mergeCell ref="B317:C317"/>
    <mergeCell ref="E317:G317"/>
    <mergeCell ref="B314:C314"/>
    <mergeCell ref="E314:G314"/>
    <mergeCell ref="B315:C315"/>
    <mergeCell ref="E315:G315"/>
    <mergeCell ref="B312:C312"/>
    <mergeCell ref="E312:G312"/>
    <mergeCell ref="B313:C313"/>
    <mergeCell ref="E313:G313"/>
    <mergeCell ref="B310:C310"/>
    <mergeCell ref="E310:G310"/>
    <mergeCell ref="B311:C311"/>
    <mergeCell ref="E311:G311"/>
    <mergeCell ref="B308:C308"/>
    <mergeCell ref="E308:G308"/>
    <mergeCell ref="B309:C309"/>
    <mergeCell ref="E309:G309"/>
    <mergeCell ref="B306:C306"/>
    <mergeCell ref="E306:G306"/>
    <mergeCell ref="B307:C307"/>
    <mergeCell ref="E307:G307"/>
    <mergeCell ref="B304:C304"/>
    <mergeCell ref="E304:G304"/>
    <mergeCell ref="B305:C305"/>
    <mergeCell ref="E305:G305"/>
    <mergeCell ref="B302:C302"/>
    <mergeCell ref="E302:G302"/>
    <mergeCell ref="B303:C303"/>
    <mergeCell ref="E303:G303"/>
    <mergeCell ref="B300:C300"/>
    <mergeCell ref="E300:G300"/>
    <mergeCell ref="B301:C301"/>
    <mergeCell ref="E301:G301"/>
    <mergeCell ref="B298:C298"/>
    <mergeCell ref="E298:G298"/>
    <mergeCell ref="B299:C299"/>
    <mergeCell ref="E299:G299"/>
    <mergeCell ref="B296:C296"/>
    <mergeCell ref="E296:G296"/>
    <mergeCell ref="B297:C297"/>
    <mergeCell ref="E297:G297"/>
    <mergeCell ref="B294:C294"/>
    <mergeCell ref="E294:G294"/>
    <mergeCell ref="B295:C295"/>
    <mergeCell ref="E295:G295"/>
    <mergeCell ref="B292:C292"/>
    <mergeCell ref="E292:G292"/>
    <mergeCell ref="B293:C293"/>
    <mergeCell ref="E293:G293"/>
    <mergeCell ref="B290:C290"/>
    <mergeCell ref="E290:G290"/>
    <mergeCell ref="B291:C291"/>
    <mergeCell ref="E291:G291"/>
    <mergeCell ref="B288:C288"/>
    <mergeCell ref="E288:G288"/>
    <mergeCell ref="B289:C289"/>
    <mergeCell ref="E289:G289"/>
    <mergeCell ref="B286:C286"/>
    <mergeCell ref="E286:G286"/>
    <mergeCell ref="B287:C287"/>
    <mergeCell ref="E287:G287"/>
    <mergeCell ref="B284:C284"/>
    <mergeCell ref="E284:G284"/>
    <mergeCell ref="B285:C285"/>
    <mergeCell ref="E285:G285"/>
    <mergeCell ref="B282:C282"/>
    <mergeCell ref="E282:G282"/>
    <mergeCell ref="B283:C283"/>
    <mergeCell ref="E283:G283"/>
    <mergeCell ref="B280:C280"/>
    <mergeCell ref="E280:G280"/>
    <mergeCell ref="B281:C281"/>
    <mergeCell ref="E281:G281"/>
    <mergeCell ref="B278:C278"/>
    <mergeCell ref="E278:G278"/>
    <mergeCell ref="B279:C279"/>
    <mergeCell ref="E279:G279"/>
    <mergeCell ref="B276:C276"/>
    <mergeCell ref="E276:G276"/>
    <mergeCell ref="B277:C277"/>
    <mergeCell ref="E277:G277"/>
    <mergeCell ref="B274:C274"/>
    <mergeCell ref="E274:G274"/>
    <mergeCell ref="B275:C275"/>
    <mergeCell ref="E275:G275"/>
    <mergeCell ref="B272:C272"/>
    <mergeCell ref="E272:G272"/>
    <mergeCell ref="B273:C273"/>
    <mergeCell ref="E273:G273"/>
    <mergeCell ref="B270:C270"/>
    <mergeCell ref="E270:G270"/>
    <mergeCell ref="B271:C271"/>
    <mergeCell ref="E271:G271"/>
    <mergeCell ref="B268:C268"/>
    <mergeCell ref="E268:G268"/>
    <mergeCell ref="B269:C269"/>
    <mergeCell ref="E269:G269"/>
    <mergeCell ref="B266:C266"/>
    <mergeCell ref="E266:G266"/>
    <mergeCell ref="B267:C267"/>
    <mergeCell ref="E267:G267"/>
    <mergeCell ref="B264:C264"/>
    <mergeCell ref="E264:G264"/>
    <mergeCell ref="B265:C265"/>
    <mergeCell ref="E265:G265"/>
    <mergeCell ref="B262:C262"/>
    <mergeCell ref="E262:G262"/>
    <mergeCell ref="B263:C263"/>
    <mergeCell ref="E263:G263"/>
    <mergeCell ref="B260:C260"/>
    <mergeCell ref="E260:G260"/>
    <mergeCell ref="B261:C261"/>
    <mergeCell ref="E261:G261"/>
    <mergeCell ref="B258:C258"/>
    <mergeCell ref="E258:G258"/>
    <mergeCell ref="B259:C259"/>
    <mergeCell ref="E259:G259"/>
    <mergeCell ref="B256:C256"/>
    <mergeCell ref="E256:G256"/>
    <mergeCell ref="B257:C257"/>
    <mergeCell ref="E257:G257"/>
    <mergeCell ref="B254:C254"/>
    <mergeCell ref="E254:G254"/>
    <mergeCell ref="B255:C255"/>
    <mergeCell ref="E255:G255"/>
    <mergeCell ref="B252:C252"/>
    <mergeCell ref="E252:G252"/>
    <mergeCell ref="B253:C253"/>
    <mergeCell ref="E253:G253"/>
    <mergeCell ref="B250:C250"/>
    <mergeCell ref="E250:G250"/>
    <mergeCell ref="B251:C251"/>
    <mergeCell ref="E251:G251"/>
    <mergeCell ref="B248:C248"/>
    <mergeCell ref="E248:G248"/>
    <mergeCell ref="B249:C249"/>
    <mergeCell ref="E249:G249"/>
    <mergeCell ref="B246:C246"/>
    <mergeCell ref="E246:G246"/>
    <mergeCell ref="B247:C247"/>
    <mergeCell ref="E247:G247"/>
    <mergeCell ref="B244:C244"/>
    <mergeCell ref="E244:G244"/>
    <mergeCell ref="B245:C245"/>
    <mergeCell ref="E245:G245"/>
    <mergeCell ref="B242:C242"/>
    <mergeCell ref="E242:G242"/>
    <mergeCell ref="B243:C243"/>
    <mergeCell ref="E243:G243"/>
    <mergeCell ref="B240:C240"/>
    <mergeCell ref="E240:G240"/>
    <mergeCell ref="B241:C241"/>
    <mergeCell ref="E241:G241"/>
    <mergeCell ref="B238:C238"/>
    <mergeCell ref="E238:G238"/>
    <mergeCell ref="B239:C239"/>
    <mergeCell ref="E239:G239"/>
    <mergeCell ref="B236:C236"/>
    <mergeCell ref="E236:G236"/>
    <mergeCell ref="B237:C237"/>
    <mergeCell ref="E237:G237"/>
    <mergeCell ref="B234:C234"/>
    <mergeCell ref="E234:G234"/>
    <mergeCell ref="B235:C235"/>
    <mergeCell ref="E235:G235"/>
    <mergeCell ref="B232:C232"/>
    <mergeCell ref="E232:G232"/>
    <mergeCell ref="B233:C233"/>
    <mergeCell ref="E233:G233"/>
    <mergeCell ref="B230:C230"/>
    <mergeCell ref="E230:G230"/>
    <mergeCell ref="B231:C231"/>
    <mergeCell ref="E231:G231"/>
    <mergeCell ref="B228:C228"/>
    <mergeCell ref="E228:G228"/>
    <mergeCell ref="B229:C229"/>
    <mergeCell ref="E229:G229"/>
    <mergeCell ref="B226:C226"/>
    <mergeCell ref="E226:G226"/>
    <mergeCell ref="B227:C227"/>
    <mergeCell ref="E227:G227"/>
    <mergeCell ref="B224:C224"/>
    <mergeCell ref="E224:G224"/>
    <mergeCell ref="B225:C225"/>
    <mergeCell ref="E225:G225"/>
    <mergeCell ref="B222:C222"/>
    <mergeCell ref="E222:G222"/>
    <mergeCell ref="B223:C223"/>
    <mergeCell ref="E223:G223"/>
    <mergeCell ref="B220:C220"/>
    <mergeCell ref="E220:G220"/>
    <mergeCell ref="B221:C221"/>
    <mergeCell ref="E221:G221"/>
    <mergeCell ref="B218:C218"/>
    <mergeCell ref="E218:G218"/>
    <mergeCell ref="B219:C219"/>
    <mergeCell ref="E219:G219"/>
    <mergeCell ref="B216:C216"/>
    <mergeCell ref="E216:G216"/>
    <mergeCell ref="B217:C217"/>
    <mergeCell ref="E217:G217"/>
    <mergeCell ref="B214:C214"/>
    <mergeCell ref="E214:G214"/>
    <mergeCell ref="B215:C215"/>
    <mergeCell ref="E215:G215"/>
    <mergeCell ref="B212:C212"/>
    <mergeCell ref="E212:G212"/>
    <mergeCell ref="B213:C213"/>
    <mergeCell ref="E213:G213"/>
    <mergeCell ref="B210:C210"/>
    <mergeCell ref="E210:G210"/>
    <mergeCell ref="B211:C211"/>
    <mergeCell ref="E211:G211"/>
    <mergeCell ref="B208:C208"/>
    <mergeCell ref="E208:G208"/>
    <mergeCell ref="B209:C209"/>
    <mergeCell ref="E209:G209"/>
    <mergeCell ref="B206:C206"/>
    <mergeCell ref="E206:G206"/>
    <mergeCell ref="B207:C207"/>
    <mergeCell ref="E207:G207"/>
    <mergeCell ref="B204:C204"/>
    <mergeCell ref="E204:G204"/>
    <mergeCell ref="B205:C205"/>
    <mergeCell ref="E205:G205"/>
    <mergeCell ref="B202:C202"/>
    <mergeCell ref="E202:G202"/>
    <mergeCell ref="B203:C203"/>
    <mergeCell ref="E203:G203"/>
    <mergeCell ref="B200:C200"/>
    <mergeCell ref="E200:G200"/>
    <mergeCell ref="B201:C201"/>
    <mergeCell ref="E201:G201"/>
    <mergeCell ref="B198:C198"/>
    <mergeCell ref="E198:G198"/>
    <mergeCell ref="B199:C199"/>
    <mergeCell ref="E199:G199"/>
    <mergeCell ref="B196:C196"/>
    <mergeCell ref="E196:G196"/>
    <mergeCell ref="B197:C197"/>
    <mergeCell ref="E197:G197"/>
    <mergeCell ref="B194:C194"/>
    <mergeCell ref="E194:G194"/>
    <mergeCell ref="B195:C195"/>
    <mergeCell ref="E195:G195"/>
    <mergeCell ref="B192:C192"/>
    <mergeCell ref="E192:G192"/>
    <mergeCell ref="B193:C193"/>
    <mergeCell ref="E193:G193"/>
    <mergeCell ref="B190:C190"/>
    <mergeCell ref="E190:G190"/>
    <mergeCell ref="B191:C191"/>
    <mergeCell ref="E191:G191"/>
    <mergeCell ref="B188:C188"/>
    <mergeCell ref="E188:G188"/>
    <mergeCell ref="B189:C189"/>
    <mergeCell ref="E189:G189"/>
    <mergeCell ref="B186:C186"/>
    <mergeCell ref="E186:G186"/>
    <mergeCell ref="B187:C187"/>
    <mergeCell ref="E187:G187"/>
    <mergeCell ref="B184:C184"/>
    <mergeCell ref="E184:G184"/>
    <mergeCell ref="B185:C185"/>
    <mergeCell ref="E185:G185"/>
    <mergeCell ref="B182:C182"/>
    <mergeCell ref="E182:G182"/>
    <mergeCell ref="B183:C183"/>
    <mergeCell ref="E183:G183"/>
    <mergeCell ref="B180:C180"/>
    <mergeCell ref="E180:G180"/>
    <mergeCell ref="B181:C181"/>
    <mergeCell ref="E181:G181"/>
    <mergeCell ref="B178:C178"/>
    <mergeCell ref="E178:G178"/>
    <mergeCell ref="B179:C179"/>
    <mergeCell ref="E179:G179"/>
    <mergeCell ref="B176:C176"/>
    <mergeCell ref="E176:G176"/>
    <mergeCell ref="B177:C177"/>
    <mergeCell ref="E177:G177"/>
    <mergeCell ref="B174:C174"/>
    <mergeCell ref="E174:G174"/>
    <mergeCell ref="B175:C175"/>
    <mergeCell ref="E175:G175"/>
    <mergeCell ref="B172:C172"/>
    <mergeCell ref="E172:G172"/>
    <mergeCell ref="B173:C173"/>
    <mergeCell ref="E173:G173"/>
    <mergeCell ref="B170:C170"/>
    <mergeCell ref="E170:G170"/>
    <mergeCell ref="B171:C171"/>
    <mergeCell ref="E171:G171"/>
    <mergeCell ref="B168:C168"/>
    <mergeCell ref="E168:G168"/>
    <mergeCell ref="B169:C169"/>
    <mergeCell ref="E169:G169"/>
    <mergeCell ref="B166:C166"/>
    <mergeCell ref="E166:G166"/>
    <mergeCell ref="B167:C167"/>
    <mergeCell ref="E167:G167"/>
    <mergeCell ref="B164:C164"/>
    <mergeCell ref="E164:G164"/>
    <mergeCell ref="B165:C165"/>
    <mergeCell ref="E165:G165"/>
    <mergeCell ref="B162:C162"/>
    <mergeCell ref="E162:G162"/>
    <mergeCell ref="B163:C163"/>
    <mergeCell ref="E163:G163"/>
    <mergeCell ref="B160:C160"/>
    <mergeCell ref="E160:G160"/>
    <mergeCell ref="B161:C161"/>
    <mergeCell ref="E161:G161"/>
    <mergeCell ref="B158:C158"/>
    <mergeCell ref="E158:G158"/>
    <mergeCell ref="B159:C159"/>
    <mergeCell ref="E159:G159"/>
    <mergeCell ref="B156:C156"/>
    <mergeCell ref="E156:G156"/>
    <mergeCell ref="B157:C157"/>
    <mergeCell ref="E157:G157"/>
    <mergeCell ref="B154:C154"/>
    <mergeCell ref="E154:G154"/>
    <mergeCell ref="B155:C155"/>
    <mergeCell ref="E155:G155"/>
    <mergeCell ref="B152:C152"/>
    <mergeCell ref="E152:G152"/>
    <mergeCell ref="B153:C153"/>
    <mergeCell ref="E153:G153"/>
    <mergeCell ref="B150:C150"/>
    <mergeCell ref="E150:G150"/>
    <mergeCell ref="B151:C151"/>
    <mergeCell ref="E151:G151"/>
    <mergeCell ref="B148:C148"/>
    <mergeCell ref="E148:G148"/>
    <mergeCell ref="B149:C149"/>
    <mergeCell ref="E149:G149"/>
    <mergeCell ref="B146:C146"/>
    <mergeCell ref="E146:G146"/>
    <mergeCell ref="B147:C147"/>
    <mergeCell ref="E147:G147"/>
    <mergeCell ref="B144:C144"/>
    <mergeCell ref="E144:G144"/>
    <mergeCell ref="B145:C145"/>
    <mergeCell ref="E145:G145"/>
    <mergeCell ref="B142:C142"/>
    <mergeCell ref="E142:G142"/>
    <mergeCell ref="B143:C143"/>
    <mergeCell ref="E143:G143"/>
    <mergeCell ref="B140:C140"/>
    <mergeCell ref="E140:G140"/>
    <mergeCell ref="B141:C141"/>
    <mergeCell ref="E141:G141"/>
    <mergeCell ref="B138:C138"/>
    <mergeCell ref="E138:G138"/>
    <mergeCell ref="B139:C139"/>
    <mergeCell ref="E139:G139"/>
    <mergeCell ref="B136:C136"/>
    <mergeCell ref="E136:G136"/>
    <mergeCell ref="B137:C137"/>
    <mergeCell ref="E137:G137"/>
    <mergeCell ref="B134:C134"/>
    <mergeCell ref="E134:G134"/>
    <mergeCell ref="B135:C135"/>
    <mergeCell ref="E135:G135"/>
    <mergeCell ref="B132:C132"/>
    <mergeCell ref="E132:G132"/>
    <mergeCell ref="B133:C133"/>
    <mergeCell ref="E133:G133"/>
    <mergeCell ref="B130:C130"/>
    <mergeCell ref="E130:G130"/>
    <mergeCell ref="B131:C131"/>
    <mergeCell ref="E131:G131"/>
    <mergeCell ref="B128:C128"/>
    <mergeCell ref="E128:G128"/>
    <mergeCell ref="B129:C129"/>
    <mergeCell ref="E129:G129"/>
    <mergeCell ref="B126:C126"/>
    <mergeCell ref="E126:G126"/>
    <mergeCell ref="B127:C127"/>
    <mergeCell ref="E127:G127"/>
    <mergeCell ref="B124:C124"/>
    <mergeCell ref="E124:G124"/>
    <mergeCell ref="B125:C125"/>
    <mergeCell ref="E125:G125"/>
    <mergeCell ref="B122:C122"/>
    <mergeCell ref="E122:G122"/>
    <mergeCell ref="B123:C123"/>
    <mergeCell ref="E123:G123"/>
    <mergeCell ref="B120:C120"/>
    <mergeCell ref="E120:G120"/>
    <mergeCell ref="B121:C121"/>
    <mergeCell ref="E121:G121"/>
    <mergeCell ref="B118:C118"/>
    <mergeCell ref="E118:G118"/>
    <mergeCell ref="B119:C119"/>
    <mergeCell ref="E119:G119"/>
    <mergeCell ref="B116:C116"/>
    <mergeCell ref="E116:G116"/>
    <mergeCell ref="B117:C117"/>
    <mergeCell ref="E117:G117"/>
    <mergeCell ref="B114:C114"/>
    <mergeCell ref="E114:G114"/>
    <mergeCell ref="B115:C115"/>
    <mergeCell ref="E115:G115"/>
    <mergeCell ref="B112:C112"/>
    <mergeCell ref="E112:G112"/>
    <mergeCell ref="B113:C113"/>
    <mergeCell ref="E113:G113"/>
    <mergeCell ref="B110:C110"/>
    <mergeCell ref="E110:G110"/>
    <mergeCell ref="B111:C111"/>
    <mergeCell ref="E111:G111"/>
    <mergeCell ref="B108:C108"/>
    <mergeCell ref="E108:G108"/>
    <mergeCell ref="B109:C109"/>
    <mergeCell ref="E109:G109"/>
    <mergeCell ref="B106:C106"/>
    <mergeCell ref="E106:G106"/>
    <mergeCell ref="B107:C107"/>
    <mergeCell ref="E107:G107"/>
    <mergeCell ref="B104:C104"/>
    <mergeCell ref="E104:G104"/>
    <mergeCell ref="B105:C105"/>
    <mergeCell ref="E105:G105"/>
    <mergeCell ref="B102:C102"/>
    <mergeCell ref="E102:G102"/>
    <mergeCell ref="B103:C103"/>
    <mergeCell ref="E103:G103"/>
    <mergeCell ref="B100:C100"/>
    <mergeCell ref="E100:G100"/>
    <mergeCell ref="B101:C101"/>
    <mergeCell ref="E101:G101"/>
    <mergeCell ref="B98:C98"/>
    <mergeCell ref="E98:G98"/>
    <mergeCell ref="B99:C99"/>
    <mergeCell ref="E99:G99"/>
    <mergeCell ref="B96:C96"/>
    <mergeCell ref="E96:G96"/>
    <mergeCell ref="B97:C97"/>
    <mergeCell ref="E97:G97"/>
    <mergeCell ref="B94:C94"/>
    <mergeCell ref="E94:G94"/>
    <mergeCell ref="B95:C95"/>
    <mergeCell ref="E95:G95"/>
    <mergeCell ref="B92:C92"/>
    <mergeCell ref="E92:G92"/>
    <mergeCell ref="B93:C93"/>
    <mergeCell ref="E93:G93"/>
    <mergeCell ref="B90:C90"/>
    <mergeCell ref="E90:G90"/>
    <mergeCell ref="B91:C91"/>
    <mergeCell ref="E91:G91"/>
    <mergeCell ref="B88:C88"/>
    <mergeCell ref="E88:G88"/>
    <mergeCell ref="B89:C89"/>
    <mergeCell ref="E89:G89"/>
    <mergeCell ref="B86:C86"/>
    <mergeCell ref="E86:G86"/>
    <mergeCell ref="B87:C87"/>
    <mergeCell ref="E87:G87"/>
    <mergeCell ref="B84:C84"/>
    <mergeCell ref="E84:G84"/>
    <mergeCell ref="B85:C85"/>
    <mergeCell ref="E85:G85"/>
    <mergeCell ref="B82:C82"/>
    <mergeCell ref="E82:G82"/>
    <mergeCell ref="B83:C83"/>
    <mergeCell ref="E83:G83"/>
    <mergeCell ref="B80:C80"/>
    <mergeCell ref="E80:G80"/>
    <mergeCell ref="B81:C81"/>
    <mergeCell ref="E81:G81"/>
    <mergeCell ref="B78:C78"/>
    <mergeCell ref="E78:G78"/>
    <mergeCell ref="B79:C79"/>
    <mergeCell ref="E79:G79"/>
    <mergeCell ref="B76:C76"/>
    <mergeCell ref="E76:G76"/>
    <mergeCell ref="B77:C77"/>
    <mergeCell ref="E77:G77"/>
    <mergeCell ref="B74:C74"/>
    <mergeCell ref="E74:G74"/>
    <mergeCell ref="B75:C75"/>
    <mergeCell ref="E75:G75"/>
    <mergeCell ref="B72:C72"/>
    <mergeCell ref="E72:G72"/>
    <mergeCell ref="B73:C73"/>
    <mergeCell ref="E73:G73"/>
    <mergeCell ref="B70:C70"/>
    <mergeCell ref="E70:G70"/>
    <mergeCell ref="B71:C71"/>
    <mergeCell ref="E71:G71"/>
    <mergeCell ref="B68:C68"/>
    <mergeCell ref="E68:G68"/>
    <mergeCell ref="B69:C69"/>
    <mergeCell ref="E69:G69"/>
    <mergeCell ref="B66:C66"/>
    <mergeCell ref="E66:G66"/>
    <mergeCell ref="B67:C67"/>
    <mergeCell ref="E67:G67"/>
    <mergeCell ref="B64:C64"/>
    <mergeCell ref="E64:G64"/>
    <mergeCell ref="B65:C65"/>
    <mergeCell ref="E65:G65"/>
    <mergeCell ref="B62:C62"/>
    <mergeCell ref="E62:G62"/>
    <mergeCell ref="B63:C63"/>
    <mergeCell ref="E63:G63"/>
    <mergeCell ref="B60:C60"/>
    <mergeCell ref="E60:G60"/>
    <mergeCell ref="B61:C61"/>
    <mergeCell ref="E61:G61"/>
    <mergeCell ref="B58:C58"/>
    <mergeCell ref="E58:G58"/>
    <mergeCell ref="B59:C59"/>
    <mergeCell ref="E59:G59"/>
    <mergeCell ref="B56:C56"/>
    <mergeCell ref="E56:G56"/>
    <mergeCell ref="B57:C57"/>
    <mergeCell ref="E57:G57"/>
    <mergeCell ref="B54:C54"/>
    <mergeCell ref="E54:G54"/>
    <mergeCell ref="B55:C55"/>
    <mergeCell ref="E55:G55"/>
    <mergeCell ref="B52:C52"/>
    <mergeCell ref="E52:G52"/>
    <mergeCell ref="B53:C53"/>
    <mergeCell ref="E53:G53"/>
    <mergeCell ref="B50:C50"/>
    <mergeCell ref="E50:G50"/>
    <mergeCell ref="B51:C51"/>
    <mergeCell ref="E51:G51"/>
    <mergeCell ref="B48:C48"/>
    <mergeCell ref="E48:G48"/>
    <mergeCell ref="B49:C49"/>
    <mergeCell ref="E49:G49"/>
    <mergeCell ref="B46:C46"/>
    <mergeCell ref="E46:G46"/>
    <mergeCell ref="B47:C47"/>
    <mergeCell ref="E47:G47"/>
    <mergeCell ref="B44:C44"/>
    <mergeCell ref="E44:G44"/>
    <mergeCell ref="B45:C45"/>
    <mergeCell ref="E45:G45"/>
    <mergeCell ref="B42:C42"/>
    <mergeCell ref="E42:G42"/>
    <mergeCell ref="B43:C43"/>
    <mergeCell ref="E43:G43"/>
    <mergeCell ref="B40:C40"/>
    <mergeCell ref="E40:G40"/>
    <mergeCell ref="B41:C41"/>
    <mergeCell ref="E41:G41"/>
    <mergeCell ref="B38:C38"/>
    <mergeCell ref="E38:G38"/>
    <mergeCell ref="B39:C39"/>
    <mergeCell ref="E39:G39"/>
    <mergeCell ref="B36:C36"/>
    <mergeCell ref="E36:G36"/>
    <mergeCell ref="B37:C37"/>
    <mergeCell ref="E37:G37"/>
    <mergeCell ref="B34:C34"/>
    <mergeCell ref="E34:G34"/>
    <mergeCell ref="B35:C35"/>
    <mergeCell ref="E35:G35"/>
    <mergeCell ref="B32:C32"/>
    <mergeCell ref="E32:G32"/>
    <mergeCell ref="B33:C33"/>
    <mergeCell ref="E33:G33"/>
    <mergeCell ref="B30:C30"/>
    <mergeCell ref="E30:G30"/>
    <mergeCell ref="B31:C31"/>
    <mergeCell ref="E31:G31"/>
    <mergeCell ref="B28:C28"/>
    <mergeCell ref="E28:G28"/>
    <mergeCell ref="B29:C29"/>
    <mergeCell ref="E29:G29"/>
    <mergeCell ref="B26:C26"/>
    <mergeCell ref="E26:G26"/>
    <mergeCell ref="B27:C27"/>
    <mergeCell ref="E27:G27"/>
    <mergeCell ref="B24:C24"/>
    <mergeCell ref="E24:G24"/>
    <mergeCell ref="B25:C25"/>
    <mergeCell ref="E25:G25"/>
    <mergeCell ref="B22:C22"/>
    <mergeCell ref="E22:G22"/>
    <mergeCell ref="B23:C23"/>
    <mergeCell ref="E23:G23"/>
    <mergeCell ref="B20:C20"/>
    <mergeCell ref="E20:G20"/>
    <mergeCell ref="B21:C21"/>
    <mergeCell ref="E21:G21"/>
    <mergeCell ref="A6:H6"/>
    <mergeCell ref="A1:B1"/>
    <mergeCell ref="G1:I1"/>
    <mergeCell ref="A3:B3"/>
    <mergeCell ref="G3:I3"/>
    <mergeCell ref="B18:C18"/>
    <mergeCell ref="E18:G18"/>
    <mergeCell ref="B19:C19"/>
    <mergeCell ref="E19:G19"/>
    <mergeCell ref="B16:C16"/>
    <mergeCell ref="E16:G16"/>
    <mergeCell ref="B17:C17"/>
    <mergeCell ref="E17:G17"/>
    <mergeCell ref="B14:C14"/>
    <mergeCell ref="E14:G14"/>
    <mergeCell ref="B15:C15"/>
    <mergeCell ref="E15:G15"/>
    <mergeCell ref="B12:C12"/>
    <mergeCell ref="E12:G12"/>
    <mergeCell ref="B13:C13"/>
    <mergeCell ref="E13:G13"/>
    <mergeCell ref="B10:C10"/>
    <mergeCell ref="E10:G10"/>
    <mergeCell ref="B11:C11"/>
    <mergeCell ref="E11:G11"/>
  </mergeCells>
  <pageMargins left="0.39370078740157499" right="0.196850393700787" top="0.39370078740157499" bottom="0.63976377952755903" header="0.39370078740157499" footer="0.39370078740157499"/>
  <pageSetup paperSize="9" orientation="landscape" verticalDpi="300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view="pageBreakPreview" topLeftCell="A3" zoomScale="136" zoomScaleNormal="100" zoomScaleSheetLayoutView="136" workbookViewId="0">
      <selection activeCell="C9" sqref="C9"/>
    </sheetView>
  </sheetViews>
  <sheetFormatPr defaultRowHeight="15" x14ac:dyDescent="0.25"/>
  <cols>
    <col min="1" max="16384" width="9.140625" style="232"/>
  </cols>
  <sheetData>
    <row r="2" spans="1:2" x14ac:dyDescent="0.25">
      <c r="A2" s="235" t="s">
        <v>614</v>
      </c>
      <c r="B2" s="235"/>
    </row>
    <row r="3" spans="1:2" x14ac:dyDescent="0.25">
      <c r="A3" s="235" t="s">
        <v>613</v>
      </c>
      <c r="B3" s="235"/>
    </row>
    <row r="4" spans="1:2" x14ac:dyDescent="0.25">
      <c r="A4" s="235" t="s">
        <v>38</v>
      </c>
      <c r="B4" s="235"/>
    </row>
    <row r="5" spans="1:2" x14ac:dyDescent="0.25">
      <c r="A5" s="235"/>
      <c r="B5" s="235"/>
    </row>
    <row r="8" spans="1:2" x14ac:dyDescent="0.25">
      <c r="A8" s="235" t="s">
        <v>612</v>
      </c>
    </row>
    <row r="9" spans="1:2" x14ac:dyDescent="0.25">
      <c r="A9" s="235" t="s">
        <v>611</v>
      </c>
    </row>
    <row r="10" spans="1:2" x14ac:dyDescent="0.25">
      <c r="A10" s="235" t="s">
        <v>610</v>
      </c>
    </row>
    <row r="11" spans="1:2" x14ac:dyDescent="0.25">
      <c r="A11" s="235"/>
    </row>
    <row r="27" spans="1:9" ht="21" x14ac:dyDescent="0.35">
      <c r="A27" s="234" t="s">
        <v>609</v>
      </c>
      <c r="B27" s="234"/>
      <c r="C27" s="234"/>
      <c r="D27" s="234"/>
      <c r="E27" s="234"/>
      <c r="F27" s="234"/>
      <c r="G27" s="234"/>
      <c r="H27" s="234"/>
      <c r="I27" s="233"/>
    </row>
  </sheetData>
  <mergeCells count="1">
    <mergeCell ref="A27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15</vt:i4>
      </vt:variant>
      <vt:variant>
        <vt:lpstr>Imenovani rasponi</vt:lpstr>
      </vt:variant>
      <vt:variant>
        <vt:i4>10</vt:i4>
      </vt:variant>
    </vt:vector>
  </HeadingPairs>
  <TitlesOfParts>
    <vt:vector size="25" baseType="lpstr">
      <vt:lpstr>I IZMJENA PRORAČUNA-OPĆI DIO</vt:lpstr>
      <vt:lpstr>PRIHODI I RASHODI PREMA EKONOMS</vt:lpstr>
      <vt:lpstr>RAČ.FINANC.PREMA EKONOMSKOJ</vt:lpstr>
      <vt:lpstr>PRIHODI I RASHODI PREMA IZVOR</vt:lpstr>
      <vt:lpstr>RAČUN FINANC.PREMA IZVORIMA</vt:lpstr>
      <vt:lpstr>RASHODI PREMA FUNKC.KLASIFIKACI</vt:lpstr>
      <vt:lpstr>RASHODI PO ORG.KLASIF.</vt:lpstr>
      <vt:lpstr>RASHODI PREMA PROGR.KLASIFIK.</vt:lpstr>
      <vt:lpstr>NASLOVNA</vt:lpstr>
      <vt:lpstr>Cilj 1_Konkurentno gospodarstvo</vt:lpstr>
      <vt:lpstr>Cilj 2_Razvoj ljudskih potencij</vt:lpstr>
      <vt:lpstr>Cilj 3_Održivi razvoj prostora</vt:lpstr>
      <vt:lpstr>investicije</vt:lpstr>
      <vt:lpstr>kapitalne pomoći</vt:lpstr>
      <vt:lpstr>Struktura financiranja</vt:lpstr>
      <vt:lpstr>'Cilj 1_Konkurentno gospodarstvo'!Podrucje_ispisa</vt:lpstr>
      <vt:lpstr>'Cilj 2_Razvoj ljudskih potencij'!Podrucje_ispisa</vt:lpstr>
      <vt:lpstr>'Cilj 3_Održivi razvoj prostora'!Podrucje_ispisa</vt:lpstr>
      <vt:lpstr>'I IZMJENA PRORAČUNA-OPĆI DIO'!Podrucje_ispisa</vt:lpstr>
      <vt:lpstr>NASLOVNA!Podrucje_ispisa</vt:lpstr>
      <vt:lpstr>'PRIHODI I RASHODI PREMA EKONOMS'!Podrucje_ispisa</vt:lpstr>
      <vt:lpstr>'RASHODI PO ORG.KLASIF.'!Podrucje_ispisa</vt:lpstr>
      <vt:lpstr>'RASHODI PREMA FUNKC.KLASIFIKACI'!Podrucje_ispisa</vt:lpstr>
      <vt:lpstr>'RASHODI PREMA PROGR.KLASIFIK.'!Podrucje_ispisa</vt:lpstr>
      <vt:lpstr>'Struktura financiranja'!Podrucje_ispisa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Cigula</dc:creator>
  <cp:lastModifiedBy>Zoran Gumbas</cp:lastModifiedBy>
  <cp:lastPrinted>2020-07-08T05:11:02Z</cp:lastPrinted>
  <dcterms:created xsi:type="dcterms:W3CDTF">2020-07-08T07:42:53Z</dcterms:created>
  <dcterms:modified xsi:type="dcterms:W3CDTF">2020-07-20T09:20:55Z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