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480" windowHeight="7590" activeTab="0"/>
  </bookViews>
  <sheets>
    <sheet name="investicije" sheetId="1" r:id="rId1"/>
    <sheet name="kapitalne pomoći" sheetId="2" r:id="rId2"/>
  </sheets>
  <definedNames>
    <definedName name="_xlnm.Print_Area" localSheetId="1">'kapitalne pomoći'!$A$1:$M$32</definedName>
  </definedNames>
  <calcPr fullCalcOnLoad="1"/>
</workbook>
</file>

<file path=xl/sharedStrings.xml><?xml version="1.0" encoding="utf-8"?>
<sst xmlns="http://schemas.openxmlformats.org/spreadsheetml/2006/main" count="115" uniqueCount="85">
  <si>
    <t>REPUBLIKA HRVATSKA</t>
  </si>
  <si>
    <t>Krapinsko-zagorska županija</t>
  </si>
  <si>
    <t>Županijska skupština</t>
  </si>
  <si>
    <t>O P I S</t>
  </si>
  <si>
    <t>1.</t>
  </si>
  <si>
    <t>- decentralizirana sredstva</t>
  </si>
  <si>
    <t>2.</t>
  </si>
  <si>
    <t>DODATNA ULAGANJA U ZDRAVSTVU (građevinski objekti)</t>
  </si>
  <si>
    <t>- vlastita sredstva</t>
  </si>
  <si>
    <t>3.</t>
  </si>
  <si>
    <t>- sredstva JLS</t>
  </si>
  <si>
    <t>4.</t>
  </si>
  <si>
    <t>IZGRADNJA, ADAPT. I DOGR. ŠKOLSKIH OBJEKATA - O.Š.</t>
  </si>
  <si>
    <t>5.</t>
  </si>
  <si>
    <t>OPREMA - SREDNJE ŠKOLE I UČENIČKI DOM</t>
  </si>
  <si>
    <t>6.</t>
  </si>
  <si>
    <t>IZGRADNJA, ADAPT. I DOGR. ŠKOLSKIH OBJEKATA - S.Š.</t>
  </si>
  <si>
    <t>7.</t>
  </si>
  <si>
    <t>OPREMA - VRTIĆ I MALA ŠKOLA</t>
  </si>
  <si>
    <t>- sredstva državnog proračuna</t>
  </si>
  <si>
    <t>8.</t>
  </si>
  <si>
    <t>9.</t>
  </si>
  <si>
    <t>10.</t>
  </si>
  <si>
    <t>OPREMA KZŽ</t>
  </si>
  <si>
    <t>11.</t>
  </si>
  <si>
    <t>DODATNA ULAGANJA KZŽ (građevinski objekti)</t>
  </si>
  <si>
    <t>- sredstva donacija</t>
  </si>
  <si>
    <t>12.</t>
  </si>
  <si>
    <t>OPREMA ZA J.U. ZA UPRAV. ZAŠ. PRIR. VRIJ. NA PODR. KZŽ</t>
  </si>
  <si>
    <t>13.</t>
  </si>
  <si>
    <t>OPREMA ZA ZAVOD ZA PROSTORNO UREĐENJE KZŽ</t>
  </si>
  <si>
    <t>- sredstva KZŽ</t>
  </si>
  <si>
    <t>- sredstva EU</t>
  </si>
  <si>
    <t>UKUPNO INVESTICIJE</t>
  </si>
  <si>
    <t>KAPITALNE POMOĆI I DONACIJE U POLJOPRIVREDI</t>
  </si>
  <si>
    <t>KAPITALNE POMOĆI - ZAŠTITA OKOLIŠA I GRADIT.</t>
  </si>
  <si>
    <t>- Fond za zaštitu okoliša i energetsku učinkovitost</t>
  </si>
  <si>
    <t>KAPITALNE POMOĆI I DONACIJE U ŠKOLSTVU</t>
  </si>
  <si>
    <t>KAPITALNE POMOĆI I DONACIJE U KULTURI</t>
  </si>
  <si>
    <t>UKUPNO KAPITALNE POMOĆI I DONACIJE</t>
  </si>
  <si>
    <t>br.</t>
  </si>
  <si>
    <t xml:space="preserve">Red. </t>
  </si>
  <si>
    <t>PLAN</t>
  </si>
  <si>
    <t>RAZLIKA</t>
  </si>
  <si>
    <t>KAPITALNE POMOĆI I DONACIJE U ZDRAVSTVU</t>
  </si>
  <si>
    <t>Sanacija i rekonstr.stare škole Zabok - Dom zdravlja</t>
  </si>
  <si>
    <t>2013. godina</t>
  </si>
  <si>
    <t xml:space="preserve">PLAN </t>
  </si>
  <si>
    <t>vlastitia sredstva</t>
  </si>
  <si>
    <t>PROJEKCIJA</t>
  </si>
  <si>
    <t>2015.</t>
  </si>
  <si>
    <t>- sredstva Ministarstva (UDU)</t>
  </si>
  <si>
    <t>14.</t>
  </si>
  <si>
    <t>15.</t>
  </si>
  <si>
    <t>POSLOVNI OBJEKTI</t>
  </si>
  <si>
    <t>KAPITALNE POMOĆI - EU POSLOVI</t>
  </si>
  <si>
    <t xml:space="preserve"> PLAN  RAZVOJNIH PROGRAMA - INVESTICIJE </t>
  </si>
  <si>
    <t xml:space="preserve"> PLAN  RAZVOJNIH PROGRAMA - KAPITALNE POMOĆI I DONACIJE  </t>
  </si>
  <si>
    <t>- sredstva Ministarstva (OŠ K.T.)</t>
  </si>
  <si>
    <t>UKUPNO KAPITALNE POMOĆI,  DONACIJE I INVESTICIJE</t>
  </si>
  <si>
    <t>KAPITALNE POMOĆI - PROMET, KOMU. INFRASTR.- VODOOPSKR</t>
  </si>
  <si>
    <t>Otplata kredita za OB Zabok, SB S.Toplice,SB K.Toplice</t>
  </si>
  <si>
    <t xml:space="preserve"> - donacije</t>
  </si>
  <si>
    <t>OPREMA ZA ŠKOLE I ULAG. U RAČ. PROGRAME,POMAGALA</t>
  </si>
  <si>
    <t xml:space="preserve"> -  decentralizirana sredstva - osnovne škole</t>
  </si>
  <si>
    <t xml:space="preserve">-   decentralizirana sredstva   - srednje škole </t>
  </si>
  <si>
    <t xml:space="preserve"> - vlastita sredstva (poduzetnički inkubator, adaptacija zgrade KZŽ) </t>
  </si>
  <si>
    <t xml:space="preserve">    PROJEKCIJA</t>
  </si>
  <si>
    <t>OPREMA ZA PROJ.</t>
  </si>
  <si>
    <t>16.</t>
  </si>
  <si>
    <t>DODATNA ULAGANJA NA GRAĐEVINSKIM OBJEKTIMA</t>
  </si>
  <si>
    <t>- vlastita sredstva (oprema, strojevi, uređaji, prava,programi)</t>
  </si>
  <si>
    <t>II IZMJENA PLANA</t>
  </si>
  <si>
    <t>- decentralizirana sredstva - prijevozna sredstva</t>
  </si>
  <si>
    <t>OPREMA ZA ZDRAVSTVO, PRAVA I PRIJEVOZNA SREDSTVA</t>
  </si>
  <si>
    <t>- decentralizirana sredstva - licence</t>
  </si>
  <si>
    <t>- decentralizirana sredstva - medicinska i laboratorijska oprema</t>
  </si>
  <si>
    <t>- decentralizirana sredstva - uredska oprema i namještaj</t>
  </si>
  <si>
    <t>-prijevozna sredstva u cestovnom prometu - sredstva Ministarstva graditeljljtva</t>
  </si>
  <si>
    <t xml:space="preserve">- sredstva FOND </t>
  </si>
  <si>
    <t>OPREMA- OSNOVE ŠKOLE</t>
  </si>
  <si>
    <t>DODATNA ULAGANJA - OSNOVNE I SREDNJE ŠKOLE (građevinski )</t>
  </si>
  <si>
    <t>Energetski centar Bračak - izovr financiranja Fond</t>
  </si>
  <si>
    <t>KAPITALNE POMOĆI  I DONACIJE U GOSPODARSTVU I PROMETU</t>
  </si>
  <si>
    <t xml:space="preserve"> PLAN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</si>
</sst>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14.&quot;"/>
    <numFmt numFmtId="165" formatCode="#,##0.0"/>
    <numFmt numFmtId="166" formatCode="_-* #,##0.0\ _k_n_-;\-* #,##0.0\ _k_n_-;_-* &quot;-&quot;??\ _k_n_-;_-@_-"/>
    <numFmt numFmtId="167" formatCode="_-* #,##0\ _k_n_-;\-* #,##0\ _k_n_-;_-* &quot;-&quot;??\ _k_n_-;_-@_-"/>
    <numFmt numFmtId="168" formatCode="_-* #,##0.000\ _k_n_-;\-* #,##0.000\ _k_n_-;_-* &quot;-&quot;??\ _k_n_-;_-@_-"/>
    <numFmt numFmtId="169" formatCode="_-* #,##0.0000\ _k_n_-;\-* #,##0.0000\ _k_n_-;_-* &quot;-&quot;??\ _k_n_-;_-@_-"/>
  </numFmts>
  <fonts count="50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3" fontId="4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/>
    </xf>
    <xf numFmtId="3" fontId="4" fillId="33" borderId="14" xfId="0" applyNumberFormat="1" applyFont="1" applyFill="1" applyBorder="1" applyAlignment="1">
      <alignment horizontal="right" vertical="center"/>
    </xf>
    <xf numFmtId="3" fontId="4" fillId="33" borderId="14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horizontal="distributed" vertical="distributed"/>
    </xf>
    <xf numFmtId="49" fontId="4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justify" vertical="center"/>
    </xf>
    <xf numFmtId="49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/>
    </xf>
    <xf numFmtId="0" fontId="7" fillId="34" borderId="18" xfId="0" applyFont="1" applyFill="1" applyBorder="1" applyAlignment="1">
      <alignment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4" fillId="33" borderId="20" xfId="0" applyFont="1" applyFill="1" applyBorder="1" applyAlignment="1">
      <alignment vertical="center"/>
    </xf>
    <xf numFmtId="43" fontId="0" fillId="36" borderId="16" xfId="61" applyFill="1" applyBorder="1" applyAlignment="1">
      <alignment horizontal="right" vertical="distributed"/>
    </xf>
    <xf numFmtId="43" fontId="0" fillId="0" borderId="16" xfId="61" applyBorder="1" applyAlignment="1">
      <alignment horizontal="right" vertical="distributed"/>
    </xf>
    <xf numFmtId="43" fontId="7" fillId="36" borderId="10" xfId="61" applyFont="1" applyFill="1" applyBorder="1" applyAlignment="1">
      <alignment horizontal="right" vertical="distributed"/>
    </xf>
    <xf numFmtId="43" fontId="7" fillId="0" borderId="16" xfId="61" applyFont="1" applyBorder="1" applyAlignment="1">
      <alignment horizontal="right" vertical="distributed"/>
    </xf>
    <xf numFmtId="3" fontId="2" fillId="35" borderId="14" xfId="0" applyNumberFormat="1" applyFont="1" applyFill="1" applyBorder="1" applyAlignment="1">
      <alignment horizontal="right" vertical="center"/>
    </xf>
    <xf numFmtId="43" fontId="7" fillId="0" borderId="14" xfId="61" applyFont="1" applyBorder="1" applyAlignment="1">
      <alignment horizontal="right" vertical="center"/>
    </xf>
    <xf numFmtId="43" fontId="7" fillId="0" borderId="14" xfId="61" applyFont="1" applyBorder="1" applyAlignment="1">
      <alignment horizontal="right"/>
    </xf>
    <xf numFmtId="43" fontId="0" fillId="36" borderId="10" xfId="61" applyNumberFormat="1" applyFill="1" applyBorder="1" applyAlignment="1">
      <alignment vertical="distributed"/>
    </xf>
    <xf numFmtId="43" fontId="0" fillId="36" borderId="16" xfId="61" applyNumberFormat="1" applyFill="1" applyBorder="1" applyAlignment="1">
      <alignment vertical="distributed"/>
    </xf>
    <xf numFmtId="43" fontId="0" fillId="0" borderId="14" xfId="61" applyNumberFormat="1" applyBorder="1" applyAlignment="1">
      <alignment vertical="center"/>
    </xf>
    <xf numFmtId="0" fontId="2" fillId="35" borderId="0" xfId="0" applyFont="1" applyFill="1" applyAlignment="1">
      <alignment/>
    </xf>
    <xf numFmtId="43" fontId="48" fillId="0" borderId="14" xfId="61" applyNumberFormat="1" applyFont="1" applyBorder="1" applyAlignment="1">
      <alignment vertical="center"/>
    </xf>
    <xf numFmtId="49" fontId="49" fillId="33" borderId="16" xfId="0" applyNumberFormat="1" applyFont="1" applyFill="1" applyBorder="1" applyAlignment="1">
      <alignment vertical="center"/>
    </xf>
    <xf numFmtId="43" fontId="0" fillId="0" borderId="16" xfId="61" applyFont="1" applyBorder="1" applyAlignment="1">
      <alignment horizontal="right" vertical="distributed"/>
    </xf>
    <xf numFmtId="43" fontId="0" fillId="33" borderId="16" xfId="61" applyFont="1" applyFill="1" applyBorder="1" applyAlignment="1">
      <alignment horizontal="right" vertical="distributed"/>
    </xf>
    <xf numFmtId="43" fontId="0" fillId="0" borderId="14" xfId="61" applyFont="1" applyBorder="1" applyAlignment="1">
      <alignment horizontal="right" vertical="center"/>
    </xf>
    <xf numFmtId="43" fontId="0" fillId="0" borderId="14" xfId="61" applyFont="1" applyBorder="1" applyAlignment="1">
      <alignment horizontal="right"/>
    </xf>
    <xf numFmtId="43" fontId="0" fillId="33" borderId="14" xfId="6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33" borderId="15" xfId="0" applyFont="1" applyFill="1" applyBorder="1" applyAlignment="1">
      <alignment horizontal="center" vertical="justify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43" fontId="0" fillId="0" borderId="16" xfId="61" applyFont="1" applyBorder="1" applyAlignment="1">
      <alignment horizontal="right" vertical="distributed"/>
    </xf>
    <xf numFmtId="43" fontId="0" fillId="0" borderId="14" xfId="61" applyFont="1" applyBorder="1" applyAlignment="1">
      <alignment horizontal="right" vertical="center"/>
    </xf>
    <xf numFmtId="43" fontId="0" fillId="36" borderId="16" xfId="61" applyFont="1" applyFill="1" applyBorder="1" applyAlignment="1">
      <alignment horizontal="right" vertical="distributed"/>
    </xf>
    <xf numFmtId="3" fontId="4" fillId="35" borderId="14" xfId="0" applyNumberFormat="1" applyFont="1" applyFill="1" applyBorder="1" applyAlignment="1">
      <alignment horizontal="right" vertical="center"/>
    </xf>
    <xf numFmtId="43" fontId="0" fillId="0" borderId="0" xfId="0" applyNumberFormat="1" applyAlignment="1">
      <alignment/>
    </xf>
    <xf numFmtId="43" fontId="0" fillId="0" borderId="0" xfId="61" applyAlignment="1">
      <alignment/>
    </xf>
    <xf numFmtId="167" fontId="0" fillId="0" borderId="0" xfId="61" applyNumberFormat="1" applyAlignment="1">
      <alignment/>
    </xf>
    <xf numFmtId="43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0" fontId="0" fillId="34" borderId="28" xfId="0" applyFill="1" applyBorder="1" applyAlignment="1">
      <alignment/>
    </xf>
    <xf numFmtId="0" fontId="0" fillId="34" borderId="18" xfId="0" applyFill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64" fontId="2" fillId="0" borderId="2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/>
    </xf>
    <xf numFmtId="0" fontId="2" fillId="0" borderId="31" xfId="0" applyFont="1" applyBorder="1" applyAlignment="1">
      <alignment horizontal="justify" vertical="center"/>
    </xf>
    <xf numFmtId="0" fontId="2" fillId="0" borderId="20" xfId="0" applyFont="1" applyBorder="1" applyAlignment="1">
      <alignment horizontal="justify" vertical="center"/>
    </xf>
    <xf numFmtId="0" fontId="2" fillId="0" borderId="1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49" fontId="4" fillId="33" borderId="10" xfId="0" applyNumberFormat="1" applyFont="1" applyFill="1" applyBorder="1" applyAlignment="1">
      <alignment vertical="center"/>
    </xf>
    <xf numFmtId="49" fontId="4" fillId="33" borderId="16" xfId="0" applyNumberFormat="1" applyFont="1" applyFill="1" applyBorder="1" applyAlignment="1">
      <alignment horizontal="justify" vertical="center"/>
    </xf>
    <xf numFmtId="49" fontId="0" fillId="0" borderId="31" xfId="0" applyNumberFormat="1" applyBorder="1" applyAlignment="1">
      <alignment horizontal="justify" vertical="center"/>
    </xf>
    <xf numFmtId="0" fontId="0" fillId="0" borderId="25" xfId="0" applyBorder="1" applyAlignment="1">
      <alignment horizontal="center" vertical="center"/>
    </xf>
    <xf numFmtId="0" fontId="2" fillId="0" borderId="16" xfId="0" applyFont="1" applyBorder="1" applyAlignment="1">
      <alignment/>
    </xf>
    <xf numFmtId="0" fontId="0" fillId="0" borderId="31" xfId="0" applyBorder="1" applyAlignment="1">
      <alignment/>
    </xf>
    <xf numFmtId="0" fontId="0" fillId="0" borderId="20" xfId="0" applyBorder="1" applyAlignment="1">
      <alignment/>
    </xf>
    <xf numFmtId="49" fontId="2" fillId="0" borderId="16" xfId="0" applyNumberFormat="1" applyFont="1" applyBorder="1" applyAlignment="1">
      <alignment/>
    </xf>
    <xf numFmtId="49" fontId="0" fillId="0" borderId="31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4" fillId="33" borderId="16" xfId="0" applyNumberFormat="1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33" borderId="3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36" borderId="16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4" fillId="36" borderId="0" xfId="0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="60" zoomScaleNormal="136" zoomScalePageLayoutView="0" workbookViewId="0" topLeftCell="B1">
      <selection activeCell="M1" sqref="M1"/>
    </sheetView>
  </sheetViews>
  <sheetFormatPr defaultColWidth="9.140625" defaultRowHeight="12.75"/>
  <cols>
    <col min="1" max="1" width="5.140625" style="0" customWidth="1"/>
    <col min="8" max="8" width="15.8515625" style="0" customWidth="1"/>
    <col min="9" max="9" width="0.2890625" style="0" hidden="1" customWidth="1"/>
    <col min="10" max="10" width="0.13671875" style="0" customWidth="1"/>
    <col min="11" max="11" width="13.421875" style="0" customWidth="1"/>
    <col min="12" max="12" width="16.140625" style="0" customWidth="1"/>
    <col min="13" max="13" width="17.7109375" style="0" customWidth="1"/>
    <col min="14" max="14" width="16.7109375" style="0" customWidth="1"/>
  </cols>
  <sheetData>
    <row r="1" spans="1:13" ht="15">
      <c r="A1" s="90" t="s">
        <v>0</v>
      </c>
      <c r="B1" s="90"/>
      <c r="C1" s="90"/>
      <c r="D1" s="90"/>
      <c r="E1" s="4"/>
      <c r="F1" s="4"/>
      <c r="G1" s="4"/>
      <c r="H1" s="4"/>
      <c r="I1" s="4"/>
      <c r="J1" s="4"/>
      <c r="K1" s="4"/>
      <c r="L1" s="4"/>
      <c r="M1" s="4"/>
    </row>
    <row r="2" spans="1:13" ht="15">
      <c r="A2" s="90" t="s">
        <v>1</v>
      </c>
      <c r="B2" s="90"/>
      <c r="C2" s="90"/>
      <c r="D2" s="90"/>
      <c r="E2" s="4"/>
      <c r="F2" s="4"/>
      <c r="G2" s="4"/>
      <c r="H2" s="4"/>
      <c r="I2" s="4"/>
      <c r="J2" s="4"/>
      <c r="K2" s="4"/>
      <c r="L2" s="4"/>
      <c r="M2" s="4"/>
    </row>
    <row r="3" spans="1:13" ht="15">
      <c r="A3" s="90" t="s">
        <v>2</v>
      </c>
      <c r="B3" s="90"/>
      <c r="C3" s="90"/>
      <c r="D3" s="90"/>
      <c r="E3" s="4"/>
      <c r="F3" s="4"/>
      <c r="G3" s="4"/>
      <c r="H3" s="4"/>
      <c r="I3" s="4"/>
      <c r="J3" s="4"/>
      <c r="K3" s="4"/>
      <c r="L3" s="4"/>
      <c r="M3" s="4"/>
    </row>
    <row r="4" spans="1:13" ht="12.75" customHeight="1">
      <c r="A4" s="5">
        <v>4</v>
      </c>
      <c r="B4" s="6"/>
      <c r="C4" s="6"/>
      <c r="D4" s="6"/>
      <c r="E4" s="4"/>
      <c r="F4" s="4"/>
      <c r="G4" s="4"/>
      <c r="H4" s="4"/>
      <c r="I4" s="4"/>
      <c r="J4" s="4"/>
      <c r="K4" s="4"/>
      <c r="L4" s="4"/>
      <c r="M4" s="4"/>
    </row>
    <row r="5" spans="1:13" ht="5.25" customHeight="1">
      <c r="A5" s="5"/>
      <c r="B5" s="6"/>
      <c r="C5" s="6"/>
      <c r="D5" s="6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91" t="s">
        <v>56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3" ht="1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ht="34.5" customHeight="1">
      <c r="A8" s="10" t="s">
        <v>41</v>
      </c>
      <c r="B8" s="92" t="s">
        <v>3</v>
      </c>
      <c r="C8" s="93"/>
      <c r="D8" s="93"/>
      <c r="E8" s="93"/>
      <c r="F8" s="93"/>
      <c r="G8" s="93"/>
      <c r="H8" s="94"/>
      <c r="I8" s="24" t="s">
        <v>47</v>
      </c>
      <c r="J8" s="24" t="s">
        <v>47</v>
      </c>
      <c r="K8" s="60" t="s">
        <v>84</v>
      </c>
      <c r="L8" s="60" t="s">
        <v>72</v>
      </c>
      <c r="M8" s="28" t="s">
        <v>49</v>
      </c>
      <c r="N8" s="28" t="s">
        <v>49</v>
      </c>
    </row>
    <row r="9" spans="1:14" ht="19.5" customHeight="1">
      <c r="A9" s="11" t="s">
        <v>40</v>
      </c>
      <c r="B9" s="86"/>
      <c r="C9" s="87"/>
      <c r="D9" s="87"/>
      <c r="E9" s="87"/>
      <c r="F9" s="87"/>
      <c r="G9" s="87"/>
      <c r="H9" s="88"/>
      <c r="I9" s="33" t="s">
        <v>46</v>
      </c>
      <c r="J9" s="38">
        <v>2015</v>
      </c>
      <c r="K9" s="38">
        <v>2015</v>
      </c>
      <c r="L9" s="38">
        <v>2015</v>
      </c>
      <c r="M9" s="12">
        <v>2016</v>
      </c>
      <c r="N9" s="12">
        <v>2017</v>
      </c>
    </row>
    <row r="10" spans="1:14" s="2" customFormat="1" ht="16.5" customHeight="1">
      <c r="A10" s="84" t="s">
        <v>4</v>
      </c>
      <c r="B10" s="85" t="s">
        <v>74</v>
      </c>
      <c r="C10" s="85"/>
      <c r="D10" s="85"/>
      <c r="E10" s="85"/>
      <c r="F10" s="85"/>
      <c r="G10" s="85"/>
      <c r="H10" s="85"/>
      <c r="I10" s="26"/>
      <c r="J10" s="14">
        <f>J11</f>
        <v>5116504</v>
      </c>
      <c r="K10" s="14">
        <f>K11</f>
        <v>4112250</v>
      </c>
      <c r="L10" s="14">
        <f>L11+L12+L13+L14</f>
        <v>4411250</v>
      </c>
      <c r="M10" s="14">
        <f>M11+M12+M13+M14</f>
        <v>3437500</v>
      </c>
      <c r="N10" s="14">
        <f>N11+N12+N13+N14</f>
        <v>3437500</v>
      </c>
    </row>
    <row r="11" spans="1:14" s="2" customFormat="1" ht="15">
      <c r="A11" s="77"/>
      <c r="B11" s="79" t="s">
        <v>76</v>
      </c>
      <c r="C11" s="79"/>
      <c r="D11" s="79"/>
      <c r="E11" s="79"/>
      <c r="F11" s="79"/>
      <c r="G11" s="79"/>
      <c r="H11" s="79"/>
      <c r="I11" s="29"/>
      <c r="J11" s="15">
        <v>5116504</v>
      </c>
      <c r="K11" s="15">
        <v>4112250</v>
      </c>
      <c r="L11" s="15">
        <v>3378650</v>
      </c>
      <c r="M11" s="15">
        <v>2423500</v>
      </c>
      <c r="N11" s="15">
        <v>2423500</v>
      </c>
    </row>
    <row r="12" spans="1:14" s="2" customFormat="1" ht="15">
      <c r="A12" s="23"/>
      <c r="B12" s="79" t="s">
        <v>77</v>
      </c>
      <c r="C12" s="79"/>
      <c r="D12" s="79"/>
      <c r="E12" s="79"/>
      <c r="F12" s="79"/>
      <c r="G12" s="79"/>
      <c r="H12" s="79"/>
      <c r="I12" s="29"/>
      <c r="J12" s="15">
        <v>0</v>
      </c>
      <c r="K12" s="15">
        <v>0</v>
      </c>
      <c r="L12" s="15">
        <v>264475</v>
      </c>
      <c r="M12" s="15">
        <v>264000</v>
      </c>
      <c r="N12" s="15">
        <v>264000</v>
      </c>
    </row>
    <row r="13" spans="1:14" s="2" customFormat="1" ht="15">
      <c r="A13" s="23"/>
      <c r="B13" s="79" t="s">
        <v>73</v>
      </c>
      <c r="C13" s="79"/>
      <c r="D13" s="79"/>
      <c r="E13" s="79"/>
      <c r="F13" s="79"/>
      <c r="G13" s="79"/>
      <c r="H13" s="79"/>
      <c r="I13" s="29"/>
      <c r="J13" s="15">
        <v>0</v>
      </c>
      <c r="K13" s="15">
        <v>0</v>
      </c>
      <c r="L13" s="15">
        <v>748125</v>
      </c>
      <c r="M13" s="15">
        <v>750000</v>
      </c>
      <c r="N13" s="15">
        <v>750000</v>
      </c>
    </row>
    <row r="14" spans="1:14" s="2" customFormat="1" ht="15">
      <c r="A14" s="23"/>
      <c r="B14" s="79" t="s">
        <v>75</v>
      </c>
      <c r="C14" s="79"/>
      <c r="D14" s="79"/>
      <c r="E14" s="79"/>
      <c r="F14" s="79"/>
      <c r="G14" s="79"/>
      <c r="H14" s="79"/>
      <c r="I14" s="29"/>
      <c r="J14" s="15">
        <v>0</v>
      </c>
      <c r="K14" s="15">
        <v>0</v>
      </c>
      <c r="L14" s="15">
        <v>20000</v>
      </c>
      <c r="M14" s="15">
        <v>0</v>
      </c>
      <c r="N14" s="15">
        <v>0</v>
      </c>
    </row>
    <row r="15" spans="1:14" ht="18.75" customHeight="1">
      <c r="A15" s="77" t="s">
        <v>6</v>
      </c>
      <c r="B15" s="78" t="s">
        <v>7</v>
      </c>
      <c r="C15" s="78"/>
      <c r="D15" s="78"/>
      <c r="E15" s="78"/>
      <c r="F15" s="78"/>
      <c r="G15" s="78"/>
      <c r="H15" s="78"/>
      <c r="I15" s="25"/>
      <c r="J15" s="16">
        <f>J16+J17</f>
        <v>0</v>
      </c>
      <c r="K15" s="16">
        <f>K16+K17</f>
        <v>2303000</v>
      </c>
      <c r="L15" s="16">
        <f>L16+L17</f>
        <v>2303000</v>
      </c>
      <c r="M15" s="16">
        <f>M16+M17</f>
        <v>2693004</v>
      </c>
      <c r="N15" s="16">
        <f>N16+N17</f>
        <v>2693004</v>
      </c>
    </row>
    <row r="16" spans="1:14" ht="15">
      <c r="A16" s="77"/>
      <c r="B16" s="79" t="s">
        <v>5</v>
      </c>
      <c r="C16" s="79"/>
      <c r="D16" s="79"/>
      <c r="E16" s="79"/>
      <c r="F16" s="79"/>
      <c r="G16" s="79"/>
      <c r="H16" s="79"/>
      <c r="I16" s="29"/>
      <c r="J16" s="15">
        <v>0</v>
      </c>
      <c r="K16" s="15">
        <v>2303000</v>
      </c>
      <c r="L16" s="15">
        <v>2303000</v>
      </c>
      <c r="M16" s="15">
        <v>2693004</v>
      </c>
      <c r="N16" s="15">
        <v>2693004</v>
      </c>
    </row>
    <row r="17" spans="1:14" ht="15">
      <c r="A17" s="77"/>
      <c r="B17" s="89" t="s">
        <v>8</v>
      </c>
      <c r="C17" s="89"/>
      <c r="D17" s="89"/>
      <c r="E17" s="89"/>
      <c r="F17" s="89"/>
      <c r="G17" s="89"/>
      <c r="H17" s="89"/>
      <c r="I17" s="30"/>
      <c r="J17" s="17">
        <v>0</v>
      </c>
      <c r="K17" s="17">
        <v>0</v>
      </c>
      <c r="L17" s="17">
        <v>0</v>
      </c>
      <c r="M17" s="17">
        <v>0</v>
      </c>
      <c r="N17" s="17">
        <v>0</v>
      </c>
    </row>
    <row r="18" spans="1:14" ht="16.5" customHeight="1">
      <c r="A18" s="77" t="s">
        <v>9</v>
      </c>
      <c r="B18" s="78" t="s">
        <v>63</v>
      </c>
      <c r="C18" s="78"/>
      <c r="D18" s="78"/>
      <c r="E18" s="78"/>
      <c r="F18" s="78"/>
      <c r="G18" s="78"/>
      <c r="H18" s="78"/>
      <c r="I18" s="25"/>
      <c r="J18" s="16">
        <f>J19+J20</f>
        <v>250183</v>
      </c>
      <c r="K18" s="67">
        <f>K19+K20</f>
        <v>103400</v>
      </c>
      <c r="L18" s="67">
        <f>L19+L20</f>
        <v>103400</v>
      </c>
      <c r="M18" s="67">
        <f>M19+M20</f>
        <v>103400</v>
      </c>
      <c r="N18" s="67">
        <f>N19+N20</f>
        <v>103400</v>
      </c>
    </row>
    <row r="19" spans="1:14" ht="16.5" customHeight="1">
      <c r="A19" s="77"/>
      <c r="B19" s="95" t="s">
        <v>64</v>
      </c>
      <c r="C19" s="95"/>
      <c r="D19" s="95"/>
      <c r="E19" s="95"/>
      <c r="F19" s="95"/>
      <c r="G19" s="95"/>
      <c r="H19" s="95"/>
      <c r="I19" s="31"/>
      <c r="J19" s="15">
        <v>115769</v>
      </c>
      <c r="K19" s="45">
        <v>97900</v>
      </c>
      <c r="L19" s="45">
        <v>103400</v>
      </c>
      <c r="M19" s="15">
        <v>103400</v>
      </c>
      <c r="N19" s="15">
        <v>103400</v>
      </c>
    </row>
    <row r="20" spans="1:14" ht="15">
      <c r="A20" s="77"/>
      <c r="B20" s="79" t="s">
        <v>65</v>
      </c>
      <c r="C20" s="79"/>
      <c r="D20" s="79"/>
      <c r="E20" s="79"/>
      <c r="F20" s="79"/>
      <c r="G20" s="79"/>
      <c r="H20" s="79"/>
      <c r="I20" s="29"/>
      <c r="J20" s="15">
        <v>134414</v>
      </c>
      <c r="K20" s="45">
        <v>5500</v>
      </c>
      <c r="L20" s="45">
        <v>0</v>
      </c>
      <c r="M20" s="15">
        <v>0</v>
      </c>
      <c r="N20" s="15">
        <v>0</v>
      </c>
    </row>
    <row r="21" spans="1:14" ht="16.5" customHeight="1">
      <c r="A21" s="73" t="s">
        <v>11</v>
      </c>
      <c r="B21" s="78" t="s">
        <v>12</v>
      </c>
      <c r="C21" s="78"/>
      <c r="D21" s="78"/>
      <c r="E21" s="78"/>
      <c r="F21" s="78"/>
      <c r="G21" s="78"/>
      <c r="H21" s="78"/>
      <c r="I21" s="25"/>
      <c r="J21" s="16">
        <f>J22+J25</f>
        <v>3436829</v>
      </c>
      <c r="K21" s="16">
        <f>K22+K25</f>
        <v>2774001</v>
      </c>
      <c r="L21" s="16">
        <f>L22+L23+L24+L25</f>
        <v>3804107</v>
      </c>
      <c r="M21" s="16">
        <f>M22+M23+M24+M25</f>
        <v>3552537</v>
      </c>
      <c r="N21" s="16">
        <f>N22+N23+N24+N25</f>
        <v>3552537</v>
      </c>
    </row>
    <row r="22" spans="1:14" ht="13.5" customHeight="1">
      <c r="A22" s="74"/>
      <c r="B22" s="78" t="s">
        <v>5</v>
      </c>
      <c r="C22" s="78"/>
      <c r="D22" s="78"/>
      <c r="E22" s="78"/>
      <c r="F22" s="78"/>
      <c r="G22" s="78"/>
      <c r="H22" s="78"/>
      <c r="I22" s="25"/>
      <c r="J22" s="15">
        <v>3436829</v>
      </c>
      <c r="K22" s="15">
        <v>2774001</v>
      </c>
      <c r="L22" s="15">
        <v>2774001</v>
      </c>
      <c r="M22" s="15">
        <v>3436829</v>
      </c>
      <c r="N22" s="15">
        <v>3436829</v>
      </c>
    </row>
    <row r="23" spans="1:14" ht="13.5" customHeight="1">
      <c r="A23" s="74"/>
      <c r="B23" s="79" t="s">
        <v>8</v>
      </c>
      <c r="C23" s="79"/>
      <c r="D23" s="79"/>
      <c r="E23" s="79"/>
      <c r="F23" s="79"/>
      <c r="G23" s="79"/>
      <c r="H23" s="79"/>
      <c r="I23" s="25"/>
      <c r="J23" s="15">
        <v>0</v>
      </c>
      <c r="K23" s="15">
        <v>0</v>
      </c>
      <c r="L23" s="15">
        <v>275448</v>
      </c>
      <c r="M23" s="15">
        <v>0</v>
      </c>
      <c r="N23" s="15">
        <v>0</v>
      </c>
    </row>
    <row r="24" spans="1:14" ht="13.5" customHeight="1">
      <c r="A24" s="74"/>
      <c r="B24" s="79" t="s">
        <v>79</v>
      </c>
      <c r="C24" s="79"/>
      <c r="D24" s="79"/>
      <c r="E24" s="79"/>
      <c r="F24" s="79"/>
      <c r="G24" s="79"/>
      <c r="H24" s="79"/>
      <c r="I24" s="25"/>
      <c r="J24" s="15">
        <v>0</v>
      </c>
      <c r="K24" s="15">
        <v>0</v>
      </c>
      <c r="L24" s="15">
        <v>638950</v>
      </c>
      <c r="M24" s="15">
        <v>0</v>
      </c>
      <c r="N24" s="15">
        <v>0</v>
      </c>
    </row>
    <row r="25" spans="1:14" ht="15">
      <c r="A25" s="84"/>
      <c r="B25" s="79" t="s">
        <v>10</v>
      </c>
      <c r="C25" s="79"/>
      <c r="D25" s="79"/>
      <c r="E25" s="79"/>
      <c r="F25" s="79"/>
      <c r="G25" s="79"/>
      <c r="H25" s="79"/>
      <c r="I25" s="29"/>
      <c r="J25" s="15">
        <v>0</v>
      </c>
      <c r="K25" s="15">
        <v>0</v>
      </c>
      <c r="L25" s="15">
        <v>115708</v>
      </c>
      <c r="M25" s="15">
        <v>115708</v>
      </c>
      <c r="N25" s="15">
        <v>115708</v>
      </c>
    </row>
    <row r="26" spans="1:14" ht="16.5" customHeight="1">
      <c r="A26" s="77" t="s">
        <v>13</v>
      </c>
      <c r="B26" s="78" t="s">
        <v>14</v>
      </c>
      <c r="C26" s="78"/>
      <c r="D26" s="78"/>
      <c r="E26" s="78"/>
      <c r="F26" s="78"/>
      <c r="G26" s="78"/>
      <c r="H26" s="78"/>
      <c r="I26" s="25"/>
      <c r="J26" s="16">
        <f>J27+J28</f>
        <v>50000</v>
      </c>
      <c r="K26" s="16">
        <f>K27+K28</f>
        <v>212879</v>
      </c>
      <c r="L26" s="16">
        <f>L27+L28</f>
        <v>295713</v>
      </c>
      <c r="M26" s="16">
        <f>M27+M28</f>
        <v>295000</v>
      </c>
      <c r="N26" s="16">
        <f>N27+N28</f>
        <v>295000</v>
      </c>
    </row>
    <row r="27" spans="1:14" ht="16.5" customHeight="1">
      <c r="A27" s="77"/>
      <c r="B27" s="79" t="s">
        <v>5</v>
      </c>
      <c r="C27" s="79"/>
      <c r="D27" s="79"/>
      <c r="E27" s="79"/>
      <c r="F27" s="79"/>
      <c r="G27" s="79"/>
      <c r="H27" s="79"/>
      <c r="I27" s="29"/>
      <c r="J27" s="15">
        <v>50000</v>
      </c>
      <c r="K27" s="15">
        <v>212879</v>
      </c>
      <c r="L27" s="15">
        <v>295713</v>
      </c>
      <c r="M27" s="15">
        <v>295000</v>
      </c>
      <c r="N27" s="15">
        <v>295000</v>
      </c>
    </row>
    <row r="28" spans="1:14" ht="15">
      <c r="A28" s="77"/>
      <c r="B28" s="79" t="s">
        <v>10</v>
      </c>
      <c r="C28" s="79"/>
      <c r="D28" s="79"/>
      <c r="E28" s="79"/>
      <c r="F28" s="79"/>
      <c r="G28" s="79"/>
      <c r="H28" s="79"/>
      <c r="I28" s="29"/>
      <c r="J28" s="15">
        <v>0</v>
      </c>
      <c r="K28" s="15">
        <v>0</v>
      </c>
      <c r="L28" s="15">
        <v>0</v>
      </c>
      <c r="M28" s="15">
        <v>0</v>
      </c>
      <c r="N28" s="15">
        <v>0</v>
      </c>
    </row>
    <row r="29" spans="1:14" ht="16.5" customHeight="1">
      <c r="A29" s="73" t="s">
        <v>15</v>
      </c>
      <c r="B29" s="78" t="s">
        <v>16</v>
      </c>
      <c r="C29" s="78"/>
      <c r="D29" s="78"/>
      <c r="E29" s="78"/>
      <c r="F29" s="78"/>
      <c r="G29" s="78"/>
      <c r="H29" s="78"/>
      <c r="I29" s="25"/>
      <c r="J29" s="16">
        <f>J30+J31</f>
        <v>397692</v>
      </c>
      <c r="K29" s="16">
        <f>K30+K31</f>
        <v>1333097</v>
      </c>
      <c r="L29" s="16">
        <f>L30+L31</f>
        <v>284382</v>
      </c>
      <c r="M29" s="16">
        <f>M30+M31</f>
        <v>284382</v>
      </c>
      <c r="N29" s="16">
        <f>N30+N31</f>
        <v>284382</v>
      </c>
    </row>
    <row r="30" spans="1:14" ht="16.5" customHeight="1">
      <c r="A30" s="74"/>
      <c r="B30" s="79" t="s">
        <v>5</v>
      </c>
      <c r="C30" s="79"/>
      <c r="D30" s="79"/>
      <c r="E30" s="79"/>
      <c r="F30" s="79"/>
      <c r="G30" s="79"/>
      <c r="H30" s="79"/>
      <c r="I30" s="29"/>
      <c r="J30" s="15">
        <v>397692</v>
      </c>
      <c r="K30" s="15">
        <v>1333097</v>
      </c>
      <c r="L30" s="15">
        <v>284382</v>
      </c>
      <c r="M30" s="15">
        <v>284382</v>
      </c>
      <c r="N30" s="15">
        <v>284382</v>
      </c>
    </row>
    <row r="31" spans="1:14" ht="16.5" customHeight="1">
      <c r="A31" s="75"/>
      <c r="B31" s="79" t="s">
        <v>10</v>
      </c>
      <c r="C31" s="79"/>
      <c r="D31" s="79"/>
      <c r="E31" s="79"/>
      <c r="F31" s="79"/>
      <c r="G31" s="79"/>
      <c r="H31" s="79"/>
      <c r="I31" s="29"/>
      <c r="J31" s="15">
        <v>0</v>
      </c>
      <c r="K31" s="15">
        <v>0</v>
      </c>
      <c r="L31" s="15">
        <v>0</v>
      </c>
      <c r="M31" s="15">
        <v>0</v>
      </c>
      <c r="N31" s="15">
        <v>0</v>
      </c>
    </row>
    <row r="32" spans="1:14" ht="16.5" customHeight="1">
      <c r="A32" s="77" t="s">
        <v>17</v>
      </c>
      <c r="B32" s="78" t="s">
        <v>18</v>
      </c>
      <c r="C32" s="78"/>
      <c r="D32" s="78"/>
      <c r="E32" s="78"/>
      <c r="F32" s="78"/>
      <c r="G32" s="78"/>
      <c r="H32" s="78"/>
      <c r="I32" s="25"/>
      <c r="J32" s="16">
        <f>J33+J34</f>
        <v>47000</v>
      </c>
      <c r="K32" s="16">
        <f>K33+K34</f>
        <v>43000</v>
      </c>
      <c r="L32" s="16">
        <f>L33+L34</f>
        <v>43000</v>
      </c>
      <c r="M32" s="16">
        <f>M33+M34</f>
        <v>45000</v>
      </c>
      <c r="N32" s="16">
        <f>N33+N34</f>
        <v>45000</v>
      </c>
    </row>
    <row r="33" spans="1:14" ht="15">
      <c r="A33" s="77"/>
      <c r="B33" s="79" t="s">
        <v>10</v>
      </c>
      <c r="C33" s="79"/>
      <c r="D33" s="79"/>
      <c r="E33" s="79"/>
      <c r="F33" s="79"/>
      <c r="G33" s="79"/>
      <c r="H33" s="79"/>
      <c r="I33" s="29"/>
      <c r="J33" s="15">
        <v>0</v>
      </c>
      <c r="K33" s="15">
        <v>0</v>
      </c>
      <c r="L33" s="15">
        <v>0</v>
      </c>
      <c r="M33" s="15">
        <v>0</v>
      </c>
      <c r="N33" s="15">
        <v>0</v>
      </c>
    </row>
    <row r="34" spans="1:14" ht="15">
      <c r="A34" s="77"/>
      <c r="B34" s="83" t="s">
        <v>58</v>
      </c>
      <c r="C34" s="83"/>
      <c r="D34" s="83"/>
      <c r="E34" s="83"/>
      <c r="F34" s="83"/>
      <c r="G34" s="83"/>
      <c r="H34" s="83"/>
      <c r="I34" s="30"/>
      <c r="J34" s="17">
        <v>47000</v>
      </c>
      <c r="K34" s="17">
        <v>43000</v>
      </c>
      <c r="L34" s="17">
        <v>43000</v>
      </c>
      <c r="M34" s="17">
        <v>45000</v>
      </c>
      <c r="N34" s="17">
        <v>45000</v>
      </c>
    </row>
    <row r="35" spans="1:14" ht="16.5" customHeight="1">
      <c r="A35" s="77" t="s">
        <v>20</v>
      </c>
      <c r="B35" s="78" t="s">
        <v>81</v>
      </c>
      <c r="C35" s="78"/>
      <c r="D35" s="78"/>
      <c r="E35" s="78"/>
      <c r="F35" s="78"/>
      <c r="G35" s="78"/>
      <c r="H35" s="78"/>
      <c r="I35" s="25"/>
      <c r="J35" s="16">
        <f>J36</f>
        <v>0</v>
      </c>
      <c r="K35" s="16">
        <f>K36</f>
        <v>295713</v>
      </c>
      <c r="L35" s="16">
        <f>L36</f>
        <v>2033097</v>
      </c>
      <c r="M35" s="16">
        <f>M36</f>
        <v>2033097</v>
      </c>
      <c r="N35" s="16">
        <f>N36</f>
        <v>2033097</v>
      </c>
    </row>
    <row r="36" spans="1:14" ht="15">
      <c r="A36" s="77"/>
      <c r="B36" s="79" t="s">
        <v>5</v>
      </c>
      <c r="C36" s="79"/>
      <c r="D36" s="79"/>
      <c r="E36" s="79"/>
      <c r="F36" s="79"/>
      <c r="G36" s="79"/>
      <c r="H36" s="79"/>
      <c r="I36" s="29"/>
      <c r="J36" s="15">
        <v>0</v>
      </c>
      <c r="K36" s="15">
        <v>295713</v>
      </c>
      <c r="L36" s="15">
        <v>2033097</v>
      </c>
      <c r="M36" s="15">
        <v>2033097</v>
      </c>
      <c r="N36" s="15">
        <v>2033097</v>
      </c>
    </row>
    <row r="37" spans="1:14" ht="16.5" customHeight="1">
      <c r="A37" s="73" t="s">
        <v>21</v>
      </c>
      <c r="B37" s="78" t="s">
        <v>80</v>
      </c>
      <c r="C37" s="78"/>
      <c r="D37" s="78"/>
      <c r="E37" s="78"/>
      <c r="F37" s="78"/>
      <c r="G37" s="78"/>
      <c r="H37" s="78"/>
      <c r="I37" s="25"/>
      <c r="J37" s="16">
        <f>J38+J40</f>
        <v>120000</v>
      </c>
      <c r="K37" s="16">
        <f>K38+K40</f>
        <v>173000</v>
      </c>
      <c r="L37" s="16">
        <f>L38+L40+L39</f>
        <v>332879</v>
      </c>
      <c r="M37" s="16">
        <f>M38+M40+M39</f>
        <v>320000</v>
      </c>
      <c r="N37" s="16">
        <f>N38+N40+N39</f>
        <v>320000</v>
      </c>
    </row>
    <row r="38" spans="1:14" ht="13.5" customHeight="1">
      <c r="A38" s="74"/>
      <c r="B38" s="78" t="s">
        <v>8</v>
      </c>
      <c r="C38" s="78"/>
      <c r="D38" s="78"/>
      <c r="E38" s="78"/>
      <c r="F38" s="78"/>
      <c r="G38" s="78"/>
      <c r="H38" s="78"/>
      <c r="I38" s="25"/>
      <c r="J38" s="15">
        <v>90000</v>
      </c>
      <c r="K38" s="15">
        <v>100000</v>
      </c>
      <c r="L38" s="15">
        <v>120000</v>
      </c>
      <c r="M38" s="15">
        <v>120000</v>
      </c>
      <c r="N38" s="15">
        <v>120000</v>
      </c>
    </row>
    <row r="39" spans="1:14" ht="13.5" customHeight="1">
      <c r="A39" s="74"/>
      <c r="B39" s="79" t="s">
        <v>5</v>
      </c>
      <c r="C39" s="79"/>
      <c r="D39" s="79"/>
      <c r="E39" s="79"/>
      <c r="F39" s="79"/>
      <c r="G39" s="79"/>
      <c r="H39" s="79"/>
      <c r="I39" s="25"/>
      <c r="J39" s="15">
        <v>0</v>
      </c>
      <c r="K39" s="15">
        <v>0</v>
      </c>
      <c r="L39" s="15">
        <v>212879</v>
      </c>
      <c r="M39" s="15">
        <v>200000</v>
      </c>
      <c r="N39" s="15">
        <v>200000</v>
      </c>
    </row>
    <row r="40" spans="1:14" ht="13.5" customHeight="1">
      <c r="A40" s="75"/>
      <c r="B40" s="78" t="s">
        <v>62</v>
      </c>
      <c r="C40" s="78"/>
      <c r="D40" s="78"/>
      <c r="E40" s="78"/>
      <c r="F40" s="78"/>
      <c r="G40" s="78"/>
      <c r="H40" s="78"/>
      <c r="I40" s="25"/>
      <c r="J40" s="15">
        <v>30000</v>
      </c>
      <c r="K40" s="15">
        <v>73000</v>
      </c>
      <c r="L40" s="15">
        <v>0</v>
      </c>
      <c r="M40" s="15">
        <v>0</v>
      </c>
      <c r="N40" s="15">
        <v>0</v>
      </c>
    </row>
    <row r="41" spans="1:14" ht="16.5" customHeight="1">
      <c r="A41" s="77" t="s">
        <v>22</v>
      </c>
      <c r="B41" s="78" t="s">
        <v>23</v>
      </c>
      <c r="C41" s="78"/>
      <c r="D41" s="78"/>
      <c r="E41" s="78"/>
      <c r="F41" s="78"/>
      <c r="G41" s="78"/>
      <c r="H41" s="78"/>
      <c r="I41" s="25"/>
      <c r="J41" s="16">
        <f>J42</f>
        <v>426600</v>
      </c>
      <c r="K41" s="16">
        <f>K42</f>
        <v>348882</v>
      </c>
      <c r="L41" s="16">
        <f>L42+L43</f>
        <v>557300</v>
      </c>
      <c r="M41" s="16">
        <f>M42+M43</f>
        <v>250000</v>
      </c>
      <c r="N41" s="16">
        <f>N42+N43</f>
        <v>250000</v>
      </c>
    </row>
    <row r="42" spans="1:14" ht="15">
      <c r="A42" s="77"/>
      <c r="B42" s="79" t="s">
        <v>71</v>
      </c>
      <c r="C42" s="79"/>
      <c r="D42" s="79"/>
      <c r="E42" s="79"/>
      <c r="F42" s="79"/>
      <c r="G42" s="79"/>
      <c r="H42" s="79"/>
      <c r="I42" s="29"/>
      <c r="J42" s="45">
        <v>426600</v>
      </c>
      <c r="K42" s="45">
        <v>348882</v>
      </c>
      <c r="L42" s="45">
        <v>257300</v>
      </c>
      <c r="M42" s="15">
        <v>250000</v>
      </c>
      <c r="N42" s="15">
        <v>250000</v>
      </c>
    </row>
    <row r="43" spans="1:14" ht="15">
      <c r="A43" s="23"/>
      <c r="B43" s="79" t="s">
        <v>78</v>
      </c>
      <c r="C43" s="79"/>
      <c r="D43" s="79"/>
      <c r="E43" s="79"/>
      <c r="F43" s="79"/>
      <c r="G43" s="79"/>
      <c r="H43" s="79"/>
      <c r="I43" s="29"/>
      <c r="J43" s="45">
        <v>0</v>
      </c>
      <c r="K43" s="45">
        <v>0</v>
      </c>
      <c r="L43" s="45">
        <v>300000</v>
      </c>
      <c r="M43" s="15">
        <v>0</v>
      </c>
      <c r="N43" s="15">
        <v>0</v>
      </c>
    </row>
    <row r="44" spans="1:14" ht="16.5" customHeight="1">
      <c r="A44" s="73" t="s">
        <v>24</v>
      </c>
      <c r="B44" s="78" t="s">
        <v>25</v>
      </c>
      <c r="C44" s="78"/>
      <c r="D44" s="78"/>
      <c r="E44" s="78"/>
      <c r="F44" s="78"/>
      <c r="G44" s="78"/>
      <c r="H44" s="78"/>
      <c r="I44" s="25"/>
      <c r="J44" s="16">
        <f>J45+J46+J47+J48</f>
        <v>4229600</v>
      </c>
      <c r="K44" s="16">
        <f>K45+K46+K47+K48</f>
        <v>3258000</v>
      </c>
      <c r="L44" s="16">
        <f>L45+L46+L47+L48</f>
        <v>2383000</v>
      </c>
      <c r="M44" s="16">
        <f>M45+M46+M47+M48</f>
        <v>2000000</v>
      </c>
      <c r="N44" s="16">
        <f>N45+N46+N47+N48</f>
        <v>200000</v>
      </c>
    </row>
    <row r="45" spans="1:14" ht="14.25" customHeight="1">
      <c r="A45" s="74"/>
      <c r="B45" s="78" t="s">
        <v>10</v>
      </c>
      <c r="C45" s="78"/>
      <c r="D45" s="78"/>
      <c r="E45" s="78"/>
      <c r="F45" s="78"/>
      <c r="G45" s="78"/>
      <c r="H45" s="78"/>
      <c r="I45" s="25"/>
      <c r="J45" s="15">
        <v>120000</v>
      </c>
      <c r="K45" s="15">
        <v>164000</v>
      </c>
      <c r="L45" s="15">
        <v>164000</v>
      </c>
      <c r="M45" s="15">
        <v>0</v>
      </c>
      <c r="N45" s="15">
        <v>0</v>
      </c>
    </row>
    <row r="46" spans="1:14" ht="14.25" customHeight="1">
      <c r="A46" s="74"/>
      <c r="B46" s="79" t="s">
        <v>51</v>
      </c>
      <c r="C46" s="79"/>
      <c r="D46" s="79"/>
      <c r="E46" s="79"/>
      <c r="F46" s="79"/>
      <c r="G46" s="79"/>
      <c r="H46" s="79"/>
      <c r="I46" s="25"/>
      <c r="J46" s="15">
        <v>92000</v>
      </c>
      <c r="K46" s="15">
        <v>0</v>
      </c>
      <c r="L46" s="15">
        <v>0</v>
      </c>
      <c r="M46" s="15">
        <v>0</v>
      </c>
      <c r="N46" s="15">
        <v>0</v>
      </c>
    </row>
    <row r="47" spans="1:14" ht="14.25" customHeight="1">
      <c r="A47" s="74"/>
      <c r="B47" s="78" t="s">
        <v>26</v>
      </c>
      <c r="C47" s="78"/>
      <c r="D47" s="78"/>
      <c r="E47" s="78"/>
      <c r="F47" s="78"/>
      <c r="G47" s="78"/>
      <c r="H47" s="78"/>
      <c r="I47" s="25"/>
      <c r="J47" s="15">
        <v>63000</v>
      </c>
      <c r="K47" s="15">
        <v>96000</v>
      </c>
      <c r="L47" s="15">
        <v>96000</v>
      </c>
      <c r="M47" s="15">
        <v>0</v>
      </c>
      <c r="N47" s="15">
        <v>0</v>
      </c>
    </row>
    <row r="48" spans="1:16" ht="14.25" customHeight="1">
      <c r="A48" s="74"/>
      <c r="B48" s="78" t="s">
        <v>66</v>
      </c>
      <c r="C48" s="78"/>
      <c r="D48" s="78"/>
      <c r="E48" s="78"/>
      <c r="F48" s="78"/>
      <c r="G48" s="78"/>
      <c r="H48" s="78"/>
      <c r="I48" s="25"/>
      <c r="J48" s="45">
        <v>3954600</v>
      </c>
      <c r="K48" s="45">
        <v>2998000</v>
      </c>
      <c r="L48" s="45">
        <v>2123000</v>
      </c>
      <c r="M48" s="15">
        <v>2000000</v>
      </c>
      <c r="N48" s="15">
        <v>200000</v>
      </c>
      <c r="P48" s="13"/>
    </row>
    <row r="49" spans="1:16" ht="14.25" customHeight="1">
      <c r="A49" s="77" t="s">
        <v>27</v>
      </c>
      <c r="B49" s="78" t="s">
        <v>54</v>
      </c>
      <c r="C49" s="78"/>
      <c r="D49" s="78"/>
      <c r="E49" s="78"/>
      <c r="F49" s="78"/>
      <c r="G49" s="78"/>
      <c r="H49" s="78"/>
      <c r="I49" s="25"/>
      <c r="J49" s="16">
        <f>J50</f>
        <v>100000</v>
      </c>
      <c r="K49" s="16">
        <f>K50</f>
        <v>0</v>
      </c>
      <c r="L49" s="16">
        <f>L50</f>
        <v>0</v>
      </c>
      <c r="M49" s="16">
        <f>M50</f>
        <v>0</v>
      </c>
      <c r="N49" s="16">
        <f>N50</f>
        <v>0</v>
      </c>
      <c r="P49" s="13"/>
    </row>
    <row r="50" spans="1:16" ht="14.25" customHeight="1">
      <c r="A50" s="82"/>
      <c r="B50" s="78" t="s">
        <v>8</v>
      </c>
      <c r="C50" s="78"/>
      <c r="D50" s="78"/>
      <c r="E50" s="78"/>
      <c r="F50" s="78"/>
      <c r="G50" s="78"/>
      <c r="H50" s="78"/>
      <c r="I50" s="25"/>
      <c r="J50" s="15">
        <v>100000</v>
      </c>
      <c r="K50" s="15">
        <v>0</v>
      </c>
      <c r="L50" s="15">
        <v>0</v>
      </c>
      <c r="M50" s="15">
        <v>0</v>
      </c>
      <c r="N50" s="15">
        <v>0</v>
      </c>
      <c r="P50" s="13"/>
    </row>
    <row r="51" spans="1:14" ht="16.5" customHeight="1">
      <c r="A51" s="77" t="s">
        <v>29</v>
      </c>
      <c r="B51" s="78" t="s">
        <v>28</v>
      </c>
      <c r="C51" s="78"/>
      <c r="D51" s="78"/>
      <c r="E51" s="78"/>
      <c r="F51" s="78"/>
      <c r="G51" s="78"/>
      <c r="H51" s="78"/>
      <c r="I51" s="25"/>
      <c r="J51" s="16">
        <f>J52</f>
        <v>88400</v>
      </c>
      <c r="K51" s="16">
        <f>K52</f>
        <v>31000</v>
      </c>
      <c r="L51" s="16">
        <f>L52</f>
        <v>11000</v>
      </c>
      <c r="M51" s="16">
        <f>M52</f>
        <v>20000</v>
      </c>
      <c r="N51" s="16">
        <v>20000</v>
      </c>
    </row>
    <row r="52" spans="1:14" ht="15">
      <c r="A52" s="77"/>
      <c r="B52" s="79" t="s">
        <v>8</v>
      </c>
      <c r="C52" s="79"/>
      <c r="D52" s="79"/>
      <c r="E52" s="79"/>
      <c r="F52" s="79"/>
      <c r="G52" s="79"/>
      <c r="H52" s="79"/>
      <c r="I52" s="29"/>
      <c r="J52" s="15">
        <v>88400</v>
      </c>
      <c r="K52" s="15">
        <v>31000</v>
      </c>
      <c r="L52" s="15">
        <v>11000</v>
      </c>
      <c r="M52" s="15">
        <v>20000</v>
      </c>
      <c r="N52" s="15">
        <v>2000</v>
      </c>
    </row>
    <row r="53" spans="1:14" ht="16.5" customHeight="1">
      <c r="A53" s="77" t="s">
        <v>52</v>
      </c>
      <c r="B53" s="78" t="s">
        <v>30</v>
      </c>
      <c r="C53" s="78"/>
      <c r="D53" s="78"/>
      <c r="E53" s="78"/>
      <c r="F53" s="78"/>
      <c r="G53" s="78"/>
      <c r="H53" s="78"/>
      <c r="I53" s="25"/>
      <c r="J53" s="16">
        <f>J54</f>
        <v>0</v>
      </c>
      <c r="K53" s="16">
        <f>K54</f>
        <v>41000</v>
      </c>
      <c r="L53" s="16">
        <f>L54</f>
        <v>0</v>
      </c>
      <c r="M53" s="16">
        <f>M54</f>
        <v>20000</v>
      </c>
      <c r="N53" s="16">
        <f>N54</f>
        <v>20000</v>
      </c>
    </row>
    <row r="54" spans="1:14" ht="15">
      <c r="A54" s="77"/>
      <c r="B54" s="79" t="s">
        <v>71</v>
      </c>
      <c r="C54" s="79"/>
      <c r="D54" s="79"/>
      <c r="E54" s="79"/>
      <c r="F54" s="79"/>
      <c r="G54" s="79"/>
      <c r="H54" s="79"/>
      <c r="I54" s="29"/>
      <c r="J54" s="15">
        <v>0</v>
      </c>
      <c r="K54" s="15">
        <v>41000</v>
      </c>
      <c r="L54" s="15">
        <v>0</v>
      </c>
      <c r="M54" s="15">
        <v>20000</v>
      </c>
      <c r="N54" s="15">
        <v>20000</v>
      </c>
    </row>
    <row r="55" spans="1:14" ht="15">
      <c r="A55" s="81" t="s">
        <v>53</v>
      </c>
      <c r="B55" s="79" t="s">
        <v>68</v>
      </c>
      <c r="C55" s="79"/>
      <c r="D55" s="79"/>
      <c r="E55" s="79"/>
      <c r="F55" s="79"/>
      <c r="G55" s="79"/>
      <c r="H55" s="79"/>
      <c r="I55" s="29"/>
      <c r="J55" s="16">
        <f>J56+J57</f>
        <v>0</v>
      </c>
      <c r="K55" s="16">
        <f>K56+K57</f>
        <v>0</v>
      </c>
      <c r="L55" s="16">
        <f>L56+L57</f>
        <v>0</v>
      </c>
      <c r="M55" s="16">
        <f>M56+M57</f>
        <v>0</v>
      </c>
      <c r="N55" s="16">
        <f>N56+N57</f>
        <v>0</v>
      </c>
    </row>
    <row r="56" spans="1:14" ht="15">
      <c r="A56" s="81"/>
      <c r="B56" s="79" t="s">
        <v>31</v>
      </c>
      <c r="C56" s="79"/>
      <c r="D56" s="79"/>
      <c r="E56" s="79"/>
      <c r="F56" s="79"/>
      <c r="G56" s="79"/>
      <c r="H56" s="79"/>
      <c r="I56" s="29"/>
      <c r="J56" s="15">
        <v>0</v>
      </c>
      <c r="K56" s="15">
        <v>0</v>
      </c>
      <c r="L56" s="15">
        <v>0</v>
      </c>
      <c r="M56" s="15">
        <v>0</v>
      </c>
      <c r="N56" s="15">
        <v>0</v>
      </c>
    </row>
    <row r="57" spans="1:14" ht="15">
      <c r="A57" s="81"/>
      <c r="B57" s="80" t="s">
        <v>32</v>
      </c>
      <c r="C57" s="80"/>
      <c r="D57" s="80"/>
      <c r="E57" s="80"/>
      <c r="F57" s="80"/>
      <c r="G57" s="80"/>
      <c r="H57" s="80"/>
      <c r="I57" s="32"/>
      <c r="J57" s="15">
        <v>0</v>
      </c>
      <c r="K57" s="15">
        <v>0</v>
      </c>
      <c r="L57" s="15">
        <v>0</v>
      </c>
      <c r="M57" s="15">
        <v>0</v>
      </c>
      <c r="N57" s="15">
        <v>0</v>
      </c>
    </row>
    <row r="58" spans="1:14" ht="15">
      <c r="A58" s="96" t="s">
        <v>69</v>
      </c>
      <c r="B58" s="80" t="s">
        <v>70</v>
      </c>
      <c r="C58" s="80"/>
      <c r="D58" s="80"/>
      <c r="E58" s="80"/>
      <c r="F58" s="80"/>
      <c r="G58" s="80"/>
      <c r="H58" s="80"/>
      <c r="I58" s="32"/>
      <c r="J58" s="15">
        <v>0</v>
      </c>
      <c r="K58" s="16">
        <f>K59</f>
        <v>24100000</v>
      </c>
      <c r="L58" s="16">
        <f>L59</f>
        <v>4750000</v>
      </c>
      <c r="M58" s="16">
        <f>M59</f>
        <v>19250000</v>
      </c>
      <c r="N58" s="16">
        <f>N59</f>
        <v>0</v>
      </c>
    </row>
    <row r="59" spans="1:14" ht="15">
      <c r="A59" s="75"/>
      <c r="B59" s="80" t="s">
        <v>82</v>
      </c>
      <c r="C59" s="80"/>
      <c r="D59" s="80"/>
      <c r="E59" s="80"/>
      <c r="F59" s="80"/>
      <c r="G59" s="80"/>
      <c r="H59" s="80"/>
      <c r="I59" s="32"/>
      <c r="J59" s="15">
        <v>0</v>
      </c>
      <c r="K59" s="15">
        <v>24100000</v>
      </c>
      <c r="L59" s="15">
        <v>4750000</v>
      </c>
      <c r="M59" s="15">
        <v>19250000</v>
      </c>
      <c r="N59" s="15">
        <v>0</v>
      </c>
    </row>
    <row r="60" spans="1:14" ht="35.25" customHeight="1">
      <c r="A60" s="7"/>
      <c r="B60" s="76" t="s">
        <v>33</v>
      </c>
      <c r="C60" s="76"/>
      <c r="D60" s="76"/>
      <c r="E60" s="76"/>
      <c r="F60" s="76"/>
      <c r="G60" s="76"/>
      <c r="H60" s="76"/>
      <c r="I60" s="27"/>
      <c r="J60" s="18">
        <f>J10+J15+J18+J21+J26+J29+J32+J35+J37+J41+J44+J49+J51+J53+J55</f>
        <v>14262808</v>
      </c>
      <c r="K60" s="18">
        <f>K10+K15+K18+K21+K26+K29+K32+K35+K37+K41+K44+K49+K51+K53+K55+K58</f>
        <v>39129222</v>
      </c>
      <c r="L60" s="18">
        <f>L10+L15+L18+L21+L26+L29+L32+L35+L37+L41+L44+L49+L51+L53+L55+L58</f>
        <v>21312128</v>
      </c>
      <c r="M60" s="18">
        <f>M10+M15+M18+M21+M26+M29+M32+M35+M37+M41+M44+M49+M51+M53+M55+M58</f>
        <v>34303920</v>
      </c>
      <c r="N60" s="18">
        <f>N10+N15+N18+N21+N26+N29+N32+N35+N37+N41+N44+N49+N51+N53+N55</f>
        <v>13253920</v>
      </c>
    </row>
    <row r="61" spans="1:14" ht="15">
      <c r="A61" s="7"/>
      <c r="B61" s="76" t="s">
        <v>43</v>
      </c>
      <c r="C61" s="76"/>
      <c r="D61" s="76"/>
      <c r="E61" s="76"/>
      <c r="F61" s="76"/>
      <c r="G61" s="76"/>
      <c r="H61" s="76"/>
      <c r="I61" s="27"/>
      <c r="J61" s="18"/>
      <c r="K61" s="18">
        <f>K60-J60</f>
        <v>24866414</v>
      </c>
      <c r="L61" s="18">
        <f>L60-K60</f>
        <v>-17817094</v>
      </c>
      <c r="M61" s="18">
        <f>M60-J60</f>
        <v>20041112</v>
      </c>
      <c r="N61" s="18">
        <f>N60-M60</f>
        <v>-21050000</v>
      </c>
    </row>
    <row r="62" spans="1:13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70"/>
      <c r="M62" s="4"/>
    </row>
    <row r="63" spans="1:13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70"/>
      <c r="M63" s="1"/>
    </row>
    <row r="64" spans="1:13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</sheetData>
  <sheetProtection selectLockedCells="1" selectUnlockedCells="1"/>
  <mergeCells count="74">
    <mergeCell ref="A44:A48"/>
    <mergeCell ref="B39:H39"/>
    <mergeCell ref="B58:H58"/>
    <mergeCell ref="B59:H59"/>
    <mergeCell ref="A58:A59"/>
    <mergeCell ref="A26:A28"/>
    <mergeCell ref="B26:H26"/>
    <mergeCell ref="B27:H27"/>
    <mergeCell ref="B36:H36"/>
    <mergeCell ref="B28:H28"/>
    <mergeCell ref="B19:H19"/>
    <mergeCell ref="B20:H20"/>
    <mergeCell ref="A21:A25"/>
    <mergeCell ref="B21:H21"/>
    <mergeCell ref="B22:H22"/>
    <mergeCell ref="B25:H25"/>
    <mergeCell ref="B24:H24"/>
    <mergeCell ref="B23:H23"/>
    <mergeCell ref="A1:D1"/>
    <mergeCell ref="A2:D2"/>
    <mergeCell ref="A3:D3"/>
    <mergeCell ref="A6:M6"/>
    <mergeCell ref="B8:H8"/>
    <mergeCell ref="B18:H18"/>
    <mergeCell ref="B13:H13"/>
    <mergeCell ref="B14:H14"/>
    <mergeCell ref="B12:H12"/>
    <mergeCell ref="B61:H61"/>
    <mergeCell ref="A10:A11"/>
    <mergeCell ref="B10:H10"/>
    <mergeCell ref="B11:H11"/>
    <mergeCell ref="B9:H9"/>
    <mergeCell ref="A15:A17"/>
    <mergeCell ref="B15:H15"/>
    <mergeCell ref="B16:H16"/>
    <mergeCell ref="B17:H17"/>
    <mergeCell ref="A18:A20"/>
    <mergeCell ref="B29:H29"/>
    <mergeCell ref="B30:H30"/>
    <mergeCell ref="B44:H44"/>
    <mergeCell ref="B31:H31"/>
    <mergeCell ref="B37:H37"/>
    <mergeCell ref="B38:H38"/>
    <mergeCell ref="B43:H43"/>
    <mergeCell ref="B47:H47"/>
    <mergeCell ref="B48:H48"/>
    <mergeCell ref="B46:H46"/>
    <mergeCell ref="B50:H50"/>
    <mergeCell ref="A32:A34"/>
    <mergeCell ref="B32:H32"/>
    <mergeCell ref="B33:H33"/>
    <mergeCell ref="B34:H34"/>
    <mergeCell ref="A35:A36"/>
    <mergeCell ref="B35:H35"/>
    <mergeCell ref="B56:H56"/>
    <mergeCell ref="A49:A50"/>
    <mergeCell ref="B54:H54"/>
    <mergeCell ref="A37:A40"/>
    <mergeCell ref="B40:H40"/>
    <mergeCell ref="A41:A42"/>
    <mergeCell ref="B41:H41"/>
    <mergeCell ref="B53:H53"/>
    <mergeCell ref="B45:H45"/>
    <mergeCell ref="B42:H42"/>
    <mergeCell ref="A29:A31"/>
    <mergeCell ref="B60:H60"/>
    <mergeCell ref="A51:A52"/>
    <mergeCell ref="B51:H51"/>
    <mergeCell ref="B52:H52"/>
    <mergeCell ref="A53:A54"/>
    <mergeCell ref="B57:H57"/>
    <mergeCell ref="B49:H49"/>
    <mergeCell ref="A55:A57"/>
    <mergeCell ref="B55:H5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="60" zoomScaleNormal="130" zoomScalePageLayoutView="0" workbookViewId="0" topLeftCell="A1">
      <selection activeCell="V6" sqref="V6"/>
    </sheetView>
  </sheetViews>
  <sheetFormatPr defaultColWidth="9.140625" defaultRowHeight="12.75"/>
  <cols>
    <col min="1" max="1" width="5.421875" style="0" customWidth="1"/>
    <col min="7" max="7" width="19.00390625" style="0" customWidth="1"/>
    <col min="8" max="8" width="0" style="0" hidden="1" customWidth="1"/>
    <col min="9" max="9" width="0.42578125" style="0" customWidth="1"/>
    <col min="10" max="11" width="17.140625" style="0" customWidth="1"/>
    <col min="12" max="12" width="18.28125" style="0" customWidth="1"/>
    <col min="13" max="13" width="17.8515625" style="0" customWidth="1"/>
    <col min="26" max="26" width="15.421875" style="0" customWidth="1"/>
  </cols>
  <sheetData>
    <row r="1" spans="12:16" ht="14.25">
      <c r="L1" s="68"/>
      <c r="M1" s="69"/>
      <c r="P1" s="125"/>
    </row>
    <row r="2" spans="1:16" ht="14.25">
      <c r="A2" s="103" t="s">
        <v>57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P2" s="72"/>
    </row>
    <row r="3" spans="1:16" ht="15">
      <c r="A3" s="8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P3" s="72"/>
    </row>
    <row r="4" spans="1:13" ht="39.75" customHeight="1">
      <c r="A4" s="10" t="s">
        <v>41</v>
      </c>
      <c r="B4" s="92" t="s">
        <v>3</v>
      </c>
      <c r="C4" s="93"/>
      <c r="D4" s="93"/>
      <c r="E4" s="93"/>
      <c r="F4" s="93"/>
      <c r="G4" s="93"/>
      <c r="H4" s="94"/>
      <c r="I4" s="62" t="s">
        <v>42</v>
      </c>
      <c r="J4" s="60" t="s">
        <v>84</v>
      </c>
      <c r="K4" s="60" t="s">
        <v>72</v>
      </c>
      <c r="L4" s="28" t="s">
        <v>67</v>
      </c>
      <c r="M4" s="20" t="s">
        <v>49</v>
      </c>
    </row>
    <row r="5" spans="1:13" ht="15" customHeight="1">
      <c r="A5" s="34" t="s">
        <v>40</v>
      </c>
      <c r="B5" s="117"/>
      <c r="C5" s="118"/>
      <c r="D5" s="118"/>
      <c r="E5" s="118"/>
      <c r="F5" s="118"/>
      <c r="G5" s="118"/>
      <c r="H5" s="119"/>
      <c r="I5" s="63" t="s">
        <v>50</v>
      </c>
      <c r="J5" s="61">
        <v>2015</v>
      </c>
      <c r="K5" s="61">
        <v>2015</v>
      </c>
      <c r="L5" s="35">
        <v>2016</v>
      </c>
      <c r="M5" s="35">
        <v>2017</v>
      </c>
    </row>
    <row r="6" spans="1:13" ht="15" customHeight="1">
      <c r="A6" s="37">
        <v>1</v>
      </c>
      <c r="B6" s="120" t="s">
        <v>83</v>
      </c>
      <c r="C6" s="121"/>
      <c r="D6" s="121"/>
      <c r="E6" s="121"/>
      <c r="F6" s="121"/>
      <c r="G6" s="121"/>
      <c r="H6" s="36"/>
      <c r="I6" s="43">
        <f>I7</f>
        <v>30000</v>
      </c>
      <c r="J6" s="43">
        <f>J7</f>
        <v>30000</v>
      </c>
      <c r="K6" s="43">
        <f>K7</f>
        <v>50000</v>
      </c>
      <c r="L6" s="48">
        <f>L7</f>
        <v>0</v>
      </c>
      <c r="M6" s="48">
        <f>M7</f>
        <v>0</v>
      </c>
    </row>
    <row r="7" spans="1:13" ht="15" customHeight="1">
      <c r="A7" s="37"/>
      <c r="B7" s="122" t="s">
        <v>48</v>
      </c>
      <c r="C7" s="123"/>
      <c r="D7" s="123"/>
      <c r="E7" s="123"/>
      <c r="F7" s="123"/>
      <c r="G7" s="124"/>
      <c r="H7" s="36"/>
      <c r="I7" s="41">
        <v>30000</v>
      </c>
      <c r="J7" s="66">
        <v>30000</v>
      </c>
      <c r="K7" s="66">
        <v>50000</v>
      </c>
      <c r="L7" s="49">
        <v>0</v>
      </c>
      <c r="M7" s="48">
        <v>0</v>
      </c>
    </row>
    <row r="8" spans="1:13" ht="18.75" customHeight="1">
      <c r="A8" s="77">
        <v>2</v>
      </c>
      <c r="B8" s="78" t="s">
        <v>34</v>
      </c>
      <c r="C8" s="78"/>
      <c r="D8" s="78"/>
      <c r="E8" s="78"/>
      <c r="F8" s="78"/>
      <c r="G8" s="78"/>
      <c r="H8" s="78"/>
      <c r="I8" s="44">
        <f>I9</f>
        <v>0</v>
      </c>
      <c r="J8" s="44">
        <f>J9</f>
        <v>30000</v>
      </c>
      <c r="K8" s="44">
        <f>K9</f>
        <v>0</v>
      </c>
      <c r="L8" s="50">
        <f>L9</f>
        <v>0</v>
      </c>
      <c r="M8" s="50">
        <f>M9</f>
        <v>0</v>
      </c>
    </row>
    <row r="9" spans="1:13" ht="15">
      <c r="A9" s="77"/>
      <c r="B9" s="79" t="s">
        <v>8</v>
      </c>
      <c r="C9" s="79"/>
      <c r="D9" s="79"/>
      <c r="E9" s="79"/>
      <c r="F9" s="79"/>
      <c r="G9" s="79"/>
      <c r="H9" s="79"/>
      <c r="I9" s="42">
        <v>0</v>
      </c>
      <c r="J9" s="54">
        <v>30000</v>
      </c>
      <c r="K9" s="54">
        <v>0</v>
      </c>
      <c r="L9" s="52">
        <v>0</v>
      </c>
      <c r="M9" s="52">
        <v>0</v>
      </c>
    </row>
    <row r="10" spans="1:13" ht="29.25" customHeight="1">
      <c r="A10" s="77">
        <v>3</v>
      </c>
      <c r="B10" s="97" t="s">
        <v>60</v>
      </c>
      <c r="C10" s="98"/>
      <c r="D10" s="98"/>
      <c r="E10" s="98"/>
      <c r="F10" s="98"/>
      <c r="G10" s="98"/>
      <c r="H10" s="99"/>
      <c r="I10" s="44">
        <f>I11+I12</f>
        <v>2395747</v>
      </c>
      <c r="J10" s="44">
        <f>J11+J12</f>
        <v>3377747</v>
      </c>
      <c r="K10" s="44">
        <f>K11+K12</f>
        <v>1535547</v>
      </c>
      <c r="L10" s="46">
        <f>L11+L12</f>
        <v>2395747</v>
      </c>
      <c r="M10" s="46">
        <f>M11+M12</f>
        <v>2408600</v>
      </c>
    </row>
    <row r="11" spans="1:13" ht="15">
      <c r="A11" s="77"/>
      <c r="B11" s="79" t="s">
        <v>8</v>
      </c>
      <c r="C11" s="79"/>
      <c r="D11" s="79"/>
      <c r="E11" s="79"/>
      <c r="F11" s="79"/>
      <c r="G11" s="79"/>
      <c r="H11" s="79"/>
      <c r="I11" s="54">
        <v>1750000</v>
      </c>
      <c r="J11" s="54">
        <v>2732000</v>
      </c>
      <c r="K11" s="54">
        <v>889800</v>
      </c>
      <c r="L11" s="56">
        <v>1750000</v>
      </c>
      <c r="M11" s="56">
        <v>1750000</v>
      </c>
    </row>
    <row r="12" spans="1:13" ht="15">
      <c r="A12" s="77"/>
      <c r="B12" s="89" t="s">
        <v>19</v>
      </c>
      <c r="C12" s="89"/>
      <c r="D12" s="89"/>
      <c r="E12" s="89"/>
      <c r="F12" s="89"/>
      <c r="G12" s="89"/>
      <c r="H12" s="89"/>
      <c r="I12" s="42">
        <v>645747</v>
      </c>
      <c r="J12" s="54">
        <v>645747</v>
      </c>
      <c r="K12" s="54">
        <v>645747</v>
      </c>
      <c r="L12" s="57">
        <v>645747</v>
      </c>
      <c r="M12" s="57">
        <v>658600</v>
      </c>
    </row>
    <row r="13" spans="1:13" ht="15">
      <c r="A13" s="73"/>
      <c r="B13" s="108" t="s">
        <v>55</v>
      </c>
      <c r="C13" s="109"/>
      <c r="D13" s="109"/>
      <c r="E13" s="109"/>
      <c r="F13" s="109"/>
      <c r="G13" s="110"/>
      <c r="H13" s="39"/>
      <c r="I13" s="44">
        <f>I14</f>
        <v>1000000</v>
      </c>
      <c r="J13" s="44">
        <f>J14</f>
        <v>500000</v>
      </c>
      <c r="K13" s="44">
        <f>K14</f>
        <v>0</v>
      </c>
      <c r="L13" s="47">
        <f>L14</f>
        <v>1000000</v>
      </c>
      <c r="M13" s="47">
        <f>M14</f>
        <v>1020000</v>
      </c>
    </row>
    <row r="14" spans="1:13" ht="15">
      <c r="A14" s="107"/>
      <c r="B14" s="111" t="s">
        <v>8</v>
      </c>
      <c r="C14" s="112"/>
      <c r="D14" s="112"/>
      <c r="E14" s="112"/>
      <c r="F14" s="112"/>
      <c r="G14" s="113"/>
      <c r="H14" s="39"/>
      <c r="I14" s="42">
        <v>1000000</v>
      </c>
      <c r="J14" s="54">
        <v>500000</v>
      </c>
      <c r="K14" s="54">
        <v>0</v>
      </c>
      <c r="L14" s="57">
        <v>1000000</v>
      </c>
      <c r="M14" s="57">
        <v>1020000</v>
      </c>
    </row>
    <row r="15" spans="1:13" ht="15">
      <c r="A15" s="107"/>
      <c r="B15" s="78" t="s">
        <v>35</v>
      </c>
      <c r="C15" s="78"/>
      <c r="D15" s="78"/>
      <c r="E15" s="78"/>
      <c r="F15" s="78"/>
      <c r="G15" s="78"/>
      <c r="H15" s="78"/>
      <c r="I15" s="44">
        <f>I16+I17+I18</f>
        <v>5400000</v>
      </c>
      <c r="J15" s="44">
        <f>J16+J17+J18</f>
        <v>5400000</v>
      </c>
      <c r="K15" s="44">
        <f>K16+K17+K18</f>
        <v>5160000</v>
      </c>
      <c r="L15" s="46">
        <f>L16+L17+L18</f>
        <v>5400000</v>
      </c>
      <c r="M15" s="46">
        <f>M16+M17+M18</f>
        <v>5507100</v>
      </c>
    </row>
    <row r="16" spans="1:13" ht="15">
      <c r="A16" s="75"/>
      <c r="B16" s="78" t="s">
        <v>8</v>
      </c>
      <c r="C16" s="78"/>
      <c r="D16" s="78"/>
      <c r="E16" s="78"/>
      <c r="F16" s="78"/>
      <c r="G16" s="78"/>
      <c r="H16" s="78"/>
      <c r="I16" s="54">
        <v>405000</v>
      </c>
      <c r="J16" s="54">
        <v>405000</v>
      </c>
      <c r="K16" s="54">
        <v>165000</v>
      </c>
      <c r="L16" s="56">
        <v>405000</v>
      </c>
      <c r="M16" s="56">
        <v>413100</v>
      </c>
    </row>
    <row r="17" spans="1:13" ht="18.75" customHeight="1">
      <c r="A17" s="73">
        <v>4</v>
      </c>
      <c r="B17" s="78" t="s">
        <v>36</v>
      </c>
      <c r="C17" s="78"/>
      <c r="D17" s="78"/>
      <c r="E17" s="78"/>
      <c r="F17" s="78"/>
      <c r="G17" s="78"/>
      <c r="H17" s="78"/>
      <c r="I17" s="54">
        <v>2700000</v>
      </c>
      <c r="J17" s="54">
        <v>2700000</v>
      </c>
      <c r="K17" s="54">
        <v>2700000</v>
      </c>
      <c r="L17" s="56">
        <v>2700000</v>
      </c>
      <c r="M17" s="56">
        <v>2754000</v>
      </c>
    </row>
    <row r="18" spans="1:13" ht="15">
      <c r="A18" s="74"/>
      <c r="B18" s="78" t="s">
        <v>10</v>
      </c>
      <c r="C18" s="78"/>
      <c r="D18" s="78"/>
      <c r="E18" s="78"/>
      <c r="F18" s="78"/>
      <c r="G18" s="78"/>
      <c r="H18" s="78"/>
      <c r="I18" s="54">
        <v>2295000</v>
      </c>
      <c r="J18" s="54">
        <v>2295000</v>
      </c>
      <c r="K18" s="54">
        <v>2295000</v>
      </c>
      <c r="L18" s="56">
        <v>2295000</v>
      </c>
      <c r="M18" s="56">
        <v>2340000</v>
      </c>
    </row>
    <row r="19" spans="1:13" ht="15">
      <c r="A19" s="74"/>
      <c r="B19" s="100" t="s">
        <v>44</v>
      </c>
      <c r="C19" s="101"/>
      <c r="D19" s="101"/>
      <c r="E19" s="101"/>
      <c r="F19" s="101"/>
      <c r="G19" s="102"/>
      <c r="H19" s="22"/>
      <c r="I19" s="44">
        <f>I20+I21</f>
        <v>12492800</v>
      </c>
      <c r="J19" s="44">
        <f>J20+J21</f>
        <v>11929804</v>
      </c>
      <c r="K19" s="44">
        <f>K20+K21</f>
        <v>0</v>
      </c>
      <c r="L19" s="46">
        <f>L20+L21</f>
        <v>11929800</v>
      </c>
      <c r="M19" s="46">
        <f>M20+M21</f>
        <v>11929800</v>
      </c>
    </row>
    <row r="20" spans="1:13" ht="15">
      <c r="A20" s="74"/>
      <c r="B20" s="100" t="s">
        <v>45</v>
      </c>
      <c r="C20" s="101"/>
      <c r="D20" s="101"/>
      <c r="E20" s="101"/>
      <c r="F20" s="101"/>
      <c r="G20" s="102"/>
      <c r="H20" s="22"/>
      <c r="I20" s="64">
        <v>563000</v>
      </c>
      <c r="J20" s="64">
        <v>0</v>
      </c>
      <c r="K20" s="54">
        <v>0</v>
      </c>
      <c r="L20" s="65">
        <v>0</v>
      </c>
      <c r="M20" s="65">
        <v>0</v>
      </c>
    </row>
    <row r="21" spans="1:13" ht="15">
      <c r="A21" s="75"/>
      <c r="B21" s="100" t="s">
        <v>61</v>
      </c>
      <c r="C21" s="101"/>
      <c r="D21" s="101"/>
      <c r="E21" s="101"/>
      <c r="F21" s="101"/>
      <c r="G21" s="102"/>
      <c r="H21" s="22"/>
      <c r="I21" s="64">
        <v>11929800</v>
      </c>
      <c r="J21" s="64">
        <v>11929804</v>
      </c>
      <c r="K21" s="54">
        <v>0</v>
      </c>
      <c r="L21" s="65">
        <v>11929800</v>
      </c>
      <c r="M21" s="65">
        <v>11929800</v>
      </c>
    </row>
    <row r="22" spans="1:13" ht="15">
      <c r="A22" s="23">
        <v>5</v>
      </c>
      <c r="B22" s="78" t="s">
        <v>37</v>
      </c>
      <c r="C22" s="78"/>
      <c r="D22" s="78"/>
      <c r="E22" s="78"/>
      <c r="F22" s="78"/>
      <c r="G22" s="78"/>
      <c r="H22" s="78"/>
      <c r="I22" s="44">
        <f>I23</f>
        <v>1543010</v>
      </c>
      <c r="J22" s="44">
        <f>J23</f>
        <v>1073510</v>
      </c>
      <c r="K22" s="44">
        <f>K23</f>
        <v>1180510</v>
      </c>
      <c r="L22" s="46">
        <f>L23</f>
        <v>1543010</v>
      </c>
      <c r="M22" s="46">
        <f>M23</f>
        <v>1543010</v>
      </c>
    </row>
    <row r="23" spans="1:13" ht="15">
      <c r="A23" s="23"/>
      <c r="B23" s="79" t="s">
        <v>5</v>
      </c>
      <c r="C23" s="79"/>
      <c r="D23" s="79"/>
      <c r="E23" s="79"/>
      <c r="F23" s="79"/>
      <c r="G23" s="79"/>
      <c r="H23" s="79"/>
      <c r="I23" s="54">
        <v>1543010</v>
      </c>
      <c r="J23" s="54">
        <v>1073510</v>
      </c>
      <c r="K23" s="54">
        <v>1180510</v>
      </c>
      <c r="L23" s="56">
        <v>1543010</v>
      </c>
      <c r="M23" s="56">
        <v>1543010</v>
      </c>
    </row>
    <row r="24" spans="1:13" ht="18.75" customHeight="1">
      <c r="A24" s="77">
        <v>6</v>
      </c>
      <c r="B24" s="78" t="s">
        <v>38</v>
      </c>
      <c r="C24" s="78"/>
      <c r="D24" s="78"/>
      <c r="E24" s="78"/>
      <c r="F24" s="78"/>
      <c r="G24" s="78"/>
      <c r="H24" s="78"/>
      <c r="I24" s="44">
        <f>I25</f>
        <v>367000</v>
      </c>
      <c r="J24" s="44">
        <f>J25</f>
        <v>364000</v>
      </c>
      <c r="K24" s="44">
        <f>K25</f>
        <v>50000</v>
      </c>
      <c r="L24" s="46">
        <f>L25</f>
        <v>367000</v>
      </c>
      <c r="M24" s="46">
        <f>M25</f>
        <v>374200</v>
      </c>
    </row>
    <row r="25" spans="1:13" ht="15">
      <c r="A25" s="77"/>
      <c r="B25" s="79" t="s">
        <v>8</v>
      </c>
      <c r="C25" s="79"/>
      <c r="D25" s="79"/>
      <c r="E25" s="79"/>
      <c r="F25" s="79"/>
      <c r="G25" s="79"/>
      <c r="H25" s="79"/>
      <c r="I25" s="54">
        <v>367000</v>
      </c>
      <c r="J25" s="54">
        <v>364000</v>
      </c>
      <c r="K25" s="54">
        <v>50000</v>
      </c>
      <c r="L25" s="56">
        <v>367000</v>
      </c>
      <c r="M25" s="56">
        <v>374200</v>
      </c>
    </row>
    <row r="26" spans="1:13" ht="18.75" customHeight="1">
      <c r="A26" s="77">
        <v>7</v>
      </c>
      <c r="B26" s="104" t="s">
        <v>39</v>
      </c>
      <c r="C26" s="104"/>
      <c r="D26" s="104"/>
      <c r="E26" s="104"/>
      <c r="F26" s="104"/>
      <c r="G26" s="104"/>
      <c r="H26" s="104"/>
      <c r="I26" s="55">
        <f>I6+I8+I10+I13+I15+I19+I22+I24</f>
        <v>23228557</v>
      </c>
      <c r="J26" s="55">
        <f>J6+J8+J10+J13+J15+J19+J22+J24</f>
        <v>22705061</v>
      </c>
      <c r="K26" s="55">
        <f>K6+K8+K10+K13+K15+K19+K22+K24</f>
        <v>7976057</v>
      </c>
      <c r="L26" s="58">
        <f>L6+L8+L10+L13+L15+L19+L22+L24</f>
        <v>22635557</v>
      </c>
      <c r="M26" s="58">
        <f>M6+M8+M10+M13+M15+M19+M22+M24</f>
        <v>22782710</v>
      </c>
    </row>
    <row r="27" spans="1:13" ht="14.25">
      <c r="A27" s="77"/>
      <c r="B27" s="114" t="s">
        <v>43</v>
      </c>
      <c r="C27" s="115"/>
      <c r="D27" s="115"/>
      <c r="E27" s="115"/>
      <c r="F27" s="115"/>
      <c r="G27" s="116"/>
      <c r="H27" s="21"/>
      <c r="I27" s="53"/>
      <c r="J27" s="53"/>
      <c r="K27" s="53"/>
      <c r="L27" s="19">
        <f>L26-I26</f>
        <v>-593000</v>
      </c>
      <c r="M27" s="19">
        <f>M26-L26</f>
        <v>147153</v>
      </c>
    </row>
    <row r="28" spans="1:13" ht="38.25" customHeight="1">
      <c r="A28" s="9"/>
      <c r="B28" s="105" t="s">
        <v>59</v>
      </c>
      <c r="C28" s="106"/>
      <c r="D28" s="106"/>
      <c r="E28" s="106"/>
      <c r="F28" s="106"/>
      <c r="G28" s="106"/>
      <c r="H28" s="40"/>
      <c r="I28" s="18">
        <f>investicije!J60+'kapitalne pomoći'!I26</f>
        <v>37491365</v>
      </c>
      <c r="J28" s="18">
        <f>investicije!K60+'kapitalne pomoći'!J26</f>
        <v>61834283</v>
      </c>
      <c r="K28" s="18">
        <f>investicije!L60+'kapitalne pomoći'!K26</f>
        <v>29288185</v>
      </c>
      <c r="L28" s="18">
        <f>investicije!M60+'kapitalne pomoći'!L26</f>
        <v>56939477</v>
      </c>
      <c r="M28" s="18">
        <f>investicije!N60+'kapitalne pomoći'!M26</f>
        <v>36036630</v>
      </c>
    </row>
    <row r="29" spans="1:11" ht="23.25" customHeight="1">
      <c r="A29" s="51"/>
      <c r="B29" s="51"/>
      <c r="C29" s="51"/>
      <c r="D29" s="51"/>
      <c r="E29" s="51"/>
      <c r="F29" s="51"/>
      <c r="G29" s="51"/>
      <c r="H29" s="51"/>
      <c r="I29" s="8"/>
      <c r="J29" s="8"/>
      <c r="K29" s="70"/>
    </row>
    <row r="30" spans="1:11" ht="32.25" customHeight="1">
      <c r="A30" s="51"/>
      <c r="B30" s="51"/>
      <c r="C30" s="51"/>
      <c r="D30" s="51"/>
      <c r="E30" s="51"/>
      <c r="F30" s="51"/>
      <c r="G30" s="51"/>
      <c r="H30" s="51"/>
      <c r="I30" s="8"/>
      <c r="J30" s="8"/>
      <c r="K30" s="71"/>
    </row>
    <row r="31" spans="1:11" ht="15">
      <c r="A31" s="8"/>
      <c r="B31" s="8"/>
      <c r="C31" s="8"/>
      <c r="D31" s="103"/>
      <c r="E31" s="103"/>
      <c r="F31" s="103"/>
      <c r="G31" s="103"/>
      <c r="H31" s="103"/>
      <c r="I31" s="103"/>
      <c r="J31" s="59"/>
      <c r="K31" s="59"/>
    </row>
    <row r="32" spans="1:12" ht="41.25" customHeight="1">
      <c r="A32" s="8"/>
      <c r="B32" s="8"/>
      <c r="C32" s="8"/>
      <c r="D32" s="8"/>
      <c r="E32" s="103"/>
      <c r="F32" s="103"/>
      <c r="G32" s="103"/>
      <c r="H32" s="103"/>
      <c r="I32" s="103"/>
      <c r="J32" s="103"/>
      <c r="K32" s="103"/>
      <c r="L32" s="103"/>
    </row>
    <row r="33" ht="15">
      <c r="A33" s="8"/>
    </row>
    <row r="34" ht="24" customHeight="1">
      <c r="A34" s="8"/>
    </row>
    <row r="38" ht="14.25" customHeight="1"/>
  </sheetData>
  <sheetProtection selectLockedCells="1" selectUnlockedCells="1"/>
  <mergeCells count="34">
    <mergeCell ref="A2:L2"/>
    <mergeCell ref="B4:H4"/>
    <mergeCell ref="A8:A9"/>
    <mergeCell ref="B8:H8"/>
    <mergeCell ref="B9:H9"/>
    <mergeCell ref="B5:H5"/>
    <mergeCell ref="B6:G6"/>
    <mergeCell ref="B7:G7"/>
    <mergeCell ref="A26:A27"/>
    <mergeCell ref="A13:A16"/>
    <mergeCell ref="B13:G13"/>
    <mergeCell ref="B14:G14"/>
    <mergeCell ref="B27:G27"/>
    <mergeCell ref="B18:H18"/>
    <mergeCell ref="A24:A25"/>
    <mergeCell ref="B23:H23"/>
    <mergeCell ref="B16:H16"/>
    <mergeCell ref="B17:H17"/>
    <mergeCell ref="E32:L32"/>
    <mergeCell ref="D31:I31"/>
    <mergeCell ref="B22:H22"/>
    <mergeCell ref="B26:H26"/>
    <mergeCell ref="B19:G19"/>
    <mergeCell ref="B24:H24"/>
    <mergeCell ref="B25:H25"/>
    <mergeCell ref="B20:G20"/>
    <mergeCell ref="B28:G28"/>
    <mergeCell ref="A10:A12"/>
    <mergeCell ref="B10:H10"/>
    <mergeCell ref="B11:H11"/>
    <mergeCell ref="B15:H15"/>
    <mergeCell ref="B12:H12"/>
    <mergeCell ref="A17:A21"/>
    <mergeCell ref="B21:G21"/>
  </mergeCells>
  <printOptions/>
  <pageMargins left="0.15748031496062992" right="0.15748031496062992" top="0" bottom="0.1968503937007874" header="0.11811023622047245" footer="0.11811023622047245"/>
  <pageSetup horizontalDpi="300" verticalDpi="300" orientation="portrait" paperSize="9" scale="7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Gorički</dc:creator>
  <cp:keywords/>
  <dc:description/>
  <cp:lastModifiedBy>Zvonko Tušek</cp:lastModifiedBy>
  <cp:lastPrinted>2015-11-26T08:29:00Z</cp:lastPrinted>
  <dcterms:created xsi:type="dcterms:W3CDTF">2012-07-02T05:55:25Z</dcterms:created>
  <dcterms:modified xsi:type="dcterms:W3CDTF">2016-01-04T13:30:14Z</dcterms:modified>
  <cp:category/>
  <cp:version/>
  <cp:contentType/>
  <cp:contentStatus/>
</cp:coreProperties>
</file>