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reuzimanja\Danijel Makar\03.08\Za objavu\"/>
    </mc:Choice>
  </mc:AlternateContent>
  <bookViews>
    <workbookView xWindow="18795" yWindow="-30" windowWidth="10110" windowHeight="12945" tabRatio="752" firstSheet="3" activeTab="3"/>
  </bookViews>
  <sheets>
    <sheet name="NASLOVNICA" sheetId="2" r:id="rId1"/>
    <sheet name="REKAPITUALCIJA" sheetId="4" r:id="rId2"/>
    <sheet name="Opči uvjeti troškovnika" sheetId="5" r:id="rId3"/>
    <sheet name="Opci uvjeti Građ_Obrtnicki" sheetId="7" r:id="rId4"/>
    <sheet name="GRAĐEVINSKO OBRTNIČKI " sheetId="1" r:id="rId5"/>
  </sheets>
  <externalReferences>
    <externalReference r:id="rId6"/>
  </externalReferences>
  <definedNames>
    <definedName name="Gradjevina">#REF!</definedName>
    <definedName name="_xlnm.Print_Area" localSheetId="4">'GRAĐEVINSKO OBRTNIČKI '!$A$1:$F$237</definedName>
    <definedName name="_xlnm.Print_Area" localSheetId="0">NASLOVNICA!$A$1:$A$48</definedName>
    <definedName name="_xlnm.Print_Area" localSheetId="3">'Opci uvjeti Građ_Obrtnicki'!$A$1:$A$58</definedName>
    <definedName name="_xlnm.Print_Area" localSheetId="2">'Opči uvjeti troškovnika'!$A$1:$B$100</definedName>
    <definedName name="_xlnm.Print_Area" localSheetId="1">REKAPITUALCIJA!$A$1:$E$38</definedName>
    <definedName name="Ponudjac">#REF!</definedName>
  </definedNames>
  <calcPr calcId="152511" fullPrecision="0"/>
</workbook>
</file>

<file path=xl/calcChain.xml><?xml version="1.0" encoding="utf-8"?>
<calcChain xmlns="http://schemas.openxmlformats.org/spreadsheetml/2006/main">
  <c r="F113" i="1" l="1"/>
  <c r="F100" i="1"/>
  <c r="F97" i="1"/>
  <c r="F88" i="1"/>
  <c r="F68" i="1"/>
  <c r="F62" i="1"/>
  <c r="F38" i="1"/>
  <c r="F37" i="1"/>
  <c r="F36" i="1"/>
  <c r="F215" i="1"/>
  <c r="F217" i="1"/>
  <c r="F231" i="1"/>
  <c r="F46" i="1"/>
  <c r="F55" i="1"/>
  <c r="F15" i="1"/>
  <c r="F33" i="1"/>
  <c r="F18" i="1"/>
  <c r="F196" i="1"/>
  <c r="F195" i="1"/>
  <c r="F194" i="1"/>
  <c r="F193" i="1"/>
  <c r="F192" i="1"/>
  <c r="F200" i="1"/>
  <c r="F212" i="1"/>
  <c r="F211" i="1"/>
  <c r="F59" i="1"/>
  <c r="F58" i="1"/>
  <c r="F152" i="1"/>
  <c r="F39" i="1"/>
  <c r="F203" i="1"/>
  <c r="F201" i="1"/>
  <c r="F202" i="1"/>
  <c r="F52" i="1"/>
  <c r="F125" i="1"/>
  <c r="F123" i="1"/>
  <c r="F124" i="1"/>
  <c r="F122" i="1"/>
  <c r="F121" i="1"/>
  <c r="F120" i="1"/>
  <c r="F174" i="1"/>
  <c r="F179" i="1"/>
  <c r="F230" i="1"/>
  <c r="F165" i="1"/>
  <c r="F161" i="1"/>
  <c r="F149" i="1"/>
  <c r="F155" i="1"/>
  <c r="F228" i="1"/>
  <c r="F79" i="1"/>
  <c r="F76" i="1"/>
  <c r="F139" i="1"/>
  <c r="F138" i="1"/>
  <c r="F73" i="1"/>
  <c r="F72" i="1"/>
  <c r="F71" i="1"/>
  <c r="F65" i="1"/>
  <c r="F64" i="1"/>
  <c r="F41" i="1"/>
  <c r="F45" i="1"/>
  <c r="F49" i="1"/>
  <c r="F63" i="1"/>
  <c r="F32" i="1"/>
  <c r="F31" i="1"/>
  <c r="F27" i="1"/>
  <c r="F9" i="1"/>
  <c r="F12" i="1"/>
  <c r="F10" i="1"/>
  <c r="F104" i="1"/>
  <c r="F105" i="1"/>
  <c r="F107" i="1"/>
  <c r="F225" i="1"/>
  <c r="F106" i="1"/>
  <c r="F131" i="1"/>
  <c r="F136" i="1"/>
  <c r="F141" i="1"/>
  <c r="F142" i="1"/>
  <c r="F227" i="1"/>
  <c r="F166" i="1"/>
  <c r="F176" i="1"/>
  <c r="F177" i="1"/>
  <c r="F178" i="1"/>
  <c r="A223" i="1"/>
  <c r="F20" i="1"/>
  <c r="F223" i="1"/>
  <c r="F82" i="1"/>
  <c r="F224" i="1"/>
  <c r="F132" i="1"/>
  <c r="F226" i="1"/>
  <c r="F167" i="1"/>
  <c r="F229" i="1"/>
  <c r="F233" i="1"/>
  <c r="F235" i="1"/>
  <c r="E19" i="4"/>
  <c r="E24" i="4"/>
  <c r="F237" i="1"/>
  <c r="E26" i="4"/>
  <c r="E28" i="4"/>
</calcChain>
</file>

<file path=xl/sharedStrings.xml><?xml version="1.0" encoding="utf-8"?>
<sst xmlns="http://schemas.openxmlformats.org/spreadsheetml/2006/main" count="422" uniqueCount="338">
  <si>
    <t>1.1.</t>
  </si>
  <si>
    <t>1.2.</t>
  </si>
  <si>
    <t>7.1.</t>
  </si>
  <si>
    <t xml:space="preserve">  </t>
  </si>
  <si>
    <t>7.</t>
  </si>
  <si>
    <t>2.10.</t>
  </si>
  <si>
    <t>IZOLATERSKI RADOVI UKUPNO</t>
  </si>
  <si>
    <t>KERAMIČARSKI RADOVI</t>
  </si>
  <si>
    <t>m1</t>
  </si>
  <si>
    <t>kom</t>
  </si>
  <si>
    <t>2.2.</t>
  </si>
  <si>
    <t>3.1.</t>
  </si>
  <si>
    <t>5.</t>
  </si>
  <si>
    <t>5.1.</t>
  </si>
  <si>
    <t>ZIDARSKI RADOVI</t>
  </si>
  <si>
    <t>4.1.</t>
  </si>
  <si>
    <t>2.</t>
  </si>
  <si>
    <t>2.1.</t>
  </si>
  <si>
    <t>m'</t>
  </si>
  <si>
    <t>3.</t>
  </si>
  <si>
    <t>6.</t>
  </si>
  <si>
    <t>2.3.</t>
  </si>
  <si>
    <t>1.</t>
  </si>
  <si>
    <t>7.2.</t>
  </si>
  <si>
    <t>m2</t>
  </si>
  <si>
    <t>PRIPREMNI RADOVI UKUPNO</t>
  </si>
  <si>
    <t>BRAVARSKI RADOVI UKUPNO</t>
  </si>
  <si>
    <t>9.</t>
  </si>
  <si>
    <t>9.1.</t>
  </si>
  <si>
    <t>8.</t>
  </si>
  <si>
    <t>BRAVARSKI RADOVI</t>
  </si>
  <si>
    <t>8.1.</t>
  </si>
  <si>
    <t>8.2.</t>
  </si>
  <si>
    <t>2.4.</t>
  </si>
  <si>
    <t>IZOLATERSKI RADOVI</t>
  </si>
  <si>
    <t>6.2.</t>
  </si>
  <si>
    <t>2.5.</t>
  </si>
  <si>
    <t>2.7.</t>
  </si>
  <si>
    <t>2.8.</t>
  </si>
  <si>
    <t>2.9.</t>
  </si>
  <si>
    <t>sati</t>
  </si>
  <si>
    <t>4.</t>
  </si>
  <si>
    <t>6.1.</t>
  </si>
  <si>
    <t>Soboslikarski i ličilački popravci nakon završene montaže svih instalacija i opreme</t>
  </si>
  <si>
    <t>SOBOSLIKARSKO LIČILAČKI RADOVI</t>
  </si>
  <si>
    <t>KV soboslikar i ličilac</t>
  </si>
  <si>
    <t>a. KV radnik</t>
  </si>
  <si>
    <t>b. NK radnik</t>
  </si>
  <si>
    <t>PRIPREMNI RADOVI</t>
  </si>
  <si>
    <t>9.2.</t>
  </si>
  <si>
    <t>9.3.</t>
  </si>
  <si>
    <t>9.4.</t>
  </si>
  <si>
    <t>REKAPITULACIJA GRAĐEVINSKO OBRTNIČKIH RADOVA</t>
  </si>
  <si>
    <t>FASADERSKI RADOVI</t>
  </si>
  <si>
    <t>2.11.</t>
  </si>
  <si>
    <t>2.12.</t>
  </si>
  <si>
    <t xml:space="preserve">kom </t>
  </si>
  <si>
    <t xml:space="preserve">LOKACIJA: </t>
  </si>
  <si>
    <t>Veljko Vnučec, dipl.ing.arh.</t>
  </si>
  <si>
    <t>OPĆI TEHNIČKI UVJETI UZ TROŠKOVNIK</t>
  </si>
  <si>
    <t>Sve odredbe ovih uvjeta smatraju se sastavnim dijelom opisa svake pojedine stavke ovog troškovnika. Svaki ponuđač će podnijeti svoju ponudu na primjerku troškovnika u kojeg je dužan upisati svoju jediničnu cijenu za svaku stavku, ukupnu cijenu i ukupnu cijenu u rekapitulaciji za cijeli objekt.</t>
  </si>
  <si>
    <t>Nacrti, tehnički opis i ovaj  troškovnik čine cjelinu projekta. Izvođač je dužan proučiti sve navedene dijelove projekta, te u slučaju nejasnoća tražiti objašnjenje od projektanta, odnosno iznijeti svoje primjedbe.</t>
  </si>
  <si>
    <t>Ponuđač je dužan nuditi solidan i ispravan rad. Ako koja stavka nije ponuđaču jasna treba prije davanja ponude od projektanta tražiti pojašnjenje. Naknadno pozivanje na eventualno nerazumjevanje ili manjkavosti opisa ili nacrta se neće uzeti u obzir.</t>
  </si>
  <si>
    <t>Nepoznavanje crtanog dijela projekta i tehničkog opisa neće se prihvatiti kao razlog za povišenje jediničnih cijena ili greške u izvedbi.</t>
  </si>
  <si>
    <t>Prije unošenja cijena ponuđač je dužan detaljno se upoznati sa projektom i lokacijom objekta radi dobivanja potpunog uvida o veličini i vrsti glavnih i pripremnih radova.</t>
  </si>
  <si>
    <t>Svi radovi obuhvaćeni ovim troškovnikom moraju se izvesti u svemu po općim i pojedinačnim opisima iz troškovnika, po nacrtima, detaljima, statičkom računu, uputstvima projektanta i nadzornog inženjera, a po važećim tehničkim propisima.</t>
  </si>
  <si>
    <t>Eventualne izmjene materijala te načina izvedbe tokom gradnje mogu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</si>
  <si>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t>
  </si>
  <si>
    <t xml:space="preserve"> </t>
  </si>
  <si>
    <t>Sva kontrola vrši se bez posebne naplate.</t>
  </si>
  <si>
    <t>Izvođač je dužan pridržavati se svih važećih zakona i propisa i to naročito Zakona o prostornom uređenju i gradnji, Zakona o zaštiti na radu, Hrvatskih normi itd.</t>
  </si>
  <si>
    <t>Izvođač je prilikom uvođenja u posao dužan, u okviru ugovorene cijene, preuzeti radilište, te obavjestiti nadležne službe o otvaranju gradilišta.</t>
  </si>
  <si>
    <t>Od tog trenutka pa do primopredaje radova izvođač je odgovoran za stvari i osobe koje se nalaze unutar gradilišta.</t>
  </si>
  <si>
    <t>Od ulaska na gradilište izvođač je obavezan voditi građevinski dnevnik u kojem bilježi opis radnih procesa i građevinsku knjigu u kojoj bilježi i dokumentira mjerenja, sve faze izvršenog posla prema stavkama troškovnika i projektu.</t>
  </si>
  <si>
    <t>Izvođač je dužan na gradilištu čuvati svu potrebnu dokumentaciju propisanu Zakonom, glavni i izvedbeni projekt i dati ih na uvid ovlaštenim inspekcijskim službama.</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</si>
  <si>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</si>
  <si>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</si>
  <si>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</si>
  <si>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Ukoliko se ustanovi da su radovi izvedeni nekvalitetno, izvoditelj je dužan iste ponovo izvesti u traženoj kvaliteti ili iste naručiti kod drugog izvoditelja, a sve u najkraćem dogovorenom roku i na svoj trošak.</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</si>
  <si>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</si>
  <si>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</si>
  <si>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pomoćni. U cijenu je uključena i cijena transportnih troškova bez obzira na prijevozno sredstvo, sa svim prijenosima, utovarima i istovarima do mjesta ugradnje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</si>
  <si>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prije naručivanja i ugradbe.</t>
  </si>
  <si>
    <t>b) Rad</t>
  </si>
  <si>
    <t>c) Izmjere</t>
  </si>
  <si>
    <t>Ukoliko nije u pojedinoj stavci dat način rada, ima se izvođač u svemu pridržavati propisa HRN-a za pojedinu vrstu rada, prosječnih normi u građevinarstvu, uputa proizvođača materijala koji se upotrebljava ili ugrađuje, te uputa nadzorne službe naručitelja.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</si>
  <si>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</si>
  <si>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</si>
  <si>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d) Zimski i ljetni rad</t>
  </si>
  <si>
    <t>Ukoliko je u ugovoreni termin izvršenja radova uključen i zimski, odnosno ljetni period, neće se izvođaču priznati nikakve naknade za rad pri niskoj, odnosno visokoj temperaturi, te zaštitu konstrukcija od smrzavanja, vrućine i amosferskih nepogoda: sve to mora biti uključeno u jediničnu cijenu.</t>
  </si>
  <si>
    <t>Za vrijeme zimskih, odnosno ljetnih razdoblja izvođač je dužan štititi objekt od smrzavanja, odnosno od prebrzog sušenja uslijed visokih temperatura.</t>
  </si>
  <si>
    <t>U slučaju eventualno nastalih šteta (smrzavanja dijelova građevine) izvođač ih ima otkloniti bez bilo kakve naplate. Ukoliko je temperatura niža od temperature pri kojoj je dozvoljen dotični rad, izvođač snosi punu odgovornost za ispravnost i kvalitetu izvedenog rada.</t>
  </si>
  <si>
    <t>Analogno vrijedi i za zaštitu radova tokom ljeta od prebrzog sušenja uslijed visoke temperature.</t>
  </si>
  <si>
    <t>e) Cijene</t>
  </si>
  <si>
    <t>U jediničnu cijenu rada izvođač treba faktorom obuhvatiti i slijedeće radove, koji se neće zasebno platiti kao naknadni rad, i to:</t>
  </si>
  <si>
    <t xml:space="preserve"> * kompletnu režiju gradilišta uključujući dizalice, mostove, mehanizaciju, transportne puteve unutar gradilišta, pristupne puteve, prostor za pranje mehanizacije i sl;</t>
  </si>
  <si>
    <t xml:space="preserve"> * organizaciju prostorija i uvjeta zaštite na radu, zaštite od požara, te komfora i  higijene zaposlenih;</t>
  </si>
  <si>
    <t xml:space="preserve"> * najamne troškove za posuđenu mehanizaciju, koju izvođač sam ne posjeduje, a potrebna je pri izvođenju radova;</t>
  </si>
  <si>
    <t xml:space="preserve"> * sve troškove utroška vode, električne energije i svih drugih energenata;</t>
  </si>
  <si>
    <t xml:space="preserve"> * osiguranje neometanog prolaza i saobraćaja,</t>
  </si>
  <si>
    <t xml:space="preserve"> * nalaganje temelja prije iskopa;</t>
  </si>
  <si>
    <t xml:space="preserve"> * svu geodetsku kontrolu i geomehaničku kontrolu</t>
  </si>
  <si>
    <t xml:space="preserve">* sva ev. potrebna crpljenja vode za vrijeme izvođenja radova u tlu </t>
  </si>
  <si>
    <t xml:space="preserve"> * zaštitu i čišćenje ugrađenih elemenata </t>
  </si>
  <si>
    <t xml:space="preserve"> * sva ispitivanja materijala i ishođenje atesta (certifikata);</t>
  </si>
  <si>
    <t xml:space="preserve"> * čišćenja u toku izrade objekta.</t>
  </si>
  <si>
    <t xml:space="preserve"> * uređenje gradilišta po završetku rada, sa otklanjanjem i odvozom skele, otpadaka, šute, ostataka građevinskog materijala, inventara, pomoćnih objekata i sl, sa planiranjem terena </t>
  </si>
  <si>
    <t xml:space="preserve"> * uskladištenje materijala i elemenata za obrtničke i instalaterske radove do njihove ugradbe;</t>
  </si>
  <si>
    <t xml:space="preserve"> * osiguranje gradilišta od djelovanja više sile i krađe</t>
  </si>
  <si>
    <t xml:space="preserve"> * 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</si>
  <si>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</si>
  <si>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Ponuđena jedinična cijena je konačna cijena za realizaciju pojedine troškovničke stavke, te obuhvaća i sve radnje koje u stavci nisu posebno navedene, a nužne su za izvedbu pojedine stavke do potpune funkcionalne i uporabne gotovosti.</t>
  </si>
  <si>
    <t>f) Skele</t>
  </si>
  <si>
    <t>Sve vrste radnih skela, bez obzira na visinu, ulaze u jediničnu cijenu dotičnog rada. Pod pojmom skela podrauzumjeva se i prilaz istoj, te zaštitne ograde.</t>
  </si>
  <si>
    <t>g) Ponude</t>
  </si>
  <si>
    <t>Ponuđač jediničnom cijenom stavke nudi dobavu i ugradnju ako stavkom troškovnika nije definirano drugačije.</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</si>
  <si>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</si>
  <si>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</si>
  <si>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Ostalo</t>
  </si>
  <si>
    <t>U jedinične cijene stavki imaju biti uračunati svi radovi i potrebni materijali (eventualno nespecificirani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</si>
  <si>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Obračun količina radova vrši se na način opisan u svakoj poziciji ovog troškovnika.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</si>
  <si>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</si>
  <si>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</si>
  <si>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t>
  </si>
  <si>
    <t xml:space="preserve">Sva oštećenja nastala tokom gradnje otkloniti će izvođač o svom trošku. </t>
  </si>
  <si>
    <t>i/ Naknadni radovi</t>
  </si>
  <si>
    <t>Za dodatne radove čiji opisi se ne nalaze u troškovniku, a koji se imaju izvesti po nalogu nadzornog inženjera, obračun se vrši po stvarnim troškovima rada i materijala na temelju dostavljene ponude sa analizom cijene.</t>
  </si>
  <si>
    <t>Za više radnje čiji se opisi nalaze u ugovornom troškovniku primjenjivati će se ugovorne jedinične cijene.</t>
  </si>
  <si>
    <t>U građ. dnevnik obavezno evidentirati:</t>
  </si>
  <si>
    <t>* vremenske i ostale uvjete za vrijeme izvođenja radova</t>
  </si>
  <si>
    <t>* kvalitetu i stanje pojedinih podloga prije nastavka izvođenja završnih radova</t>
  </si>
  <si>
    <t>* uočene nedostatke i način njihovog otklanjanja</t>
  </si>
  <si>
    <t>* podatke o kontrolnim ispitivanjima</t>
  </si>
  <si>
    <t>* preuzimanje faza radova</t>
  </si>
  <si>
    <t>Ovi "Opći tehnički uvjeti uz troškovnik" i svi “Opći uvjeti” uz pojedine grupe radova sastavni su dio troškovnika i moraju biti priloženi i ovjereni prilikom davanja ponude.</t>
  </si>
  <si>
    <t xml:space="preserve">
NAPOMENA: Izvođač ima pravo predložiti i druga rješenja, ako ista zadovoljavaju predviđene uvjete iz opisa i ne mijenjaju ugovorenu jediničnu cjelinu.
OBRAČUN
Obračun izvršenih radova vrši se u cijelosti prema  Prosječnim normama u građevinarstvu, a kao jedinica mjere uzima se 1 m1, m2  ili komad.
Jedinična cijena treba sadržavati:
- sav materijal, alat mehanizaciju i uskladištenje,
- troškove radne snage za kompletan rad opisan u troškovniku,
- sve horizontalne i vertikalne transporte do mjesta ugradnje,
- svu potrebnu radnu skelu iz koje se uzima radna skela (fasade),
- čišćenje okoliša nakon završetka radova,
- sve posredne i neposredne troškove,
- svu štetu kao i troškove popravka kao posljedice nepažnje u toku izvedbe,
- troškove zaštite na radu, i 
- troškove atesta.
- sve ostalo potrebno za potpuno dovršenje rada
</t>
  </si>
  <si>
    <t xml:space="preserve">Izvođač bravarskih radova dužan je pridržavati se općih propisa za tu svrhu radova, opisa troškovnika, shema, te uputa projektanta. Na osnovu shema i nacrta izvođač bravarije izrađuje svoje radioničke nacrte i detalje koje daje projektantu na uvid i potpis.
 Svi varovi oko spojeva moraju biti solidno izvedeni da se varovi ne primijete te po potrebi i ispitani po mjerodavnom institutu uz predočenje odgovarajućeg atesta.
 Aluminijski bravarski elementi su od  aluminija – plastificirani, tip kao Shüco.
 Završna površinska obrada ostalih metalnih elemenata vrši se uljenim bojama. Boju odabire projektant prema predočenim uzorcima. Okov je sadržan u jediničnoj cijeni.
 Eventualne nejasnoće u opisu ili shemama bravarije moraju se riješiti prije sklapanja ugovora kako ne bi došlo do traženja nadoplate od strane izvođača. Svaki ponuđač dužan je nuditi sve opisane stavke specifikacijaa bez obzira da li će ih sam izvesti ili sa svojim kooperantima.
 Zaštitu bravarije od korozije mora provesti izvođač bravarskih radova i nezaštićenu bravariju ne smije dostaviti na gradilište.
</t>
  </si>
  <si>
    <t xml:space="preserve">Sve mjere označene bilo u nacrtu ili shemi bravarije moraju se prekontrolirati u naravi i uskladiti.
Pored opisa stavke bravar je u jediničnu cijenu dužan obuhvatiti i sljedeće:
 - osnovni i pomoćni materijal
 - uzimanje izmjere u građevini
 - razvoda detalja i ovjera od strane projektanta
 - sve troškove izrade, zaštite i dopreme na građevinu
 - montažu na građevinu
- troškove za utrošak struje, vode i smještaja bravara - montera i zaštita od korozije
 - popravke miniziranja iza montaže
 - čišćenje po završenom poslu
 Ovi opći uvjeti mijenjaju se i dopunjuju opisom pojedine stavke troškovnika.
Sav materijal koji se upotrebljava za izradu bravarskih radova mora odgovarati standardima HRN-a:
 - kvadratno željezo    HRN C.B4024
 - plosno željezo    HRN C.B4.025
 - okruglo željezo    HRN C.G6.020
 - profil od aluminija   HRN C.C3.020
 - okovi za vrata i prozore   HRN M.K3.031
</t>
  </si>
  <si>
    <t xml:space="preserve">A ) SOBOSLIKARSKI RADOVI
1. MATERIJAL
Prije početka radova izvoditelj je dužan investitoru predočiti uzorke boja odgovarajuće za određen tip obrade i izvesti probna bojanja s uzorcima na plohama koje se obrađuju, i to u više nijansi boja, na osnovu čega će investitor odabrati boju te sredstvo i način nanošenja. Tek po odobrenju investitora mogu se nastaviti radovi na tako odabran način. Gore navedeno neće se posebno platiti, već predstavlja trošak i obvezu izvoditelja i ulazi u jediničnu cijenu izvedbe radova.
Ukoliko se izvedu radovi koje investitor nije odobrio i (ili) u neodgovarajućoj boji, tonu ili kvaliteti, radovi će se morati ponoviti u traženoj kvaliteti, izboru i po projektu uz prethodno uklanjanje neispravnih radova. 
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t>
  </si>
  <si>
    <t>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specifikaciji drugačije navedeno. Sve gore navedeno treba uračunati u jediničnu cijenu. 
Pri radu, naročito u zatvorenim prostorima treba se striktno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te isto uračunati u cijeni. Ukoliko do prljanja i oštećenja ipak dođe isto će izvoditelj očistiti i popraviti na svoj trošak.
Izvoditelj treba kvalitetu ugrađenih materijala i stručnost radnika dokazati odgovarajućim certifikatima izdanim od za to ovlaštene institucije.</t>
  </si>
  <si>
    <t>2. IZVOĐENJE RADOVA</t>
  </si>
  <si>
    <t xml:space="preserve">Radovi se moraju obaviti kao standardno izvođenje ako u tehničkom opisu nije drugačije utvrđeno ili naknadno dogovoreno.
Premazivanje može biti ručno ili strojno. 
Tvornički proizvodi moraju se upotrijebiti prema uputama proizvođača. Radovi na otvorenom ne smiju se obavljati pod nepovoljnim vremenskim uvjetima.
2a ) Kvaliteta premaza
Premazi moraju čvrsto prianjati bez tragova četke ili valjka, boja mora biti bez mrlja, sastavi neprimjetni, a pokriveni premazi moraju potpuno pokrivati podlogu.
2b ) Podloga
Mora biti očišćena od prašine i drugih prljavština. Stare premaze ako se ponovo boje, a nepodesni su , treba skinuti odgovarajućim postupkom ( struganje, pranje, bušenje ). Bojati se smije  samo suhu i pripremljenu podlogu, bez nedostataka.
2c ) Probni premazi ( izrada uzorka )
Moraju se po želji naručioca izvesti za sve premaze, različite po tonu i načinu izvođenja.
2d ) Otpornost premaza
Premazi moraju biti otporni prema brisanju, pranju, ribanju, atmosferilijima.
</t>
  </si>
  <si>
    <t xml:space="preserve">B ) LIČILAČKI RADOVI
Ličenje bravarije, limarije i metalnih konstrukcija prema HRN U.F2.012 sa temeljnim bojama i sintetičkim bojama. Materijali moraju odgovarati zahtjevima hrvatskih standarda, a oni koji nisu obuhvaćeni standardima moraju imati uvjerenje o kvaliteti.
Ako je  u opisu radova spomenut ili utvrđen određeni materijal može se odobrenjem naručioca i uz suglasnost projektanta upotrijebiti i drugi proizvod odgovarajuće kvalitete.
Ako u opisu radova nije izričito utvrđen neki određeni materijal izvođač treba na vlastitu odgovornost  izabrati i pripremiti materijal prikladan za tu vrstu podloge HRN U.F2.012 - 4.1.6, 4.1.7, 4.1.9. Materijali za temeljne naliče kao zaštita od korozije moraju se nanositi na očišćenu i pripremljenu podlogu , moraju stvoriti čvrstu i elastičnu prevlaku, odlično prianjati uz podlogu i osiguravati trajnu osnovu pokrovnom naliču.
Uljni kit mora biti standardne tvorničke proizvodnje i stvarati čvrstu prevlaku koja ispunjava sva udubljenja i pukotine podloge te da osigurava dobar temelj za pokrivne naliče. Kao standardni tvornički proizvodi lakovi i boje moraju se primjenjivati po uputama proizvođača. 
</t>
  </si>
  <si>
    <t xml:space="preserve">To se isto odnosi na i na temeljne boje i kitove.
Kod izvođenja radova izvođač mora ako ne nastavlja ličenje poslije antikorozivne zaštite posebno navesti upotrijebljene zaštitne boje, odnosno temeljni nalič.
Naliči moraju čvrsto prianjati da ostavljaju dojam ujednačene površine bez tragova četke, boja mora biti ujednačena bez mrlja. Pokrivni naliči moraju potpuno fiksirati podlogu. Nalič mora biti u najmanje  dva sloja. Kad se nanose višestruki naliči prethodni nalič mora biti sasvim suh kada se nanosi sljedeći. Svi završeci oličenih površina moraju biti ravni i pravilni. Unutrašnji naliči moraju biti postojani na svijetlo i otporni na pranje vodom kojoj je dodano do 2% neutralnog sredstva za pranje. Vanjski naliči moraju biti otporni na atmosferiliju prema HRN U.F2.012 - 5.1.7.
  </t>
  </si>
  <si>
    <t>Podloga na koju se nanosi nalič mora biti očišćena od prašine i drugih prljavština ( smole, ulja, masti, mort, čađa, gar, bitumen ). Stare naliče koji nisu čvrsti treba skinuti odgovarajućim postupcima. Nakon nanošenja temeljnog naliča rupice vijka i čavala moraju se zakitati. Prije nanošenja svakog sljedećeg naliča mora se brusiti i ako je potrebno kitati.
Bojenje je dopušteno samo na suhu i pripremljenu podlogu bez nadostataka HRN U.F2.012 - 5.2.4.
Ostali prateći radovi u skladu sa HRN  U.F2.012 - 6.1. - 6.2.8.
Obračun radova i uzimanje mjera po HRN U.F2-012 - 7.2.2 - 7.2.4.</t>
  </si>
  <si>
    <t xml:space="preserve">
A) KERAMIČKE PLOČICE
 Keramičke pločice koje se dopremaju i ugrađuju u građevinu moraju odgovarati postojećim hrvatskim normativima.
 Ako za određene pločice ne postoji HRN one moraju ispunjavati sljedeće uvjete: 
 - rubovi moraju biti oštri, paralelni, ravni i neoštećeni,
 - pločice ne smiju sadržavati topive soli i ostale sastojke,
 - površina mora biti bez zareza i mjehurića,
 - donja površina mora biti obrađena tako da bude pogodna za ugradnju, 
 - boja mora biti ujednačena,
 - pločice ne smiju prekoračiti granicu upijanja vode po površini koja je predviđena HRN - om 
 Pri izboru pločica potrebno je pored estetskih zahtjeva voditi računa o tome, da pločice po svojim fizikalnim, kemijskim i mehaničkim svojstvima odgovaraju namijenjenim površinama.
</t>
  </si>
  <si>
    <t>E) IZVOĐENJE
 Prilikom izvođenja keramičarskih radova treba zadovoljiti uvjete propisane standardom HRN U.F2.011 točka6.
 Pri izvođenju keramičarskih radova moraju se zadovoljiti i ovi uvjeti:
 U unutrašnjost građevine keramičarski radovi se izvode pošto su prostorije ožbukane, postavljeni okviri za stolariju i provedena i ispitana instalacija.
 Oblaganje zidnih površina treba izvesti potpuno ravno i vertikalno, bez valova, izbočenja i udubljenja s jednoličnim i dovoljno širokim spojnicama. 
 Popločavanje pojedinih površina izvodi se horizontalno, bez valova i izbočenja. 
 Po završenom oblaganju spojnice treba obraditi odgovarajućim brtvenim materijalom.
 Na mjestima prodora instalacija i dna rešetaka pločice moraju biti precizno skrojene i postavljene.
 Prije početka radova obavezno je provjeriti da li su površine koje se oblažu očišćene od prašine i drugih prljavština, da li su ravne, suhe i pripremljene za rad i da li su te površine postojane i pogodne za predviđeno oblaganje.</t>
  </si>
  <si>
    <t>Podloga mora biti kvalitetna i pripremljena za izvođenje keramičarskih radova. Nedostaci podloge uklanjaju se impregnacijom, mehaničkim brazdanjem, postavljanjem hidroizolacije ili rabic pletiva. Ako se ni jedan od navedenih načina ne može primijeniti, neispravna podloga se mora odstraniti i izraditi nova.
 Ako se radi o materijalu neprikladnom za oblaganje, ne smije se pristupiti oblaganju, osim onda kad proizvođač daje specijalne garancije i upute za izvođenje koje osiguravaju traženu kvalitetu.
 Ugradnju keramičkih pločica treba izvesti prema zahtjevima HRN U.F2.011.6.3. Prije ugradnje i tijekom rada treba kvalitetu pločica, morta i ljepila dokazati rezultatima ispitivanja.
F) IZMJERA I OBRAČUN IZVRŠENIH RADOVA
Vrši se prema HRN U.F2.011.9 a izmjene normiranih vrijednosti prema HRN U.F2.011.10</t>
  </si>
  <si>
    <t>A/</t>
  </si>
  <si>
    <t>UKUPNO :</t>
  </si>
  <si>
    <t>PDV 25 %</t>
  </si>
  <si>
    <t>Ponuditelj:</t>
  </si>
  <si>
    <t>GRAĐEVINSKO - OBRTNIČKI  RADOVI</t>
  </si>
  <si>
    <t>INVESTITOR:</t>
  </si>
  <si>
    <t>Pripremni radovi se moraju izvoditi po odredbama važećih tehničkih propisa u suglasnosti s obavezama važećih standarda.
 Osim opisa u pojedinim pozicijama pripremnih radova pri izvođenju radova potrebno je izvesti :
 - čišćenje terena
 - postavljanje gradilišne ograde, kontejnera, table gradilišta i slično
 - iskolčenje objekta i izrada nanosne skele
 - dovoz, montaža i demontaža strojeva – alata
 - geodetsko praćenje izvedbe radova kroz sve faze radova</t>
  </si>
  <si>
    <t xml:space="preserve">Vapno mora biti gašeno i odležano najmanje mjesec dana. Prije upotrebe vapno treba prosijati da ne bi u njemu ostale grudice negašenog vapna. Kvaliteta vapna mora odgovarati propisima HRN - a B.C1.020. Ukoliko se radi sa hidratiziranim vapnom obavezno se držati uputa proizvođača.
Pri zidanju ostaviti sve otvore za kanale, za instalacije i slično, a prema projektu instalacija. Kod zidova od 12 cm iznad vrata uključiti izradu i montažu AB montažnih nadvoja. Pri obračunu količina, svi otvori se odbijaju po zidarskim mjerama, uključujući armirano betonske nadvoje kod punog zida i nadvoja kod pregradnih zidova, ukoliko su posebnom stavkom obračunati. 
 Svi zidovi zidani opekom žbukaju se prema opisu stavaka specifikacija. Svježe zidove treba zaštititi od utjecaja  visoke i niske temperature i atmosferskih nepogoda.
</t>
  </si>
  <si>
    <t xml:space="preserve">Jedinična cijena zidarskih radova treba sadržavati:
 - sav rad uključivo prijenos,
 - sav materijal,
 - svu potrebnu skelu, bez obzira na visinu, sa prilazima,
 - svu potrebnu oplatu za zidanje svodova,
 - zaštitu zidova od utjecaja vrućine, hladnoće i atmosferskih nepogoda,
 - čišćenje prostorija i zidnih površina po završetku zidanja od žbuke sa otklanjanjem otpadaka.
</t>
  </si>
  <si>
    <t>ŽBUKANJE</t>
  </si>
  <si>
    <t>Zidove žbukati u pogodno vrijeme i kad su potpuno suhi. Po velikoj zimi i vrućini treba izbjegavati žbukanje, jer tada može doći do smrzavanja, odnosno pucanja.
 Prije početka žbukanja plohe dobro očistiti, naročito spojnice. Plohe zida treba navlažiti, a naročito kad se žbuka sa cementim mortom. Betonske i AB dijelove prije žbukanja treba poprskati sa rijetkim cementnim mortom. Isto važi za pregradne zidove i fasade.
Kod žbukanja u dva sloja debljine žbuke treba biti 2 - 2,5 cm. Kod toga fini završni sloj žbuke nabacuje se na potpuno suhu, prvu, grubu žbuku. Površina fine žbuke mora biti posve ravna, a uglovi i bridovi, te spojevi zidova i stropova izvedeni oštro ukoliko specifikacijom nije drugačije rečeno. Vanjska termoizolaciona žbuka nanosi se u skladu sa projektom i uputama proizvođača.
 Za rabiciranje upotrijebiti rabitz pletivo od pocinčane žice 0,7 - 1,0 mm, a gustoća polja rabitz pletiva 10 mm. Pletivo može biti kvadratično ili višekutno.</t>
  </si>
  <si>
    <t>Jediničnom cijenom obuhvatiti i potrebna krpanja tokom građenja, koja treba izvesti tako da se ne primjećuje i da naknadno ožbukani dijelovi ne otpadnu, tj. tako da ne bi došla u pitanje kvaliteta izvedbe.
 Izvođač odgovara za kvalitetu fasadne žbuke. Za svaku izabranu boju fasadne žbuke treba načiniti uzorke.</t>
  </si>
  <si>
    <t xml:space="preserve">Jedinična cijena kod žbukanja, odnosno obrade fasade treba sadržavati:
 1. sav potreban rad uključujući i prijenos,
 2. sav potreban materijal,
 3. svu potrebnu skelu, bez obzira na vrstu i visinu,
 4. fasadnu skelu, postavljanje i skidanje,
 5. kvašenje površina prije žbukanja, gdje je to potrebno,
 6. održavanje i krpanje tokom gradnje,
 7. izrada uzoraka od fasadne žbuke,
 8. čišćenje prostorija po završetku rada sa odnosom šute,
9. troškove ispitivanja materijala za dokaz kvalitete prije ugradnje i kontrolu tijekom izvedbe
Ovi uvjeti se mijenjaju ili dopunjuju pojedinim stavkama specifikacija.
</t>
  </si>
  <si>
    <t xml:space="preserve">Izolaterski radovi moraju se izvoditi po važećim propisima za izvedbu i polaganje hidro i termoizolacije.
 Sve podloge prije polaganja moraju biti suhe, bez neravnina, čiste i primjerene za polaganje pojedinih slojeva. 
 Za izvedbu potrebno je pridržavati se prosječnih normi u građevinarstvu GN 361, 402 i 404.
 Za toplinske izolacije od ekspandiranog polistirena mora se ispuniti uvjet odležavanja, te se ne smiju ugrađivati neodležani materijali. Njihovu kvalitetu treba prije ugradnje i tijekom radova dokazati rezultatima ispitivanja. Cijene sadrže: rad, materijal, pripremu, troškove uprave i prodaje.
 Osim svih propisanih uvjeta za izvođenje izolaterskih radova oni se moraju izvesti tako da su u skladu sa projektom fizikalne zaštite i izvedbenim detaljima.
 Prije ugradnje izvođač mora rezultatima ispitivanja dokazati sa kvaliteta materijala odgovara uvjetima kvalitete u projektu fizikalne zaštite i uvjetima u ovom troškovniku.
</t>
  </si>
  <si>
    <t>Izvođač radova se treba u svemu pridržavatin nacrta, opisa troškovnika, postojećih tehničkih propisa, te uputa nadzornog inženjera i projektanta.Upotrebljeni materijal treba u svemu zadovoljiti postijećim propisima, uzancama struke i opisu.Prije početka izrade, potrebno je sve mjere prekontrolirati u naravi i s projektantom i nadzornim inženjerom dogovoriti sve pojedinosti izvedbe.</t>
  </si>
  <si>
    <t>kn</t>
  </si>
  <si>
    <t xml:space="preserve">SVEUKUPNO (KN) </t>
  </si>
  <si>
    <t>PROGRAM KONTROLE I OPĆI UVJETI - GRAĐEVINSKI RADOVI</t>
  </si>
  <si>
    <t>I. PRIPREMNI RADOVI</t>
  </si>
  <si>
    <t>IV. IZOLATERSKI RADOVI</t>
  </si>
  <si>
    <t>PROGRAM KONTROLE I OPĆI UVJETI - OBRTNIČKI RADOVI</t>
  </si>
  <si>
    <t>I.  LIMARSKI RADOVI</t>
  </si>
  <si>
    <t xml:space="preserve">OPĆI UVJETI 
Svi radovi moraju biti izvedeni stručno i solidno. Upotrijebljeni materijal mora odgovarati hrvatskim normama ili mora biti snabdjeven odgovarajućim atestima.
MATERIJAL
Radovi se izvode iz pocinčanog plastificiranog pocinčanog lima, deb. 0,6 mm, ukoliko u opisu stavke nije drugačije određeno. Plastifikacija u boji prema izboru Projektanta. Prije izvedbe izvođač je dužan od projektanta zatražiti eventualna objašnjenja, a za promjene treba prethodno dobiti njegovu suglasnost.
Pojedine ploče u pojasevima po podu krova spajaju se ležećim duplim prijevojima, a susjedni pojasevi međusobno duplim stojećim prijevojima. 
Oplata mora biti solidno i ravno izvedena, da se ne bi u limu stvarala udubljenja.
Sav materijal koji se upotrebljava u limarskim radovima mora odgovarati u svemu važećim standardima:
- čelični lim   HRN C.B4.054
    HRN C.B4-011
    HRN C.B4.017
- aluminijski lim  HRN C.C4.020
    HRN C.C4.025
    HRN C.C4.050
    HRN C.C4.060
    HRN C.C4.062
    HRN C.C4.120
- cinčani lim   HRN C.E4.020 
</t>
  </si>
  <si>
    <t>II. BRAVARSKI RADOVI</t>
  </si>
  <si>
    <t xml:space="preserve">4. MJERENJE I NAČIN OBRAČUNA RADOVA
Prema zahtjevima HRN U.F2.013 točka 7. Cijenom izvedbe radova treba obavezno uključiti sve materijale koji se ugrađuju i koriste (osnovne i pomoćne), sav potreban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
</t>
  </si>
  <si>
    <t>A1) Pločice za oblaganje podova
 Nepocakljene podne pločice moraju zadovoljavati uvjete propisane standardima:
HRN B.D1.310, HRN B.D1.320, HRN B.D1.322 i HRN B.D1.335.
 Pocakljene podne pločice moraju zadovoljavati uvjete propisane standardima:
HRN B.D1.305, HRN B.D1.306, HRN B.D1.450 i HRN B.D8.052.
A2) Pločice za oblaganje zidova
 Moraju zadovoljavati uvjete ovih standarda:
HRN B.D1335, HRN B.D1.334, HRN B.D8.322 i HRN B.D8.050.
B) VEZIVA
 Za lijepljenje keramičkih pločica mogu se upotrijebiti samo ona ljepila koja su od proizvođača deklarirana za određenu vrstu radova. Proizvođač mora dati detaljne upute za upotrebu i predradnje potrebne za lijepljenje. Ljepilo ne smije izazivati nikakve štetne posljedice uslijed kemijskih utjecaja izazvanih pri dodiru podloge i obloge s ljepilom.
C) BRTVILA
 Brtvila služe za zatvaranje spojnica između keramičkih pločica, za zatvaranje dilatacijskih razdjelnica između ograničenih veličina popločavanja i spojeva popločavanja zida s podom ili tavanicom.</t>
  </si>
  <si>
    <t xml:space="preserve">D) POMOĆNA SREDSTVA
 To su materijali koji, uz keramičke pločice, ljepila i materijale za brtvljenje, ostaju trajno ugrađeni u obloženoj površini. To su sredstva za određivanje širine spojnice između keramičkih pločica ( PVC križići za keramičke pločice ). 
</t>
  </si>
  <si>
    <t xml:space="preserve">NAPOMENA : organizaciju i rad na gradilištu potrebno je predviditi u prijedpodnevnim i posljepodnevnim / večernjim  satima. To se posebice odnosi na izvođenje grubih građevinskih radova, kao i radova koji dovode do stvaranja povišene buke i prijenosa udarnog zvuka. Terminski plan radova potrebno je uskladiti s investitorom s obzirom na radno vrijeme wellnes prostora u prizemlju, kao i bolesničkih soba u neposrednoj blizini. </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</si>
  <si>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</si>
  <si>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j/ Upis u građevinski dnevnik</t>
  </si>
  <si>
    <t>2e ) Sistem izrade
Unutrašnji premazi se sastoje iz:
 - gletanje
 - premaz vapnenim bojama, osnovni premaz, završni premaz, ili
 - premaz posnim bojama
 - premaz vodenim bojama
 - premaz emulzionim bojama
 - premaz disperzivnim bojama
 - premaz latex bojama
Vanjski premazi:
 - vapnenim bojama, 
 - emulzionim bojama,
 - disperzivnim bojama</t>
  </si>
  <si>
    <t>Na obojenim površinama ne smije biti mrlja, namazi motaju biti jednolični i čisti i ne smiju se brisati i ljuštiti. Radove je potrebno izvoditi prema uputstvima proizvođača boje.
Izvođač je prije početka radova dužan napraviti uzorke bojom, kojom će izvoditi radove. Izrada uzoraka se ne naplaćuje posebno, te projektant može višekratno tražiti ponovnu izradu uzoraka - do odobrenja uzorka. Boju i ton, određuje projektant.
Sve radove koji se izvode po odabranom specifičnom proizvođaču, treba obavezno izvesti po tehnološkim rješenjima i uputama istog. To se odnosi kako na korištenje materijala tako i na uporabu odgovarajućeg alata. Zbog specifičnosti gore navedenih radova, izvoditelj je dužan prije davanja ponude obavezno se upoznati s tehnologijom i specifičnostima izvođenja radova odabranog proizvođača.
Materijali koji se koriste kod soboslikarskih radova:
a)  materijali za neutralizaciju, impregniranje, gletanje podloge 
b) vapnene boje
c) emulzione boje       
d) disperivne boje
Ovi materijali moraju odgovarati uvjetima iz HRN U.F2.013 točka 4.</t>
  </si>
  <si>
    <t xml:space="preserve">3. OSTALI RADOVI
- Prateći radovi
Uzimanje mjera, mjere po HTZ - u, dovođenje vode, plina i struje, korištenje sitne mehanizacije i alata, dovoz materijala, grijanje i čišćenje prostorija za boravak radnika, uklanjanje svih otpadaka, zaštita izvedenih radova, dobava skele, zaštita konstrukcija i radova koji su već izvedeni, ispitivanje materijala, isporuka pogonskog materijala, izrada probnih uzoraka.
- Radovi koji ne spadaju u prateće radove
Postavljanje, održavanje i uklanjanje građevinskih ograda, zastora i zaštitnih skela, 100% zaštita podova, stepenica, zastora, tapeta itd. Za boravak radnika i skladišta raščišćavanje prostorija prije početka radova.
</t>
  </si>
  <si>
    <t xml:space="preserve">ZIDOVI OD OPEKE
 Opeka za zidanje mora biti kvalitetna, dobro pečena, a materijal iz kojeg je pravljena ne smije sadržavati salitru. Marka opeke kao i kvaliteta mora odgovarati propisima HRN - a B.D1.051, B.D8.011, HRN B.D1.013.
 Opeka mora biti pravilnog oblika, oštrih ivica, te jednolične boje.
 Zidati treba u potpuno horizontalnim redovima, a rešetke moraju biti između opeke u oba smjera širine 1,5 cm. Pri zidanju treba rešetke dobro zapuniti mortom, a na plohama na koje će se kasnije žbukati spojnice odnosno reške, moraju biti prazne na dubini od 2 cm, zbog bolje veze žbuke sa zidom.
 Mort mora odgovarati točno omjerima po količinama materijala označenim u poziciji GN 301.1. prosječnih normi, a čvrstoća i kvaliteta mora odgovarati propisima HRN - a U. M2.012.
 Pijesak mora biti bez organskih primjesa, a ako ih ima treba ih pranjem otkloniti. Cement za produžni i cementni mort mora odgovarati kvaliteti cementa HRN B. C1.011.
</t>
  </si>
  <si>
    <t>Izrada dobava i postava ploče sa svim elementima propisanim Zakonom o gradnji. Ploča mora biti kvalitetno izvedena i treba izdržati u dobrom stanju čitav period građenja.</t>
  </si>
  <si>
    <t>A.) TROŠKOVNIK GRAĐEVINSKO OBRTNIČKIH RADOVA</t>
  </si>
  <si>
    <t>DEMONTAŽE I RAZGRADNJE UKUPNO :</t>
  </si>
  <si>
    <t xml:space="preserve">ZIDARSKI RADOVI UKUPNO: </t>
  </si>
  <si>
    <t>SOBOSLIKARSKO LIČILAČKI RADOVI UKUPNO :</t>
  </si>
  <si>
    <t>- energetika d.o.o.</t>
  </si>
  <si>
    <t>M. Prpića 52; Oroslavje 49243; OIB 98185443842; tel./fax.: 049/264-015; GSM: 098/699-311</t>
  </si>
  <si>
    <t>RAZINA RAZREDE PROJEKTA:  Glavni projekt</t>
  </si>
  <si>
    <t>GRAÐEVINA:</t>
  </si>
  <si>
    <t xml:space="preserve">PROJEKTANT ARHITEKTONSKOG PROJEKTA: </t>
  </si>
  <si>
    <t>DIREKTOR:</t>
  </si>
  <si>
    <t>Ivan Kurilj, dipl.ing.stroj.</t>
  </si>
  <si>
    <r>
      <t xml:space="preserve">BP    : </t>
    </r>
    <r>
      <rPr>
        <sz val="12"/>
        <rFont val="Arial"/>
        <family val="2"/>
        <charset val="238"/>
      </rPr>
      <t xml:space="preserve"> 138/17</t>
    </r>
  </si>
  <si>
    <t>Osnovna škola Mače</t>
  </si>
  <si>
    <t>Mače 32, Mače</t>
  </si>
  <si>
    <t>OIB : 75549096062</t>
  </si>
  <si>
    <t>Mače 32,Mače</t>
  </si>
  <si>
    <t>K.č.br. 70, k.o. Mače</t>
  </si>
  <si>
    <r>
      <t>Datum : prosinac, 2017.</t>
    </r>
    <r>
      <rPr>
        <sz val="16"/>
        <rFont val="Arial"/>
        <family val="2"/>
        <charset val="238"/>
      </rPr>
      <t xml:space="preserve"> </t>
    </r>
  </si>
  <si>
    <t>O.Š. Mače - Projekt energetske obnove ovojnice</t>
  </si>
  <si>
    <r>
      <rPr>
        <b/>
        <sz val="10"/>
        <rFont val="Arial"/>
        <family val="2"/>
      </rPr>
      <t>NAPOMENA :</t>
    </r>
    <r>
      <rPr>
        <sz val="10"/>
        <rFont val="Arial"/>
        <family val="2"/>
      </rPr>
      <t xml:space="preserve"> organizaciju i rad na gradilištu potrebno je terminski predvidjeti (posljedpodnevni sati, vikend i sl.) u DOGOVORU S UPRAVOM ŠKOLE, odnosno u udnosu na satnicu i radno vrijeme nastavnih aktivnosti, a sve na način da se izvođenje grubih građevinskih radova, kao i radova koji dovode do stvaranja povišene buke,  prijenosa udarnog zvuka i povečane prašine terminski planira na način da minimalno ometa funkcioniranje rada škole. </t>
    </r>
  </si>
  <si>
    <t>paušal</t>
  </si>
  <si>
    <t>DEMONTAŽE I MONTAŽE</t>
  </si>
  <si>
    <t xml:space="preserve"> - reviziona gromobranska kutija</t>
  </si>
  <si>
    <t xml:space="preserve"> - gromobranska instalacija</t>
  </si>
  <si>
    <t xml:space="preserve"> - odvoz postojećih rekvizita </t>
  </si>
  <si>
    <t xml:space="preserve"> - uklanjanje trošne žbuke Objekat B</t>
  </si>
  <si>
    <t xml:space="preserve"> - rekonstrukcija gusnatog/PHD spojnog elementa vertikale žlijeba </t>
  </si>
  <si>
    <t xml:space="preserve"> - demontaža i montaža vertikala žlijeba ( l=600-750 cm)</t>
  </si>
  <si>
    <t xml:space="preserve">Pažljiva demontaža postojećih labuđih vratova / ispusnih kotlića sa postojećih žlijebova, odspajanje uzemlejnja, odspajanje obujmica, izvlačenje iz izljevnih koljena pri tlu i demntaža postoječih vertikala (dužine prosječno od 400 - 750 cm) od fronte fasade. Sav demontirani materijal se sprema na građevisnki deponij. Po izvedbi nove fasade, prilagodba postojećih ili eventualno izvedba novih labuđih vratova / ispusnih kotlića, te ponovna montaža psotojećih vertikala na novo pročelje, spajanje uzemeljenja. Stavka uključuje  rad, sav potrebni zamjenski materijal, spojna i brtvena sredstva, ispitivanje uzemmljenja, skelu i sve potrebno za potpuno dovršenje stavke.  </t>
  </si>
  <si>
    <t xml:space="preserve"> Ručni iskop terena/drenažnog šljunka uz fasadu objekta, demontaža, skračenje cijevi temeljne odvodnje, i pomicanje postojećeg prijelaznog gusnatog/PHD elementa vertikale žlijeba za cca 20 cm od postojeće fronte fasade na novu poziciju kako bi se nakon izvedbe Ti sloja fasade na spoj mogao vezati novopostavljena vertikalafa žljeba. Stavka uključuje rad, asv materijal, spojna sredstva, demontažu i ponovnu montažu, brtvljenje, iskop i ponovno zatrpavanje terena te sve potrebno za potpuno dovršenje stavke. </t>
  </si>
  <si>
    <t xml:space="preserve"> - demontaža/montaža fasadnih svjetiljki</t>
  </si>
  <si>
    <t xml:space="preserve"> - demontaža/montaža priključnih TK kablova</t>
  </si>
  <si>
    <t>Pažljiva demontaža postoječih električnih instalacija sa pročelja zgrade, te po izvedbi nove fasade, njihova ponovna montaža, spajanje i funkcionalno testiranje. Stavka uključuje sav rad, eventualno potrebnu skelu i sve potrebno za potpuno dovršenje stavke.</t>
  </si>
  <si>
    <t xml:space="preserve"> - osiguranje i fiksiranje kabla serverske sobe sjevernog zida</t>
  </si>
  <si>
    <t xml:space="preserve"> - demontaža prozorskih klupčice - dilatacija B</t>
  </si>
  <si>
    <t xml:space="preserve"> - demontaža prozorskih klupčice - dilatacija C</t>
  </si>
  <si>
    <t xml:space="preserve"> - uklanjanje trošne žbuke Objekat C</t>
  </si>
  <si>
    <t xml:space="preserve"> - saniranje oštečenih fuga</t>
  </si>
  <si>
    <t xml:space="preserve"> - čiščenje zida i fuga</t>
  </si>
  <si>
    <t xml:space="preserve"> - impregniranje zida</t>
  </si>
  <si>
    <t xml:space="preserve"> - gress keramičke pločice</t>
  </si>
  <si>
    <t xml:space="preserve"> - protuklizna gumirana kutna lajsna</t>
  </si>
  <si>
    <t xml:space="preserve">Mehaničko i ručno uklanjanje oštečenih djelova kulirne plohe pred ulaznim vjertobranom, otprašivanje i priprema podloge za postavu keramičkih pločica. </t>
  </si>
  <si>
    <t xml:space="preserve"> - čiščenje i priprema podloge</t>
  </si>
  <si>
    <t xml:space="preserve"> - demontaža vratiju 95/205</t>
  </si>
  <si>
    <t>Rad na raznim demontiranjima, popravcima, transportu, popravku i zapunjavanju građe ziđa i podova na oštećenim mjestima i obradi špaleta. Završni obračun prema stvarno utrošenom vremenu potvrđenim kroz građevinski dnevnik.</t>
  </si>
  <si>
    <t>Izrada, doprema i montaža jednokrilnih zaokretnih vratiju tavana od ALU profila sa prekinutim toplinskim mostom. Vratno krilo je puno, sa prečkom u razini kvake za stabilizaciju termo panela ispune. 
Obrada konstruktivnog dijela plastificiranjem u bijelu boju.
Sastavni dio stavke je i alu špaleta-maska za zatvaranje bočnog kontakta s zidom.          
Prije izrade obavezno kontrolirati sve mjere na građevini. 
U cijenu uključen materijal, izrada doprema montaža vrata, okov, ključ sa cilindar bravom, sva vezna sredstva za postavu, opšavi, rad, pripadajuća atestna dokumentacije i sve ostalo potrebno za potpuno dovršenje stavke.</t>
  </si>
  <si>
    <t xml:space="preserve"> - vrata dim 95 / 205 cm</t>
  </si>
  <si>
    <t xml:space="preserve"> - klupčica r.š. 50cm</t>
  </si>
  <si>
    <t>LIMARSKI RADOVI</t>
  </si>
  <si>
    <t>LIMARSKI RADOVI UKUPNO</t>
  </si>
  <si>
    <t xml:space="preserve"> - kapa atike r.š. 33cm</t>
  </si>
  <si>
    <t xml:space="preserve"> - bojanje penjalica sa leđobranom</t>
  </si>
  <si>
    <t>Uklanjanje postojeće trošne vanjske žbuke ili završnog sloja fasade sa pročelja objekata. Uklanja se samo završni sloj ili cjelokupna žbuka koja je od podloge nadignuta, ili navlažena kapilarnom vlagom. Nakon skidanja, pročelje odprašiti, a cijelo pročelje i fuge isprati visokotlačnim peračem i isušiti. Čvrsta i uz podlogu zida vezana žbuka se zadržava. Stavka uključuje rad, pomoćna sredstva, skelu, odvoženje šute i sve potrebno za potpuno dovršenje stavke. Obračun samo po stvarno izvedenim količinama ovjerenim od strane nadzornog inženjera i upisanih u građevinski dnevnik.</t>
  </si>
  <si>
    <t xml:space="preserve"> - geotekstil 100g</t>
  </si>
  <si>
    <t xml:space="preserve"> - mineralna vuna kao Knauf DP10 2x10cm ili jednakovrijedan</t>
  </si>
  <si>
    <t xml:space="preserve"> - parna brana kao Knauf LDS ili jednakovrijedan</t>
  </si>
  <si>
    <t xml:space="preserve"> - OSB 22mm</t>
  </si>
  <si>
    <t xml:space="preserve"> - mineralna vuna kao Knauf DP3 5cm ili jednakovrijedan</t>
  </si>
  <si>
    <t xml:space="preserve"> - mineralna vuna kao Knauf DP3 15cm kaširan staklenim voalom ili jednakovrijedan</t>
  </si>
  <si>
    <t xml:space="preserve">Dobava i postava gress keramičkim  pločicama ulazne plohe i stepenica pred vjetrobranom. Pločice dim 30x60cm, ratificiranih rubova, grube strukture, R10 nivoa protukliznosti, cjenovnog razreda do 150kn+PDV/m2, u sivom tonu, položu se u fleksibilno ljepilo. Fuge širine 2,5mm fugirati fleksibilnom fugir masom za vanjsku aplikaciju. Stavka uključuje sav rad, pločice, ljepilo, kutne lajsne, fugir masu, završno čišćenje i sve do potpunog dovršetka stavke. </t>
  </si>
  <si>
    <t xml:space="preserve"> - iskop i zatrpavanje terena za sokl objekta</t>
  </si>
  <si>
    <t xml:space="preserve"> Ručni iskop drenažnog šljunka/kulir ploča i terena uz fasadu objekta u širini cca 30 cm, dubine do 20 cm, kako bi se u tlo upustile ploče XPS-a za novi sokl (XPS je dio druge stavke, a na mjestu asfaltirang kolnika, sokl će se izvoditi do nivoa asvalta). Po izvedbi novog sokla, ostatak rova zatrpava se vračanjem postoječeg materijala.  Stavka uključuje rad, sav materijal, spojna sredstva, demontažu i ponovnu montažu, brtvljenje, iskop i ponovno zatrpavanje terena te sve potrebno za potpuno dovršenje stavke. </t>
  </si>
  <si>
    <t>Mehaničko čiščenje, četkanje i otprašivanje fuga postojećeg kamenog zida ulaznog vjetrobrana, evnetualno potrebno saniranje fleksibilnom fugirnom masom za široke fuge u antracit/crno boji, te cjelokupno imregnitranje kamenog zida hidrofobnim sredstvom. Obračun prema stverno izvedenim količinama ovjerenim kroz građevinsku knjigu.</t>
  </si>
  <si>
    <t>Uređivanje postoječih penjalica na krov sa leđobranom i penjalica na dimnjak sa leđobranom. Stavka obuhvaća skidanje postojeće boje, otprašivanje, nanošenje temeljnog naliča te dva završna, uljana naliča u boji prema odabiru investitora i nadzornog inženjera. Stavka obuhvaća sav materijal i sve potrebno do potpunog završenja stavke</t>
  </si>
  <si>
    <t xml:space="preserve"> - obrada sokla xps 2cm + teraplast - dilatacija  C</t>
  </si>
  <si>
    <t xml:space="preserve"> - obrada sokla xps 10cm + teraplast - dilatacija  B</t>
  </si>
  <si>
    <t xml:space="preserve"> - obrada sokla xps 10cm + teraplast - dilatacija  C</t>
  </si>
  <si>
    <t xml:space="preserve">Demontaža postoječih ljestvi s leđobranom sa zida diolatacije B (uz sportsku dvoranu), te izrada produžetaka nosača ljestvi (6 kom.) za 16cm (koliko se izvodi nova ETICS fasada). Produžeci se izvode od čeličnih kvadratičnih cijevi dim 60x40mm, sa papučama za fiksiranje tiplima u zid, dok se na postojeću konstrukciju ljestvi, produžeci fiksiraju varenjem. Stavka uključuje demontažu, materijal, rad, preradu i izradu novih nosača, sve spremno za bojanje, i sve potrebno za dovršenje stavke. </t>
  </si>
  <si>
    <t xml:space="preserve"> - demontaža i prerada nosača ljestvi </t>
  </si>
  <si>
    <t>Demontaža postoječih prozorskih PVC i metalnih prozorskih klupčica, kao i demontaža okapnog lima fasadne profilacije međukatne konstrukcije dilatacije A</t>
  </si>
  <si>
    <t xml:space="preserve"> - uklanjanje završnog sloja Objekat B</t>
  </si>
  <si>
    <t>KV fasader</t>
  </si>
  <si>
    <t xml:space="preserve">Pažljivo odspajanje i demontaža gromobranske instalacije te revizionih fasadnih kutija, eventualno produživanje instalacija zbog podelbljanja fasade, te po izvedbi nove fasade ponovna montaža, spajanje i ispitivanje gromobranske instalacije i revizionih kutija.  </t>
  </si>
  <si>
    <t xml:space="preserve"> - obrada sokla xps 2cm + teraplast - dilatacija  B</t>
  </si>
  <si>
    <t>Fasaderski popravci i nepredviđeni radovi nakon završenih fasaderskih radova</t>
  </si>
  <si>
    <t>Dobava i ugradnja sokla zgrade od XPS-a debljine 10 cm, visine 20 cm u tlu, i 30 cm iznad tla, s tim da se zid u toj zoni prethodno obradi dvokomponentnom, hidroizolacijskom masom za izravnavanje kao RÖFIX OPTIFLEX 2K ili jednakovrijedan proizvod.                                                                       Postupak lijepljenja i armiranja kao i na ostatku fasade (ETICS-a).
Nakon sušenja armirajući sloj premazati ravnomjerno i temeljito nerazrijeđenim predpremazom kao RÖFIX Putzgrund Premium ili jednakovrijedan. 
Završnu obradu podnožja, nakon sušenja predpremaza  od min. 24 sata, izvesti sa  mozaičnom dekorativnom žbukom za podnožja u tamnom tonu prema odabiru projektanta.</t>
  </si>
  <si>
    <t>II. ZIDARSKI RADOVI</t>
  </si>
  <si>
    <t>III. FASADERSKI  RADOVI</t>
  </si>
  <si>
    <t>III. SOBOSLIKARSKI  I LIČILAČKI RADOVI</t>
  </si>
  <si>
    <t>IV. KERAMIČARSKI RADOVI</t>
  </si>
  <si>
    <t>V. DOBAVE I UGRADNJE</t>
  </si>
  <si>
    <t>1.3.</t>
  </si>
  <si>
    <t>Doprema i montaža cijevne fasadne skele za rad na pročelju objekta u svim fazama izvedbe, te nakon izvedebe radova demontaža i odvoz. U cijeni uračunati montažu zaštitnog skelskog platna. Obračun po m² izvedene skele.</t>
  </si>
  <si>
    <t xml:space="preserve">m² </t>
  </si>
  <si>
    <t>1.4.</t>
  </si>
  <si>
    <t>Doprema i montaža cijevne fasadne skele u kosini postojećeg krova, za rad na pročelju objekta u svim fazama izvedbe, te nakon izvedebe radova demontaža i odvoz. Stavka obuhvača zaštitu postojećeg pokrova, i zaštitu od procurivanja uz skelu. U cijeni uračunati montažu zaštitnog skelskog platna. Obračun po m² izvedene skele.</t>
  </si>
  <si>
    <t xml:space="preserve"> - faza B@C</t>
  </si>
  <si>
    <t xml:space="preserve">OPĆI UVJETI I OPIS STAVKE IZRADE ETICS FASADE :
 - uvjeti i karakteristike navedeni unutar ovog opisa primjenjuju se na sve stavke Fasaderskih radova , osim ako unutar pojedine stavke niije drugačije navedeno. 
 - Dobava i ugradnja materijala ETICS sustava fasade i završna obrada tankoslojnom žbukom postojećih zidova u sustavu od EPS-a debljine 15 cm (osim ako je u stavki drugačije navedeno) postavljenog ljepljenjem, te po ljepljnju nakon 3-5 dana dodatno pričvrščenog sa 5-6 vijaka-pričvrsnica po m2. Preko EPS-a se nanosi polimerni mort u dva sloja (min 2+1 mm) armiran alkalno otpornom staklenom mrežicom (160 g/m2). Nakon sušenja podloge, nanosi se impregnacijski sloj ( i završno obrađuje tankoslojnom žbukom (Opcija A- akrilatna; opcija B silikon-silikatna žbuka granulacije 2.0 mm). 
</t>
  </si>
  <si>
    <r>
      <t xml:space="preserve">   Prilikom izvedbe ne smiju se raditi prekidi na jednoj plohi - kompletnu plohu potrbno je izvesti u jednom potezu. U slučaju izrade fasade po toplom vremenu, na skelu obavezna postava</t>
    </r>
    <r>
      <rPr>
        <b/>
        <sz val="10"/>
        <rFont val="Arial"/>
        <family val="2"/>
      </rPr>
      <t xml:space="preserve"> perforirane mrežaste zaštite </t>
    </r>
    <r>
      <rPr>
        <sz val="10"/>
        <rFont val="Arial"/>
        <family val="2"/>
      </rPr>
      <t xml:space="preserve">fasade od prejakog osunčanja. 
   Radovi se izvode na način da se maksimalno sačuvaju postojeći detalji oko, ispod i iznad prozora, međukatne profilacije te prijelaza s krova na zid i sl. 
   Izrada i montaža fasadne simse i profilacija u žbuci,  XPS-u, ili gips šablonskim elementom. Profilacije žbuke skinuti prije skidanja postojeće oronule žbuke te prenjeti na novu šablonu. Stavka uključuje svu pripremu profilacije, rabiciranje i povezivanje s žbukom glavnog zida, te sav potreban rad i materijal do navlačenja završne žbuke.
</t>
    </r>
  </si>
  <si>
    <t xml:space="preserve">   Otvori do 3,0m2 se ne odbijaju, između 3.0-5.0m2 odbija se samo razlika iznad 3.0m2, a špalete se ne obračunavaju, a iznad 5.0m2 odbijaju se površine iznad 3.0m2 i dužinski se špalete obračunavaju zasebno, a dubinski se špalete ne obračunavaju posebno već su uključene u cijenu. Obračun izvršiti prema stvarno ugrađenim količinama ovjerenim kroz građ. knjigu. Cijenom je obuhvaćen sav potreban rad, materijal, pričvrsna sredstva, transport, čišćenje radnog mjesta nakon završenih radova i sve potrebno za popuno dovršenje stavke. Skela je obračunata u pripremnim radovima. </t>
  </si>
  <si>
    <t xml:space="preserve"> - fasadna kosa skela</t>
  </si>
  <si>
    <t xml:space="preserve"> .1 - ETICS sustav 15 cm dilatacija B</t>
  </si>
  <si>
    <t xml:space="preserve"> .2 - ETICS sustav 3 cm dilatacija B</t>
  </si>
  <si>
    <t xml:space="preserve"> .3 - ETICS sustav 15 cm dilatacija C</t>
  </si>
  <si>
    <t xml:space="preserve"> .4 - ETICS sustav 3 cm zid dilatacija C</t>
  </si>
  <si>
    <t xml:space="preserve"> .5 - ETCS sustav 3 cm podgled stropa dilatacija C</t>
  </si>
  <si>
    <t xml:space="preserve"> - KRITERIJ ZA OCJENU JEDNAKOVRIJEDNOSTI :</t>
  </si>
  <si>
    <t xml:space="preserve">   - parna brana sa faktorom otpora difuzije vodenoj pari µ=350000</t>
  </si>
  <si>
    <t xml:space="preserve">   - mekana mineralna vuna toplinske provodljivosti λD = 0,039 W/mK, gustoće ρ=30kg/m3</t>
  </si>
  <si>
    <t xml:space="preserve"> - mjerenje otpora uzemljenja i izrada revizine knjige</t>
  </si>
  <si>
    <t xml:space="preserve"> - ETICS sustav sa mineralnom vunom 15 cm 
dilatacija E</t>
  </si>
  <si>
    <r>
      <t xml:space="preserve">Za radove koji će se izvoditi na samom objektu izvoditelj će koristiti skelu koju postavlja izvođač građevinsko-obrtničkih radova. Radove treba organizirati tako da se ne ometaju drugi izvođaći.
Priprema podloge:
Sve podloge treba izvesti glatko i potpuno vodoravno. Sve plohe i reške zidova treba prije žbukanja dobro očistiti žičanim četkama, navlažiti i naštrcati rijetkim cementnim mortom 1:1. Prije izvedbe žbuke pročelja trebaju biti izvedene sve predviđene ugradbe (prozori, vrata, ograde, klupčice, žljebovi i dr.).
Završna obrada:
Izvođač odgovara za kvalitetu fasadne žbuke. Završnu boju izvesti u dogovoru sa stručnjacima tehnolozima dobavljača fasadne žbuke koje savjetovanje mora biti ukljućeni u cijenu. Za svaku izabranu boju fasadne žbuke treba načiniti uzorke u dogovoru za nadzornim organom.
</t>
    </r>
    <r>
      <rPr>
        <b/>
        <sz val="9"/>
        <rFont val="Arial"/>
        <family val="2"/>
        <charset val="238"/>
      </rPr>
      <t/>
    </r>
  </si>
  <si>
    <r>
      <rPr>
        <b/>
        <sz val="9"/>
        <rFont val="Arial"/>
        <family val="2"/>
        <charset val="238"/>
      </rPr>
      <t>NAPOMENA</t>
    </r>
    <r>
      <rPr>
        <sz val="9"/>
        <rFont val="Arial"/>
        <family val="2"/>
        <charset val="238"/>
      </rPr>
      <t xml:space="preserve"> : organizaciju i rad na gradilištu potrebno je predviditi u prijedpodnevnim i posljepodnevnim / večernjim  satima. To se posebice odnosi na izvođenje grubih građevinskih radova, kao i radova koji dovode do stvaranja povišene buke i prijenosa udarnog zvuka. Terminski plan radova potrebno je uskladiti s investitorom s obzirom na radno vrijeme wellnes prostora u prizemlju, kao i bolesničkih soba u neposrednoj blizini. </t>
    </r>
  </si>
  <si>
    <t>Izvedba privremene zaštitne ograde gradilišta od fleksibilne PVC-PE perforirane folije visine do prosječno 1,6 m, opremljene sa tri kompleta vratiju za kolni i pješački ulaz, te sigurnosnim elementima  (znakovi, uzemljenje).</t>
  </si>
  <si>
    <t xml:space="preserve">FASADERSKI RADOVI  </t>
  </si>
  <si>
    <t xml:space="preserve">PDV </t>
  </si>
  <si>
    <t xml:space="preserve">FASADERSKI RADOVI UKUPNO </t>
  </si>
  <si>
    <t xml:space="preserve">   Sve špalete se obrađuju EPS-om 3,0cm debljine, a na spojevima ETICS-a sa stolarijom, ovisno o dimenzijama i poziciji otvora, ugraditi priključni profil (izolacijsku letvicu) s dilatacijskim pomakom u tri smjera sa samoljepivom trakom i staklenom mrežicom. Na spojevima ETICS-a sa prozorskim  klupicama, ugraditi samoljepivu izolacijsku traku za fuge (3-7mm).</t>
  </si>
  <si>
    <t xml:space="preserve">NAPOMENA : 
ponuda uključuje sav ugrađen materijal i način izvedbe sukladno smjernicama za izradu sustava prema HUPFAS-a, te prema uputstvu proizvođača kompletnog ETICS sustava sa završnim tankolojnim slojem od silikon-silikatne (Si-si) žbuke, te svim propisanim kutnim, fazonskim, spojnim i dilatacijskim profilima.  
Prije izvedbe, potrebno je zaštiti sve ostakljene dijelove, stolariju, bravariju i limarske radove. Na svim uglovima fasade, uglovima oko otvora, potrebno je postaviti kutni pocinčani tehnološki profil. Uglove oko otvora armirati mrežicom na način kako propisuje proizvođač sistema. Na dnu fasade postavlja se originalni sokl profil. Na svim konzolama, vrhu prozora  obavezna postava okapnog profila. 
</t>
  </si>
  <si>
    <t xml:space="preserve">    - pH vrijednost: 11,5 - 13</t>
  </si>
  <si>
    <t xml:space="preserve">   - premoščivanje pukotina ≥ 0,75 mm</t>
  </si>
  <si>
    <t xml:space="preserve">   - početna prionjivost ≥ 0,5 N/mm²</t>
  </si>
  <si>
    <t xml:space="preserve">   -  hidroizolacijska dvokomponenta smjesa  anorganskih veziva, punila, dodataka, silicijevog dioksida, kvarcnog pijesaka i klinker portland cementa</t>
  </si>
  <si>
    <t xml:space="preserve">   - …..</t>
  </si>
  <si>
    <t>Dobava materijala, izrada i montaža prozorskih klupčice od ALU plastificiranog lima debljine 1.5mm u boji prema odabiru projektanta i investitora. Pošto se nove klupčice montiraju u postojeći utor u dnu profila prozora, za podvlačenje klupčice u predviđeni utor po potrebi skidanje zuba dijela postojeće fasade i zida sastavni je dio ove stavke. Klupčica se postavlja na sloj punoplošno postavljene slaboekspandirajuće PU pjene. Stavka uključuje klupčicu, skidanje sloja žbuke i zida, rubne PVC okapne profile, pjenu, rad i sve potrebno do potpunog dovršenja stavke.</t>
  </si>
  <si>
    <t>Dobava i ugradnja materijala ETICS sustava fasade na spoju požarnih sektora - kao konzole za prekidanje preskoka požara - i završna obrada završnom tankostijenom žbukom, granulacije 2 mm, toplinski izoliranih fasadnih zidova (izvedba toplinske fasade u sustavu od tvrdih ploča MINERALNE VUNE - λ = 0,035 W/mK, μ=1.0, C=1030 J/kg, ρ=100,00kg/m3) debljine 15 cm postavljenog ljepljenjem i dodatno pričvrščenog sa 6 vijka-pričvrsnice/m2, preko kojeg se izvodi polimerni mort s PVC rabic pletivom. Na spoju ploča mineralne vune sa EPS fasadom, spojeve u širini od min. 50 cm ojačati sa dva sloja alkalno otporne mrežice os staklenih vlakana. Završno, pročelja se boje silikatnom bojom u boji i tonu prema izboru projektanta.Sve strogo prema uputstvu proizvođača kao kompletnog ETICS sustava.  Prije izvedbe, potrebno je zaštiti sve ostakljene dijelove, stolariju, bravariju i lim. Na svim uglovima oko otvora, potrebno je postaviti kutni pocinčani tehnološki profil. Na dnu fasade postavlja se originalni sokl profil.Prilikom izvedbe ne smiju se raditi prekidi na jednoj plohi. 
   Obračun izvršiti prema stvarno ugrađenim količinama ovjerenim kroz građ. knjigu. Cijenom je obuhvaćen sav potreban rad, materijal, te transport, skela, čišćenje radnog mjesta nakon završenih radova.</t>
  </si>
  <si>
    <t xml:space="preserve">Odvoz i čiščenje prostora tavana  zgrade dogradnje (objekt C- 140m2) od deponiranih školskih rekvizita na način da se isti odlaže na mjestokoje odredi investitor - u krugu škole ili na udaljensoti do 200 m od škole. </t>
  </si>
  <si>
    <t>Pažljiva demontaža postoječih priključnih TK kabela sa pročelja zgrade, izvedba i osiguranje privremenog priključka, ugradnja eventeulano potrebnog produžetka i produljene ovjesne kuke, te po izvedbi nove fasade,  njihova ponovna montaža, spajanje i funkcionalno testiranje. Stavka uključuje sav rad, eventualno potrebnu skelu i sve potrebno za potpuno dovršenje stavke.</t>
  </si>
  <si>
    <t xml:space="preserve">Demontaža i odvoz postojećih vratiju tavana dilatacije B. </t>
  </si>
  <si>
    <t>Dobava materijala i postava toplinske izolacije  iznad   stropa kata/poda tavana dilatacije B na način da se na postojeću podlogu od šute/betona kao zaštita parne brane  (kao LDS 100 ili jednakovrijedan proizvod) gustoće ρ,=450 kg/m3, faktora otpora difuziji vodene pare  µ=350000, postavlja sloj 100g. geotekstila na koji se polaže parna brana, koja se preklopima od min.10cm lijepi originalnim brtvenim samoljepivim trakama sukladno uputama proizvođaća. Na nju se slažu ploče mekane vune  debljine 5+15cm sa izmaknutim preklopima, kao Knauf DP3   ili jednakovrijedan, toplinske provodljivosti λD = 0,039 W/mK, gustoće ρ=30kg/m3  u ukupnoj debljini 20 cm. Gornji sloj vune je originalno kaširan staklenom voalom. U središnjem dijelu tavana na parnu branu postavlja se traka od ploče tvrde vune kao DP10 (2x10cm) na koje se kao hodna traka polažu OSB ploče debljine 22mm (međusobno vezanih sistemom utora i pera). U stavku je uključena nabava i doprema svog materijala, rad i sva spojna sredstva, i sve potrebno do potpunog završetka stavke.</t>
  </si>
  <si>
    <t>2.6.</t>
  </si>
  <si>
    <t xml:space="preserve">Zatvaranje instalacija, odspajanje, demontaža ponovno spajanje radijatora na mjestima saniranja kapilarne vlage. Stavka obuhvača demontažu, deponiranje na školski deponij, ponovnu montažu i puštanje u rad sustava grijanja, sve potrebno za funkionalno djelovanje sistema, a sve izvedeno od ovlaštenog izvođaća. Količina odobrena i potvrđena upisom u građevinski dnevnik od strane nadzornog inženjera.    </t>
  </si>
  <si>
    <t xml:space="preserve"> - demontaža i montaža radijatora </t>
  </si>
  <si>
    <t xml:space="preserve"> - pražnjenje, punjenje i odzračivanje sustava</t>
  </si>
  <si>
    <t xml:space="preserve"> - uklanjanje trošne žbuke Objekat A</t>
  </si>
  <si>
    <t>2.14.</t>
  </si>
  <si>
    <t>Skidanje navlažene unutrašnje zidne žbuke prostora obodnih zidova objekta dialtacije A na mjestima oštečenja kapilarnom vlagom. Pozicije skidanja dogovoriti sa nadzornim inženjerom i investitorom. Žbuka se skida dodatnih 100 cm iznad pojave linije isoljavanja. Stavka uključujue i  mjestimično obloge keramikom. Nakon skidanja stare žbuke, zidove i fuge dodatno otprašiti. U cijenu uključen utovar i  odvoz otpadnog materijala na deponij koji osigurava izvođač.</t>
  </si>
  <si>
    <t xml:space="preserve"> - skidanje unutarnje žbuke </t>
  </si>
  <si>
    <t>Grubo i fino žbukanje saniranih zidova prizemlja diletacije A vapneno cementnom žbukom proizvoda kao SikaMur Dry mort ili jednakovrijedan proizvod, uz prethodno špricanje rijetkim cementnim mortom. SikaMur Dry je jednokomponentna visoko isušujuća žbuka, bazirana na specijalnim dodacima koji stvaraju zračne mjehuriće, prikladna za ugradnju na
zidove od opeke i kamena koji su pod utjecajem kapilarne vlage, promjera agregata max. 2,5mm, a zadovoljava zahtjeve za mort klase R po EN 998-1:2010. Tlačne čvrstoće &gt;3.00 MPa, apsorpcija kapilarne vlage &gt;4kg/m2, a prodor vlage nakon apsorpicje kapilarne vlage &lt;5mm. Miješa se sa 2,9-3,4 L vode na vreću od 25 kg morta. Nakon perioda prosušivanja koje definira proizvođač izolacijskog sustava - obrađeno u drugoj stavci (do 9 mjeseci uz provjeru vlažnosti na licu mjesta), izvođenje grube i fine žbuke prostora prizemlja. Na svim vertikalnim i horizontalnim uglovima i špaletama ugraditi zaštitne metalne profile (kant lajsne). Debljina žbuke do 3.0 cm. Točna količina definira se po izvršenju rada i upisom u građevinski dnevnik</t>
  </si>
  <si>
    <t xml:space="preserve"> - unutarnje žbukanje - kao SikaMur Dry mort ili jednakovrijedan</t>
  </si>
  <si>
    <t xml:space="preserve">    - vapnenocementni visokoisušujući mort prikladan za kamene  i opečne zidove </t>
  </si>
  <si>
    <t xml:space="preserve">   -tlačna čvrstoća &gt;3.00 Mpa</t>
  </si>
  <si>
    <t xml:space="preserve">   -  apsorpcija kapilarne vlage &gt;4kg/m2</t>
  </si>
  <si>
    <t xml:space="preserve">   - prodor vlage nakon apsorpicje kapilarne vlage &lt;5mm</t>
  </si>
  <si>
    <t xml:space="preserve"> - ….</t>
  </si>
  <si>
    <t>3.2.</t>
  </si>
  <si>
    <t>Nabava, doprema i ugradnja u svježu žbuku punktiranog pocinčanog rabitz pletiva dim. okna 10x10 mm, debljine žice 1,0 mm. Pletivo se polaže po cijelim površinama novoožbukanog zida u sloj svježe žbuke. Preklop mreža od min.20 cm uračunati u ukupnu površinu pletiva.</t>
  </si>
  <si>
    <t xml:space="preserve"> - rabic pletivo</t>
  </si>
  <si>
    <t>3.3.</t>
  </si>
  <si>
    <t>Nabava, doprema i ugradnja grube vapneno cementne sanacijske žbuke vanjskih zidova na mjestima uklonjene trošne žbuke. Na spoju sa postoječom žbukom spoje se ojačava rabic pletivom. Žbuka se postavlja na sloj šprica, a izvodi se eventualno samo na pozicijanma gdje je neophodna za postavu TI ploča, a sve po odobrenju nadzornog inženjera, i upisa u građevinski dnevnik. Stavka kompletno od pripreme podloge do završetka - spremnosti za ljepljenje TI ploča.</t>
  </si>
  <si>
    <t xml:space="preserve"> - sanacijska žbuka</t>
  </si>
  <si>
    <r>
      <t>Dobava materijala i ugradnja jednokomponentnog sustava horizontalne hidroizolacije prizemlja fasadnog zida Dilatacije A - zida od opeke debljine cca 50cm -  proizvodom kao SIKA Injecto Cream ili jednakovrijednim. 
Proizvod u obliku kremaste jednokomponentne pastozne tekućine, emulzija na bazi silana za formiranje vodoodbojne barijere (DPC), gustoće ρ=0,92 kg/l. Proizvod je na bazi vode, niskorizičan, nenagrizući, nezapaljiv, i predviđen za injektiranje bez pritiska - uljevanjem.
Na prethodno pripremljenom zidu - uklonjena vlažna i trošna žbuka, otprašiti fuge, vrši se bušenje rupa - na visini od 15 cm od kote vanjskog terena, odnosno u razini poda -</t>
    </r>
    <r>
      <rPr>
        <b/>
        <u/>
        <sz val="10"/>
        <rFont val="Arial"/>
        <family val="2"/>
      </rPr>
      <t xml:space="preserve"> horizontalno </t>
    </r>
    <r>
      <rPr>
        <sz val="10"/>
        <rFont val="Arial"/>
        <family val="2"/>
      </rPr>
      <t>- promejra 12 mm, na razmacima svakih 120 mm, dubine 2 cm manje od ukupne dubine zida (potrebno je izvršiti točno mejernje širine zida u čitavoj dužini zahvata). Odgovarajućim injektorom i pištoljem sadržaj tube utiskivat na način da se nastavk izvlači od dna rupe prema van, do 1cm prije početka rupe. Eventualni višak odmah uklanjati suhom krpom. 
Prije završnih radova, provesti isušivanje kompletne mase zida ( za koje se može očekivati period os 9-12 mj), što prije nastavka radova treba provjeriti na samom zidu.
U stavku je uključena nabava i doprema svog materijala, rad i sva pomoćna sredstva, i sve potrebno do potpunog završetka stavke.</t>
    </r>
  </si>
  <si>
    <t xml:space="preserve"> - nabava i izvođenje sustava horizontalne prekida kapilarne vlage zidanog zida debljine 50cm, kao SIKAMur Injecto Cream sustavom ili jednakovrijedan</t>
  </si>
  <si>
    <t xml:space="preserve">   - hidroizolacijska smjesa na osnovi silana  i vodenoj bazi</t>
  </si>
  <si>
    <t xml:space="preserve">   -  sustav za injekiranje bez visokotlačnih pumpi</t>
  </si>
  <si>
    <t>2.13.</t>
  </si>
  <si>
    <t>3.4.</t>
  </si>
  <si>
    <t>4.2.</t>
  </si>
  <si>
    <t>Usljed podebljanja fasade, izrada i montaža nove dodatne kape atike ravnog krova spojnog dijela zgrade (nadozidi dilatacije B,C). Dobava materijala, izrada i montaža pokrovne kape atike zida od ALU plastificiranog lima debljine 1.5mm u boji prema odabiru projektanta i investitora. Klupčica postavljati bez bušenja krovne folije, preko nosača fiksiranih u zidani dio nadozida atike. Stavka uključuje kapu atike, nosače, montažu, i sve potrebno do potpunog dovršenja stavke.</t>
  </si>
  <si>
    <t>Dobava i ugradnja materijala ETICS sustava fasade i završna obrada završnom tankostijenom žbukom, granulacije 2 mm, toplinski izoliranih fasadnih zidova (izvedba toplinske fasade u sustavu od  EPS-a debljine 15 cm postavljenog ljepljenjem i dodatno pričvrščenog sa 6 vijka-pričvrsnice/m2, preko kojeg se izvodi polimerni mort s PVC rabic pletivom. Završno, pročelja se boje silikatnom bojom u boji i tonu prema izboru projektanta.Sve strogo prema uputstvu proizvođača kao kompletnog ETICS sustava.  Prije izvedbe, potrebno je zaštiti sve ostakljene dijelove, stolariju, bravariju i lim. Na svim uglovima oko otvora, potrebno je postaviti kutni pocinčani tehnološki profil. Na dnu fasade postavlja se originalni sokl profil.Prilikom izvedbe ne smiju se raditi prekidi na jednoj plohi. 
   Radovi se izvode na način da se maksimalno sačuvaju postojeći detalji oko, ispod i iznad prozora, međukatne profilacije te prijelaza s krova na zid i sl. 
   Obračun izvršiti prema stvarno ugrađenim količinama ovjerenim kroz građ. knjigu. Cijenom je obuhvaćen sav potreban rad, materijal, te transport, skela, čišćenje radnog mjesta nakon završenih radova.</t>
  </si>
  <si>
    <t>TROŠKOVNIK GRADNJE - FAZA I</t>
  </si>
  <si>
    <t>SVEUKUPNA REKAPITULACIJA -  FAZA I :</t>
  </si>
  <si>
    <t>SVEUKUPNO ( GO radovi FAZA I )</t>
  </si>
  <si>
    <t>GO RADOVI ( FAZA I )  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</si>
</sst>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79" formatCode="_(* #,##0.00_);_(* \(#,##0.00\);_(* &quot;-&quot;??_);_(@_)"/>
    <numFmt numFmtId="193" formatCode="0.0"/>
    <numFmt numFmtId="195" formatCode="_-* #,##0.00_-;\-* #,##0.00_-;_-* &quot;-&quot;??_-;_-@_-"/>
    <numFmt numFmtId="203" formatCode="#00_ ;"/>
    <numFmt numFmtId="206" formatCode="0.00000000"/>
  </numFmts>
  <fonts count="61">
    <font>
      <sz val="9.5"/>
      <name val="Arial"/>
    </font>
    <font>
      <sz val="10"/>
      <name val="Arial"/>
      <family val="2"/>
    </font>
    <font>
      <sz val="8"/>
      <name val="Verdana"/>
      <family val="2"/>
    </font>
    <font>
      <b/>
      <sz val="10"/>
      <name val="Arial"/>
      <family val="2"/>
    </font>
    <font>
      <sz val="9"/>
      <name val="Arial"/>
      <family val="2"/>
    </font>
    <font>
      <sz val="10"/>
      <name val="ElegaGarmnd BT"/>
      <family val="1"/>
    </font>
    <font>
      <sz val="9.5"/>
      <name val="Arial"/>
      <family val="2"/>
    </font>
    <font>
      <sz val="9"/>
      <name val="Arial"/>
      <family val="2"/>
      <charset val="238"/>
    </font>
    <font>
      <sz val="9.5"/>
      <name val="Arial"/>
      <family val="2"/>
      <charset val="238"/>
    </font>
    <font>
      <b/>
      <sz val="9"/>
      <name val="Arial"/>
      <family val="2"/>
    </font>
    <font>
      <sz val="9"/>
      <color indexed="62"/>
      <name val="Arial"/>
      <family val="2"/>
    </font>
    <font>
      <sz val="9"/>
      <color indexed="18"/>
      <name val="Arial"/>
      <family val="2"/>
    </font>
    <font>
      <sz val="9"/>
      <color indexed="16"/>
      <name val="Arial"/>
      <family val="2"/>
      <charset val="238"/>
    </font>
    <font>
      <sz val="10"/>
      <name val="Arial"/>
      <family val="2"/>
      <charset val="238"/>
    </font>
    <font>
      <b/>
      <sz val="10"/>
      <name val="Arial"/>
      <family val="2"/>
      <charset val="238"/>
    </font>
    <font>
      <b/>
      <sz val="9"/>
      <name val="Arial"/>
      <family val="2"/>
      <charset val="238"/>
    </font>
    <font>
      <b/>
      <sz val="12"/>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8"/>
      <name val="Arial"/>
      <family val="2"/>
      <charset val="238"/>
    </font>
    <font>
      <b/>
      <sz val="12"/>
      <name val="Arial"/>
      <family val="2"/>
    </font>
    <font>
      <sz val="12"/>
      <name val="Arial"/>
      <family val="2"/>
    </font>
    <font>
      <sz val="11"/>
      <name val="Arial"/>
      <family val="2"/>
      <charset val="238"/>
    </font>
    <font>
      <b/>
      <sz val="14"/>
      <name val="Arial"/>
      <family val="2"/>
    </font>
    <font>
      <sz val="14"/>
      <name val="Arial"/>
      <family val="2"/>
      <charset val="238"/>
    </font>
    <font>
      <b/>
      <sz val="14"/>
      <name val="Arial"/>
      <family val="2"/>
      <charset val="238"/>
    </font>
    <font>
      <b/>
      <sz val="11"/>
      <name val="Arial"/>
      <family val="2"/>
      <charset val="238"/>
    </font>
    <font>
      <b/>
      <u/>
      <sz val="14"/>
      <name val="Arial"/>
      <family val="2"/>
    </font>
    <font>
      <sz val="11"/>
      <color indexed="20"/>
      <name val="Calibri"/>
      <family val="2"/>
      <charset val="238"/>
    </font>
    <font>
      <b/>
      <sz val="11"/>
      <color indexed="10"/>
      <name val="Calibri"/>
      <family val="2"/>
      <charset val="238"/>
    </font>
    <font>
      <u/>
      <sz val="10"/>
      <color indexed="12"/>
      <name val="Arial"/>
      <family val="2"/>
      <charset val="238"/>
    </font>
    <font>
      <sz val="11"/>
      <color indexed="19"/>
      <name val="Calibri"/>
      <family val="2"/>
      <charset val="238"/>
    </font>
    <font>
      <sz val="10"/>
      <name val="Myriad Pro"/>
      <family val="2"/>
    </font>
    <font>
      <sz val="12"/>
      <name val="Helv"/>
    </font>
    <font>
      <sz val="12"/>
      <name val="Arial"/>
      <family val="2"/>
      <charset val="238"/>
    </font>
    <font>
      <sz val="10"/>
      <name val="Helv"/>
    </font>
    <font>
      <b/>
      <sz val="11"/>
      <name val="Arial"/>
      <family val="2"/>
    </font>
    <font>
      <b/>
      <sz val="14"/>
      <name val="Arial Narrow"/>
      <family val="2"/>
      <charset val="238"/>
    </font>
    <font>
      <b/>
      <sz val="14"/>
      <name val="Arial Narrow"/>
      <family val="2"/>
    </font>
    <font>
      <sz val="10"/>
      <name val="Arial"/>
      <family val="2"/>
    </font>
    <font>
      <b/>
      <u/>
      <sz val="14"/>
      <name val="Arial"/>
      <family val="2"/>
      <charset val="238"/>
    </font>
    <font>
      <b/>
      <sz val="10"/>
      <name val="Arial"/>
      <family val="2"/>
    </font>
    <font>
      <b/>
      <sz val="9.5"/>
      <name val="Arial"/>
      <family val="2"/>
    </font>
    <font>
      <b/>
      <sz val="30"/>
      <name val="Arial"/>
      <family val="2"/>
      <charset val="238"/>
    </font>
    <font>
      <sz val="16"/>
      <name val="Arial"/>
      <family val="2"/>
      <charset val="238"/>
    </font>
    <font>
      <b/>
      <u/>
      <sz val="10"/>
      <name val="Arial"/>
      <family val="2"/>
    </font>
    <font>
      <sz val="11"/>
      <color theme="1"/>
      <name val="Calibri"/>
      <family val="2"/>
      <charset val="238"/>
      <scheme val="minor"/>
    </font>
    <font>
      <b/>
      <sz val="10"/>
      <color theme="1" tint="0.14999847407452621"/>
      <name val="Arial"/>
      <family val="2"/>
    </font>
    <font>
      <sz val="12"/>
      <color rgb="FFFF0000"/>
      <name val="Arial"/>
      <family val="2"/>
      <charset val="238"/>
    </font>
    <font>
      <b/>
      <sz val="9"/>
      <color theme="1" tint="0.14999847407452621"/>
      <name val="Arial"/>
      <family val="2"/>
      <charset val="238"/>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55"/>
      </patternFill>
    </fill>
    <fill>
      <patternFill patternType="solid">
        <fgColor indexed="22"/>
        <bgColor indexed="64"/>
      </patternFill>
    </fill>
    <fill>
      <patternFill patternType="solid">
        <fgColor indexed="22"/>
        <bgColor indexed="63"/>
      </patternFill>
    </fill>
    <fill>
      <patternFill patternType="solid">
        <fgColor theme="0" tint="-0.249977111117893"/>
        <bgColor indexed="64"/>
      </patternFill>
    </fill>
    <fill>
      <patternFill patternType="solid">
        <fgColor theme="0" tint="-4.9989318521683403E-2"/>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hair">
        <color indexed="64"/>
      </bottom>
      <diagonal/>
    </border>
  </borders>
  <cellStyleXfs count="140">
    <xf numFmtId="0" fontId="0" fillId="0" borderId="0">
      <alignment horizontal="left" vertical="top" wrapText="1"/>
    </xf>
    <xf numFmtId="203" fontId="4" fillId="0" borderId="0" applyFill="0" applyBorder="0" applyProtection="0">
      <alignment horizontal="left" vertical="top"/>
    </xf>
    <xf numFmtId="0" fontId="4" fillId="0" borderId="0" applyFill="0" applyBorder="0" applyProtection="0">
      <alignment horizontal="justify" vertical="top" wrapText="1"/>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6" fillId="0" borderId="0" applyFill="0" applyBorder="0" applyProtection="0">
      <alignment horizontal="center"/>
    </xf>
    <xf numFmtId="195" fontId="7" fillId="0" borderId="0" applyFill="0" applyBorder="0" applyProtection="0">
      <alignment horizontal="right"/>
    </xf>
    <xf numFmtId="195" fontId="10" fillId="0" borderId="0" applyFill="0" applyBorder="0" applyProtection="0">
      <alignment horizontal="right"/>
    </xf>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195" fontId="7" fillId="0" borderId="0" applyFill="0" applyBorder="0" applyProtection="0">
      <alignment horizontal="right"/>
    </xf>
    <xf numFmtId="195" fontId="11" fillId="0" borderId="0" applyFill="0" applyBorder="0" applyProtection="0">
      <alignment horizontal="right"/>
    </xf>
    <xf numFmtId="195" fontId="7" fillId="0" borderId="0" applyFill="0" applyBorder="0" applyProtection="0">
      <alignment horizontal="right"/>
    </xf>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195" fontId="12" fillId="0" borderId="0">
      <alignment horizontal="right" wrapText="1"/>
    </xf>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39" fillId="16" borderId="0" applyNumberFormat="0" applyBorder="0" applyAlignment="0" applyProtection="0"/>
    <xf numFmtId="0" fontId="5" fillId="4" borderId="1" applyNumberFormat="0" applyFont="0" applyAlignment="0" applyProtection="0"/>
    <xf numFmtId="0" fontId="40" fillId="7" borderId="2" applyNumberFormat="0" applyAlignment="0" applyProtection="0"/>
    <xf numFmtId="0" fontId="25" fillId="17" borderId="3" applyNumberFormat="0" applyAlignment="0" applyProtection="0"/>
    <xf numFmtId="0" fontId="19" fillId="6" borderId="0" applyNumberFormat="0" applyBorder="0" applyAlignment="0" applyProtection="0"/>
    <xf numFmtId="0" fontId="26"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1" fillId="0" borderId="0" applyNumberFormat="0" applyFill="0" applyBorder="0" applyAlignment="0" applyProtection="0">
      <alignment vertical="top"/>
      <protection locked="0"/>
    </xf>
    <xf numFmtId="0" fontId="29" fillId="8" borderId="2" applyNumberFormat="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20" fillId="7" borderId="7" applyNumberFormat="0" applyAlignment="0" applyProtection="0"/>
    <xf numFmtId="0" fontId="40" fillId="7" borderId="2" applyNumberFormat="0" applyAlignment="0" applyProtection="0"/>
    <xf numFmtId="0" fontId="27" fillId="0" borderId="8" applyNumberFormat="0" applyFill="0" applyAlignment="0" applyProtection="0"/>
    <xf numFmtId="0" fontId="39" fillId="1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42" fillId="8" borderId="0" applyNumberFormat="0" applyBorder="0" applyAlignment="0" applyProtection="0"/>
    <xf numFmtId="0" fontId="42" fillId="8" borderId="0" applyNumberFormat="0" applyBorder="0" applyAlignment="0" applyProtection="0"/>
    <xf numFmtId="0" fontId="8" fillId="0" borderId="0" applyFill="0" applyBorder="0" applyProtection="0">
      <alignment vertical="top" wrapText="1"/>
    </xf>
    <xf numFmtId="0" fontId="13" fillId="0" borderId="0"/>
    <xf numFmtId="0" fontId="13" fillId="0" borderId="0"/>
    <xf numFmtId="0" fontId="57" fillId="0" borderId="0"/>
    <xf numFmtId="0" fontId="43" fillId="0" borderId="0"/>
    <xf numFmtId="0" fontId="13" fillId="0" borderId="0"/>
    <xf numFmtId="0" fontId="44" fillId="0" borderId="0"/>
    <xf numFmtId="0" fontId="9" fillId="0" borderId="0">
      <alignment horizontal="right"/>
    </xf>
    <xf numFmtId="0" fontId="5" fillId="0" borderId="0"/>
    <xf numFmtId="0" fontId="5" fillId="0" borderId="0"/>
    <xf numFmtId="0" fontId="5" fillId="0" borderId="0"/>
    <xf numFmtId="0" fontId="5" fillId="0" borderId="0"/>
    <xf numFmtId="195" fontId="5" fillId="0" borderId="0" applyFill="0" applyBorder="0" applyAlignment="0" applyProtection="0"/>
    <xf numFmtId="0" fontId="13" fillId="0" borderId="0"/>
    <xf numFmtId="0" fontId="45" fillId="0" borderId="0"/>
    <xf numFmtId="0" fontId="50" fillId="0" borderId="0"/>
    <xf numFmtId="0" fontId="32"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5" fillId="0" borderId="0"/>
    <xf numFmtId="0" fontId="57" fillId="0" borderId="0"/>
    <xf numFmtId="0" fontId="17" fillId="0" borderId="0"/>
    <xf numFmtId="0" fontId="57" fillId="0" borderId="0"/>
    <xf numFmtId="195" fontId="5" fillId="0" borderId="0" applyFill="0" applyBorder="0" applyAlignment="0" applyProtection="0"/>
    <xf numFmtId="0" fontId="57" fillId="0" borderId="0"/>
    <xf numFmtId="195" fontId="5"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13" fillId="0" borderId="0"/>
    <xf numFmtId="0" fontId="5" fillId="0" borderId="0"/>
    <xf numFmtId="0" fontId="13" fillId="0" borderId="0"/>
    <xf numFmtId="0" fontId="5" fillId="0" borderId="0"/>
    <xf numFmtId="0" fontId="5" fillId="0" borderId="0"/>
    <xf numFmtId="0" fontId="5" fillId="0" borderId="0"/>
    <xf numFmtId="0" fontId="27" fillId="0" borderId="8" applyNumberFormat="0" applyFill="0" applyAlignment="0" applyProtection="0"/>
    <xf numFmtId="0" fontId="25" fillId="17" borderId="3" applyNumberFormat="0" applyAlignment="0" applyProtection="0"/>
    <xf numFmtId="0" fontId="46" fillId="0" borderId="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9" fillId="8" borderId="2" applyNumberFormat="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179" fontId="1" fillId="0" borderId="0" applyFont="0" applyFill="0" applyBorder="0" applyAlignment="0" applyProtection="0"/>
  </cellStyleXfs>
  <cellXfs count="255">
    <xf numFmtId="0" fontId="0" fillId="0" borderId="0" xfId="0">
      <alignment horizontal="left" vertical="top" wrapText="1"/>
    </xf>
    <xf numFmtId="0" fontId="4" fillId="0" borderId="0" xfId="0" applyFont="1" applyAlignment="1"/>
    <xf numFmtId="0" fontId="0" fillId="0" borderId="0" xfId="0" applyAlignment="1"/>
    <xf numFmtId="0" fontId="13" fillId="0" borderId="0" xfId="0" applyFont="1" applyAlignment="1"/>
    <xf numFmtId="49" fontId="33" fillId="0" borderId="0" xfId="98" applyNumberFormat="1" applyFont="1" applyBorder="1" applyAlignment="1" applyProtection="1">
      <alignment horizontal="left" vertical="top"/>
    </xf>
    <xf numFmtId="0" fontId="33" fillId="0" borderId="0" xfId="98" applyNumberFormat="1" applyFont="1" applyBorder="1" applyAlignment="1" applyProtection="1">
      <alignment horizontal="right" wrapText="1"/>
    </xf>
    <xf numFmtId="4" fontId="33" fillId="0" borderId="0" xfId="98" applyNumberFormat="1" applyFont="1" applyBorder="1" applyAlignment="1" applyProtection="1">
      <alignment horizontal="right" wrapText="1"/>
    </xf>
    <xf numFmtId="4" fontId="33" fillId="0" borderId="0" xfId="98" applyNumberFormat="1" applyFont="1" applyFill="1" applyBorder="1" applyAlignment="1" applyProtection="1">
      <alignment horizontal="right"/>
    </xf>
    <xf numFmtId="0" fontId="33" fillId="0" borderId="0" xfId="98" applyFont="1" applyBorder="1" applyAlignment="1" applyProtection="1">
      <alignment vertical="top"/>
    </xf>
    <xf numFmtId="0" fontId="33" fillId="0" borderId="0" xfId="98" applyFont="1" applyBorder="1" applyAlignment="1" applyProtection="1">
      <alignment horizontal="center" vertical="top"/>
    </xf>
    <xf numFmtId="4" fontId="33" fillId="0" borderId="0" xfId="98" applyNumberFormat="1" applyFont="1" applyBorder="1" applyAlignment="1" applyProtection="1">
      <alignment vertical="top"/>
    </xf>
    <xf numFmtId="206" fontId="33" fillId="0" borderId="0" xfId="98" applyNumberFormat="1" applyFont="1" applyBorder="1" applyAlignment="1" applyProtection="1">
      <alignment vertical="top"/>
    </xf>
    <xf numFmtId="4" fontId="33" fillId="0" borderId="0" xfId="98" applyNumberFormat="1" applyFont="1" applyBorder="1" applyAlignment="1" applyProtection="1">
      <alignment horizontal="right"/>
    </xf>
    <xf numFmtId="0" fontId="33" fillId="0" borderId="0" xfId="98" applyNumberFormat="1" applyFont="1" applyBorder="1" applyAlignment="1" applyProtection="1">
      <alignment vertical="top" wrapText="1"/>
    </xf>
    <xf numFmtId="0" fontId="1" fillId="0" borderId="0" xfId="98" applyNumberFormat="1" applyFont="1" applyAlignment="1">
      <alignment vertical="top" wrapText="1"/>
    </xf>
    <xf numFmtId="0" fontId="1" fillId="0" borderId="0" xfId="98" applyFont="1"/>
    <xf numFmtId="0" fontId="38" fillId="0" borderId="0" xfId="98" applyNumberFormat="1" applyFont="1" applyAlignment="1">
      <alignment vertical="top" wrapText="1"/>
    </xf>
    <xf numFmtId="0" fontId="3" fillId="0" borderId="0" xfId="98" applyNumberFormat="1" applyFont="1" applyAlignment="1">
      <alignment vertical="top" wrapText="1"/>
    </xf>
    <xf numFmtId="0" fontId="45" fillId="0" borderId="0" xfId="98" applyFont="1"/>
    <xf numFmtId="49" fontId="47" fillId="0" borderId="0" xfId="0" applyNumberFormat="1" applyFont="1" applyBorder="1" applyAlignment="1" applyProtection="1">
      <alignment horizontal="left" vertical="top"/>
    </xf>
    <xf numFmtId="0" fontId="47" fillId="0" borderId="0" xfId="0" applyNumberFormat="1" applyFont="1" applyBorder="1" applyAlignment="1" applyProtection="1">
      <alignment vertical="justify" wrapText="1"/>
    </xf>
    <xf numFmtId="0" fontId="47" fillId="0" borderId="0" xfId="0" applyNumberFormat="1" applyFont="1" applyBorder="1" applyAlignment="1" applyProtection="1">
      <alignment horizontal="right" wrapText="1"/>
    </xf>
    <xf numFmtId="4" fontId="47" fillId="0" borderId="0" xfId="0" applyNumberFormat="1" applyFont="1" applyBorder="1" applyAlignment="1" applyProtection="1">
      <alignment horizontal="right" wrapText="1"/>
    </xf>
    <xf numFmtId="4" fontId="47" fillId="0" borderId="0" xfId="0" applyNumberFormat="1" applyFont="1" applyBorder="1" applyAlignment="1" applyProtection="1">
      <alignment horizontal="right"/>
    </xf>
    <xf numFmtId="0" fontId="47" fillId="0" borderId="0" xfId="0" applyFont="1" applyBorder="1" applyAlignment="1" applyProtection="1">
      <alignment vertical="top"/>
    </xf>
    <xf numFmtId="4" fontId="47" fillId="0" borderId="0" xfId="0" applyNumberFormat="1" applyFont="1" applyBorder="1" applyAlignment="1" applyProtection="1">
      <alignment vertical="top"/>
    </xf>
    <xf numFmtId="206" fontId="47" fillId="0" borderId="0" xfId="0" applyNumberFormat="1" applyFont="1" applyBorder="1" applyAlignment="1" applyProtection="1">
      <alignment vertical="top"/>
    </xf>
    <xf numFmtId="0" fontId="48" fillId="18" borderId="10" xfId="98" applyFont="1" applyFill="1" applyBorder="1" applyAlignment="1">
      <alignment horizontal="left" vertical="top"/>
    </xf>
    <xf numFmtId="0" fontId="34" fillId="18" borderId="11" xfId="98" applyFont="1" applyFill="1" applyBorder="1" applyAlignment="1">
      <alignment shrinkToFit="1"/>
    </xf>
    <xf numFmtId="0" fontId="49" fillId="18" borderId="11" xfId="98" applyFont="1" applyFill="1" applyBorder="1" applyAlignment="1">
      <alignment shrinkToFit="1"/>
    </xf>
    <xf numFmtId="43" fontId="49" fillId="18" borderId="11" xfId="133" applyFont="1" applyFill="1" applyBorder="1" applyAlignment="1">
      <alignment shrinkToFit="1"/>
    </xf>
    <xf numFmtId="0" fontId="35" fillId="0" borderId="0" xfId="98" applyFont="1"/>
    <xf numFmtId="0" fontId="36" fillId="0" borderId="10" xfId="0" applyFont="1" applyFill="1" applyBorder="1" applyAlignment="1"/>
    <xf numFmtId="0" fontId="36" fillId="0" borderId="11" xfId="0" applyFont="1" applyFill="1" applyBorder="1" applyAlignment="1"/>
    <xf numFmtId="0" fontId="36" fillId="0" borderId="12" xfId="0" applyFont="1" applyFill="1" applyBorder="1" applyAlignment="1"/>
    <xf numFmtId="0" fontId="36" fillId="0" borderId="0" xfId="0" applyFont="1" applyFill="1" applyAlignment="1"/>
    <xf numFmtId="0" fontId="36" fillId="20" borderId="10" xfId="0" applyFont="1" applyFill="1" applyBorder="1" applyAlignment="1"/>
    <xf numFmtId="0" fontId="36" fillId="20" borderId="11" xfId="0" applyFont="1" applyFill="1" applyBorder="1" applyAlignment="1"/>
    <xf numFmtId="4" fontId="36" fillId="20" borderId="12" xfId="0" applyNumberFormat="1" applyFont="1" applyFill="1" applyBorder="1" applyAlignment="1"/>
    <xf numFmtId="0" fontId="0" fillId="0" borderId="0" xfId="0" applyNumberFormat="1" applyAlignment="1">
      <alignment vertical="top" wrapText="1"/>
    </xf>
    <xf numFmtId="0" fontId="51" fillId="0" borderId="0" xfId="0" applyNumberFormat="1" applyFont="1" applyAlignment="1">
      <alignment vertical="top" wrapText="1"/>
    </xf>
    <xf numFmtId="0" fontId="36" fillId="0" borderId="0" xfId="0" applyFont="1" applyAlignment="1"/>
    <xf numFmtId="0" fontId="14" fillId="0" borderId="0" xfId="0" applyNumberFormat="1" applyFont="1" applyAlignment="1">
      <alignment vertical="top" wrapText="1"/>
    </xf>
    <xf numFmtId="0" fontId="14" fillId="0" borderId="0" xfId="0" applyFont="1" applyAlignment="1"/>
    <xf numFmtId="0" fontId="52" fillId="0" borderId="0" xfId="0" applyFont="1" applyAlignment="1"/>
    <xf numFmtId="4" fontId="36" fillId="18" borderId="12" xfId="98" applyNumberFormat="1" applyFont="1" applyFill="1" applyBorder="1" applyAlignment="1">
      <alignment horizontal="right"/>
    </xf>
    <xf numFmtId="0" fontId="0" fillId="0" borderId="0" xfId="0" applyFill="1" applyAlignment="1"/>
    <xf numFmtId="0" fontId="53" fillId="0" borderId="0" xfId="0" applyFont="1" applyAlignment="1">
      <alignment horizontal="right"/>
    </xf>
    <xf numFmtId="0" fontId="3" fillId="0" borderId="0" xfId="0" applyFont="1" applyAlignment="1">
      <alignment horizontal="justify"/>
    </xf>
    <xf numFmtId="0" fontId="58" fillId="0" borderId="0" xfId="0" applyFont="1" applyAlignment="1"/>
    <xf numFmtId="0" fontId="58" fillId="0" borderId="0" xfId="98" applyNumberFormat="1" applyFont="1" applyBorder="1" applyAlignment="1" applyProtection="1">
      <alignment vertical="top" wrapText="1"/>
    </xf>
    <xf numFmtId="49" fontId="33" fillId="0" borderId="10" xfId="98" applyNumberFormat="1" applyFont="1" applyBorder="1" applyAlignment="1" applyProtection="1">
      <alignment horizontal="left" vertical="top"/>
    </xf>
    <xf numFmtId="0" fontId="37" fillId="0" borderId="13" xfId="98" applyNumberFormat="1" applyFont="1" applyBorder="1" applyAlignment="1" applyProtection="1">
      <alignment vertical="top" wrapText="1"/>
    </xf>
    <xf numFmtId="0" fontId="4" fillId="0" borderId="0" xfId="0" applyNumberFormat="1" applyFont="1" applyAlignment="1">
      <alignment vertical="top" wrapText="1"/>
    </xf>
    <xf numFmtId="0" fontId="4" fillId="0" borderId="0" xfId="98" applyNumberFormat="1" applyFont="1" applyAlignment="1">
      <alignment vertical="top" wrapText="1"/>
    </xf>
    <xf numFmtId="0" fontId="4" fillId="0" borderId="0" xfId="98" applyFont="1"/>
    <xf numFmtId="0" fontId="4" fillId="0" borderId="0" xfId="98" applyNumberFormat="1" applyFont="1" applyFill="1" applyAlignment="1">
      <alignment vertical="top" wrapText="1"/>
    </xf>
    <xf numFmtId="0" fontId="4" fillId="0" borderId="0" xfId="98" applyFont="1" applyFill="1"/>
    <xf numFmtId="0" fontId="4" fillId="0" borderId="0" xfId="0" applyNumberFormat="1" applyFont="1" applyAlignment="1" applyProtection="1">
      <alignment vertical="top" wrapText="1"/>
      <protection locked="0"/>
    </xf>
    <xf numFmtId="49" fontId="7" fillId="0" borderId="0" xfId="98" applyNumberFormat="1" applyFont="1" applyBorder="1" applyAlignment="1" applyProtection="1">
      <alignment horizontal="left" vertical="top"/>
    </xf>
    <xf numFmtId="0" fontId="7" fillId="0" borderId="0" xfId="98" applyNumberFormat="1" applyFont="1" applyBorder="1" applyAlignment="1" applyProtection="1">
      <alignment vertical="top" wrapText="1"/>
    </xf>
    <xf numFmtId="0" fontId="7" fillId="0" borderId="0" xfId="98" applyNumberFormat="1" applyFont="1" applyBorder="1" applyAlignment="1" applyProtection="1">
      <alignment horizontal="right" wrapText="1"/>
    </xf>
    <xf numFmtId="4" fontId="7" fillId="0" borderId="0" xfId="98" applyNumberFormat="1" applyFont="1" applyBorder="1" applyAlignment="1" applyProtection="1">
      <alignment horizontal="right" wrapText="1"/>
    </xf>
    <xf numFmtId="4" fontId="7" fillId="0" borderId="0" xfId="98" applyNumberFormat="1" applyFont="1" applyFill="1" applyBorder="1" applyAlignment="1" applyProtection="1">
      <alignment horizontal="right"/>
    </xf>
    <xf numFmtId="0" fontId="7" fillId="0" borderId="0" xfId="98" applyFont="1" applyBorder="1" applyAlignment="1" applyProtection="1">
      <alignment vertical="top"/>
    </xf>
    <xf numFmtId="0" fontId="7" fillId="0" borderId="0" xfId="98" applyFont="1" applyBorder="1" applyAlignment="1" applyProtection="1">
      <alignment horizontal="center" vertical="top"/>
    </xf>
    <xf numFmtId="4" fontId="7" fillId="0" borderId="0" xfId="98" applyNumberFormat="1" applyFont="1" applyBorder="1" applyAlignment="1" applyProtection="1">
      <alignment vertical="top"/>
    </xf>
    <xf numFmtId="206" fontId="7" fillId="0" borderId="0" xfId="98" applyNumberFormat="1" applyFont="1" applyBorder="1" applyAlignment="1" applyProtection="1">
      <alignment vertical="top"/>
    </xf>
    <xf numFmtId="4" fontId="7" fillId="0" borderId="0" xfId="98" applyNumberFormat="1" applyFont="1" applyBorder="1" applyAlignment="1" applyProtection="1">
      <alignment horizontal="right"/>
    </xf>
    <xf numFmtId="0" fontId="15" fillId="0" borderId="0" xfId="98" applyNumberFormat="1" applyFont="1" applyBorder="1" applyAlignment="1" applyProtection="1">
      <alignment vertical="top" wrapText="1"/>
    </xf>
    <xf numFmtId="49" fontId="13" fillId="0" borderId="0" xfId="98" applyNumberFormat="1" applyFont="1" applyBorder="1" applyAlignment="1" applyProtection="1">
      <alignment horizontal="left" vertical="top"/>
    </xf>
    <xf numFmtId="0" fontId="13" fillId="0" borderId="0" xfId="98" applyNumberFormat="1" applyFont="1" applyBorder="1" applyAlignment="1" applyProtection="1">
      <alignment horizontal="right" wrapText="1"/>
    </xf>
    <xf numFmtId="4" fontId="13" fillId="0" borderId="0" xfId="98" applyNumberFormat="1" applyFont="1" applyBorder="1" applyAlignment="1" applyProtection="1">
      <alignment horizontal="right" wrapText="1"/>
    </xf>
    <xf numFmtId="4" fontId="13" fillId="0" borderId="0" xfId="98" applyNumberFormat="1" applyFont="1" applyFill="1" applyBorder="1" applyAlignment="1" applyProtection="1">
      <alignment horizontal="right"/>
    </xf>
    <xf numFmtId="0" fontId="13" fillId="0" borderId="0" xfId="98" applyFont="1" applyBorder="1" applyAlignment="1" applyProtection="1">
      <alignment vertical="top"/>
    </xf>
    <xf numFmtId="0" fontId="13" fillId="0" borderId="0" xfId="98" applyFont="1" applyBorder="1" applyAlignment="1" applyProtection="1">
      <alignment horizontal="center" vertical="top"/>
    </xf>
    <xf numFmtId="4" fontId="13" fillId="0" borderId="0" xfId="98" applyNumberFormat="1" applyFont="1" applyBorder="1" applyAlignment="1" applyProtection="1">
      <alignment vertical="top"/>
    </xf>
    <xf numFmtId="206" fontId="13" fillId="0" borderId="0" xfId="98" applyNumberFormat="1" applyFont="1" applyBorder="1" applyAlignment="1" applyProtection="1">
      <alignment vertical="top"/>
    </xf>
    <xf numFmtId="0" fontId="30" fillId="0" borderId="0" xfId="0" applyFont="1" applyAlignment="1">
      <alignment horizontal="center"/>
    </xf>
    <xf numFmtId="0" fontId="54" fillId="0" borderId="0" xfId="0" applyFont="1" applyAlignment="1">
      <alignment horizontal="center"/>
    </xf>
    <xf numFmtId="0" fontId="59" fillId="0" borderId="0" xfId="0" applyFont="1" applyAlignment="1"/>
    <xf numFmtId="0" fontId="16" fillId="0" borderId="0" xfId="0" applyFont="1" applyAlignment="1"/>
    <xf numFmtId="0" fontId="45" fillId="0" borderId="0" xfId="0" applyFont="1" applyAlignment="1"/>
    <xf numFmtId="0" fontId="16" fillId="0" borderId="0" xfId="0" applyFont="1" applyAlignment="1">
      <alignment horizontal="center" vertical="top"/>
    </xf>
    <xf numFmtId="0" fontId="0" fillId="0" borderId="0" xfId="0" applyAlignment="1">
      <alignment wrapText="1"/>
    </xf>
    <xf numFmtId="0" fontId="36" fillId="0" borderId="0" xfId="0" applyFont="1" applyAlignment="1">
      <alignment horizontal="left"/>
    </xf>
    <xf numFmtId="0" fontId="16" fillId="0" borderId="0" xfId="0" applyFont="1" applyAlignment="1">
      <alignment horizontal="right"/>
    </xf>
    <xf numFmtId="0" fontId="1" fillId="0" borderId="0" xfId="0" applyFont="1" applyAlignment="1" applyProtection="1">
      <alignment vertical="top"/>
    </xf>
    <xf numFmtId="0" fontId="14" fillId="0" borderId="0" xfId="98" applyNumberFormat="1" applyFont="1" applyAlignment="1">
      <alignment vertical="top" wrapText="1"/>
    </xf>
    <xf numFmtId="195" fontId="1" fillId="0" borderId="0" xfId="0" applyNumberFormat="1" applyFont="1" applyAlignment="1" applyProtection="1"/>
    <xf numFmtId="0" fontId="1" fillId="0" borderId="0" xfId="0" applyFont="1" applyAlignment="1" applyProtection="1">
      <alignment vertical="center"/>
    </xf>
    <xf numFmtId="0" fontId="1" fillId="0" borderId="0" xfId="0" applyNumberFormat="1" applyFont="1" applyBorder="1" applyAlignment="1" applyProtection="1">
      <alignment vertical="top" wrapText="1"/>
    </xf>
    <xf numFmtId="0" fontId="1" fillId="0" borderId="0" xfId="0" applyFont="1" applyAlignment="1" applyProtection="1"/>
    <xf numFmtId="0" fontId="1" fillId="0" borderId="0" xfId="0" applyNumberFormat="1" applyFont="1" applyAlignment="1" applyProtection="1"/>
    <xf numFmtId="0" fontId="1" fillId="20" borderId="10" xfId="0" applyFont="1" applyFill="1" applyBorder="1" applyProtection="1">
      <alignment horizontal="left" vertical="top" wrapText="1"/>
    </xf>
    <xf numFmtId="0" fontId="3" fillId="20" borderId="0" xfId="0" applyFont="1" applyFill="1" applyBorder="1" applyAlignment="1" applyProtection="1">
      <alignment horizontal="left"/>
    </xf>
    <xf numFmtId="0" fontId="1" fillId="0" borderId="0" xfId="0" applyFont="1" applyProtection="1">
      <alignment horizontal="left" vertical="top" wrapText="1"/>
    </xf>
    <xf numFmtId="0" fontId="1" fillId="0" borderId="0" xfId="0" applyFont="1" applyFill="1" applyProtection="1">
      <alignment horizontal="left" vertical="top" wrapText="1"/>
    </xf>
    <xf numFmtId="0" fontId="3" fillId="0" borderId="0" xfId="0" applyFont="1" applyAlignment="1" applyProtection="1">
      <alignment horizontal="center"/>
    </xf>
    <xf numFmtId="0" fontId="3" fillId="0" borderId="0" xfId="0" applyFont="1" applyAlignment="1" applyProtection="1">
      <alignment horizontal="right"/>
    </xf>
    <xf numFmtId="2" fontId="1" fillId="19" borderId="0" xfId="0" applyNumberFormat="1" applyFont="1" applyFill="1" applyAlignment="1" applyProtection="1">
      <alignment horizontal="center" vertical="center"/>
    </xf>
    <xf numFmtId="0" fontId="3" fillId="19" borderId="0" xfId="0" applyFont="1" applyFill="1" applyAlignment="1" applyProtection="1">
      <alignment horizontal="justify" vertical="center" wrapText="1"/>
    </xf>
    <xf numFmtId="0" fontId="3" fillId="19" borderId="0" xfId="0" applyFont="1" applyFill="1" applyAlignment="1" applyProtection="1">
      <alignment horizontal="center"/>
    </xf>
    <xf numFmtId="4" fontId="3" fillId="19" borderId="0" xfId="0" applyNumberFormat="1" applyFont="1" applyFill="1" applyAlignment="1" applyProtection="1">
      <alignmen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1" fillId="0" borderId="0" xfId="2" applyFont="1" applyProtection="1">
      <alignment horizontal="justify" vertical="top" wrapText="1"/>
    </xf>
    <xf numFmtId="2" fontId="1" fillId="0" borderId="0" xfId="0" applyNumberFormat="1" applyFont="1" applyAlignment="1" applyProtection="1">
      <alignment horizontal="left" vertical="top"/>
    </xf>
    <xf numFmtId="195" fontId="1" fillId="0" borderId="0" xfId="32" applyFont="1" applyProtection="1">
      <alignment horizontal="right"/>
    </xf>
    <xf numFmtId="0" fontId="1" fillId="0" borderId="0" xfId="15" applyFont="1" applyBorder="1" applyAlignment="1" applyProtection="1">
      <alignment horizontal="right"/>
    </xf>
    <xf numFmtId="2" fontId="1" fillId="0" borderId="10" xfId="0" applyNumberFormat="1" applyFont="1" applyFill="1" applyBorder="1" applyAlignment="1" applyProtection="1">
      <alignment horizontal="center" vertical="center"/>
    </xf>
    <xf numFmtId="0" fontId="3" fillId="0" borderId="11" xfId="0" applyFont="1" applyFill="1" applyBorder="1" applyAlignment="1" applyProtection="1">
      <alignment horizontal="justify" vertical="center" wrapText="1"/>
    </xf>
    <xf numFmtId="0" fontId="3" fillId="0" borderId="11" xfId="0" applyFont="1" applyFill="1" applyBorder="1" applyAlignment="1" applyProtection="1">
      <alignment horizontal="center"/>
    </xf>
    <xf numFmtId="0" fontId="3" fillId="0" borderId="0" xfId="32" applyNumberFormat="1" applyFont="1" applyFill="1" applyBorder="1" applyProtection="1">
      <alignment horizontal="right"/>
    </xf>
    <xf numFmtId="2" fontId="1" fillId="18" borderId="0" xfId="0" applyNumberFormat="1" applyFont="1" applyFill="1" applyAlignment="1" applyProtection="1">
      <alignment horizontal="center" vertical="top"/>
    </xf>
    <xf numFmtId="0" fontId="3" fillId="18" borderId="0" xfId="0" applyFont="1" applyFill="1" applyAlignment="1" applyProtection="1">
      <alignment horizontal="justify" vertical="top" wrapText="1"/>
    </xf>
    <xf numFmtId="0" fontId="3" fillId="18" borderId="0" xfId="0" applyFont="1" applyFill="1" applyAlignment="1" applyProtection="1">
      <alignment horizontal="center"/>
    </xf>
    <xf numFmtId="4" fontId="3" fillId="18" borderId="0" xfId="0" applyNumberFormat="1" applyFont="1" applyFill="1" applyProtection="1">
      <alignment horizontal="left" vertical="top" wrapText="1"/>
    </xf>
    <xf numFmtId="0" fontId="3" fillId="0" borderId="0" xfId="0" applyFont="1" applyProtection="1">
      <alignment horizontal="left" vertical="top" wrapText="1"/>
    </xf>
    <xf numFmtId="0" fontId="3" fillId="0" borderId="0" xfId="0" applyFont="1" applyFill="1" applyProtection="1">
      <alignment horizontal="left" vertical="top" wrapText="1"/>
    </xf>
    <xf numFmtId="0" fontId="1" fillId="0" borderId="0" xfId="2" applyFont="1" applyAlignment="1" applyProtection="1">
      <alignment horizontal="left" vertical="top" wrapText="1"/>
    </xf>
    <xf numFmtId="0" fontId="1" fillId="0" borderId="0" xfId="0" applyFont="1" applyAlignment="1" applyProtection="1">
      <alignment horizontal="left" wrapText="1"/>
    </xf>
    <xf numFmtId="193" fontId="3" fillId="0" borderId="0" xfId="0" applyNumberFormat="1" applyFont="1" applyFill="1" applyProtection="1">
      <alignment horizontal="left" vertical="top" wrapText="1"/>
    </xf>
    <xf numFmtId="193" fontId="1" fillId="0" borderId="0" xfId="0" applyNumberFormat="1" applyFont="1" applyFill="1" applyProtection="1">
      <alignment horizontal="left" vertical="top" wrapText="1"/>
    </xf>
    <xf numFmtId="2" fontId="1" fillId="0" borderId="0" xfId="0" applyNumberFormat="1" applyFont="1" applyAlignment="1" applyProtection="1">
      <alignment vertical="top"/>
    </xf>
    <xf numFmtId="0" fontId="1" fillId="0" borderId="0" xfId="2" applyFont="1" applyFill="1" applyProtection="1">
      <alignment horizontal="justify" vertical="top" wrapText="1"/>
    </xf>
    <xf numFmtId="195" fontId="1" fillId="0" borderId="0" xfId="32" applyFont="1" applyFill="1" applyProtection="1">
      <alignment horizontal="right"/>
    </xf>
    <xf numFmtId="195" fontId="3" fillId="0" borderId="0" xfId="32" applyFont="1" applyFill="1" applyBorder="1" applyProtection="1">
      <alignment horizontal="right"/>
    </xf>
    <xf numFmtId="0" fontId="1" fillId="0" borderId="0" xfId="0" applyFont="1" applyFill="1" applyAlignment="1" applyProtection="1">
      <alignment vertical="center"/>
    </xf>
    <xf numFmtId="0" fontId="1" fillId="0" borderId="0" xfId="0" applyFont="1" applyBorder="1" applyProtection="1">
      <alignment horizontal="left" vertical="top" wrapText="1"/>
    </xf>
    <xf numFmtId="0" fontId="1" fillId="0" borderId="0" xfId="0" applyFont="1" applyFill="1" applyBorder="1" applyProtection="1">
      <alignment horizontal="left" vertical="top" wrapText="1"/>
    </xf>
    <xf numFmtId="2" fontId="1" fillId="0" borderId="0" xfId="0" applyNumberFormat="1" applyFont="1" applyBorder="1" applyAlignment="1" applyProtection="1">
      <alignment horizontal="left" vertical="top"/>
    </xf>
    <xf numFmtId="0" fontId="3" fillId="18" borderId="0" xfId="0" applyFont="1" applyFill="1" applyAlignment="1" applyProtection="1">
      <alignment horizontal="justify"/>
    </xf>
    <xf numFmtId="0" fontId="1" fillId="0" borderId="0" xfId="0" applyFont="1" applyFill="1" applyAlignment="1" applyProtection="1">
      <alignment horizontal="left" vertical="top" wrapText="1"/>
    </xf>
    <xf numFmtId="0" fontId="3" fillId="0" borderId="11" xfId="0" applyFont="1" applyFill="1" applyBorder="1" applyAlignment="1" applyProtection="1">
      <alignment horizontal="justify" vertical="center"/>
    </xf>
    <xf numFmtId="2" fontId="1"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xf>
    <xf numFmtId="0" fontId="1" fillId="0" borderId="0" xfId="0" applyFont="1" applyAlignment="1" applyProtection="1">
      <alignment vertical="top" wrapText="1"/>
    </xf>
    <xf numFmtId="2" fontId="3" fillId="18" borderId="0" xfId="0" applyNumberFormat="1" applyFont="1" applyFill="1" applyBorder="1" applyAlignment="1" applyProtection="1">
      <alignment horizontal="center" vertical="top"/>
    </xf>
    <xf numFmtId="0" fontId="3" fillId="18" borderId="0" xfId="0" applyFont="1" applyFill="1" applyBorder="1" applyAlignment="1" applyProtection="1">
      <alignment horizontal="justify"/>
    </xf>
    <xf numFmtId="2"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Border="1" applyAlignment="1" applyProtection="1">
      <alignment horizontal="justify"/>
    </xf>
    <xf numFmtId="0" fontId="1" fillId="0" borderId="0" xfId="0" applyFont="1" applyFill="1" applyAlignment="1" applyProtection="1">
      <alignment vertical="top" wrapText="1"/>
    </xf>
    <xf numFmtId="0" fontId="3" fillId="0" borderId="0" xfId="88" applyFont="1" applyProtection="1">
      <alignment horizontal="right"/>
    </xf>
    <xf numFmtId="0" fontId="1" fillId="0" borderId="0" xfId="0" applyFont="1" applyBorder="1" applyAlignment="1" applyProtection="1">
      <alignment horizontal="justify" vertical="top" wrapText="1"/>
    </xf>
    <xf numFmtId="0" fontId="3" fillId="0" borderId="11" xfId="0" applyFont="1" applyFill="1" applyBorder="1" applyAlignment="1" applyProtection="1">
      <alignment horizontal="left" vertical="center"/>
    </xf>
    <xf numFmtId="0" fontId="3" fillId="0" borderId="0" xfId="0" applyFont="1" applyAlignment="1" applyProtection="1">
      <alignment horizontal="justify" vertical="top" wrapText="1"/>
    </xf>
    <xf numFmtId="0" fontId="1" fillId="0" borderId="14" xfId="0" applyFont="1" applyBorder="1" applyProtection="1">
      <alignment horizontal="left" vertical="top" wrapText="1"/>
    </xf>
    <xf numFmtId="195" fontId="1" fillId="0" borderId="0" xfId="32" applyFont="1" applyFill="1" applyBorder="1" applyProtection="1">
      <alignment horizontal="right"/>
    </xf>
    <xf numFmtId="0" fontId="1" fillId="0" borderId="0" xfId="0" applyFont="1" applyFill="1" applyBorder="1" applyAlignment="1" applyProtection="1">
      <alignment horizontal="left" vertical="center"/>
    </xf>
    <xf numFmtId="195" fontId="1" fillId="0" borderId="0" xfId="32" applyFont="1" applyBorder="1" applyProtection="1">
      <alignment horizontal="right"/>
    </xf>
    <xf numFmtId="2" fontId="3" fillId="0" borderId="15" xfId="0" applyNumberFormat="1" applyFont="1" applyBorder="1" applyAlignment="1" applyProtection="1">
      <alignment horizontal="left" vertical="center"/>
    </xf>
    <xf numFmtId="0" fontId="3" fillId="0" borderId="15" xfId="0" applyFont="1" applyBorder="1" applyAlignment="1" applyProtection="1">
      <alignment horizontal="justify" vertical="center" wrapText="1"/>
    </xf>
    <xf numFmtId="2" fontId="3" fillId="0" borderId="0" xfId="0" applyNumberFormat="1" applyFont="1" applyBorder="1" applyAlignment="1" applyProtection="1">
      <alignment horizontal="left" vertical="center"/>
    </xf>
    <xf numFmtId="0" fontId="3" fillId="0" borderId="0" xfId="0" applyFont="1" applyBorder="1" applyAlignment="1" applyProtection="1">
      <alignment horizontal="justify" vertical="center" wrapText="1"/>
    </xf>
    <xf numFmtId="4" fontId="1" fillId="0" borderId="0" xfId="0" applyNumberFormat="1" applyFont="1" applyBorder="1" applyAlignment="1" applyProtection="1">
      <alignment vertical="center"/>
    </xf>
    <xf numFmtId="2" fontId="1" fillId="18" borderId="10" xfId="0" applyNumberFormat="1" applyFont="1" applyFill="1" applyBorder="1" applyAlignment="1" applyProtection="1">
      <alignment horizontal="left" vertical="center"/>
    </xf>
    <xf numFmtId="0" fontId="3" fillId="18" borderId="11" xfId="0" applyFont="1" applyFill="1" applyBorder="1" applyAlignment="1" applyProtection="1">
      <alignment horizontal="justify" vertical="center" wrapText="1"/>
    </xf>
    <xf numFmtId="195" fontId="1" fillId="18" borderId="0" xfId="32" applyFont="1" applyFill="1" applyBorder="1" applyProtection="1">
      <alignment horizontal="right"/>
    </xf>
    <xf numFmtId="4" fontId="3" fillId="0" borderId="0" xfId="0" applyNumberFormat="1" applyFont="1" applyAlignment="1" applyProtection="1">
      <alignment horizontal="right"/>
    </xf>
    <xf numFmtId="4" fontId="1" fillId="0" borderId="0" xfId="30" applyNumberFormat="1" applyFont="1" applyBorder="1" applyAlignment="1" applyProtection="1">
      <alignment horizontal="right"/>
      <protection locked="0"/>
    </xf>
    <xf numFmtId="4" fontId="1" fillId="0" borderId="0" xfId="30" applyNumberFormat="1" applyFont="1" applyFill="1" applyBorder="1" applyAlignment="1" applyProtection="1">
      <alignment horizontal="right"/>
      <protection locked="0"/>
    </xf>
    <xf numFmtId="4" fontId="3" fillId="18" borderId="0" xfId="0" applyNumberFormat="1" applyFont="1" applyFill="1" applyAlignment="1" applyProtection="1">
      <alignment horizontal="right"/>
      <protection locked="0"/>
    </xf>
    <xf numFmtId="4" fontId="3" fillId="18" borderId="0" xfId="0" applyNumberFormat="1" applyFont="1" applyFill="1" applyBorder="1" applyAlignment="1" applyProtection="1">
      <alignment horizontal="right"/>
      <protection locked="0"/>
    </xf>
    <xf numFmtId="4" fontId="3" fillId="0" borderId="0" xfId="0" applyNumberFormat="1" applyFont="1" applyFill="1" applyBorder="1" applyAlignment="1" applyProtection="1">
      <alignment horizontal="right"/>
      <protection locked="0"/>
    </xf>
    <xf numFmtId="4" fontId="1" fillId="0" borderId="0" xfId="0" applyNumberFormat="1" applyFont="1" applyAlignment="1" applyProtection="1">
      <alignment horizontal="right"/>
      <protection locked="0"/>
    </xf>
    <xf numFmtId="0" fontId="1" fillId="0" borderId="0" xfId="0" applyFont="1" applyAlignment="1" applyProtection="1">
      <alignment horizontal="right" wrapText="1"/>
    </xf>
    <xf numFmtId="4" fontId="1" fillId="0" borderId="0" xfId="0" applyNumberFormat="1" applyFont="1" applyAlignment="1" applyProtection="1">
      <alignment horizontal="right" wrapText="1"/>
      <protection locked="0"/>
    </xf>
    <xf numFmtId="195" fontId="1" fillId="0" borderId="0" xfId="32" applyFont="1" applyAlignment="1" applyProtection="1">
      <alignment horizontal="right"/>
    </xf>
    <xf numFmtId="4" fontId="1" fillId="0" borderId="0" xfId="0" applyNumberFormat="1" applyFont="1" applyAlignment="1" applyProtection="1">
      <alignment horizontal="right" wrapText="1"/>
    </xf>
    <xf numFmtId="4" fontId="3" fillId="19" borderId="0" xfId="0" applyNumberFormat="1" applyFont="1" applyFill="1" applyAlignment="1" applyProtection="1">
      <alignment horizontal="right"/>
    </xf>
    <xf numFmtId="4" fontId="3" fillId="19" borderId="0" xfId="0" applyNumberFormat="1" applyFont="1" applyFill="1" applyAlignment="1" applyProtection="1"/>
    <xf numFmtId="0" fontId="1" fillId="0" borderId="0" xfId="15" applyFont="1" applyBorder="1" applyAlignment="1" applyProtection="1">
      <alignment horizontal="center"/>
    </xf>
    <xf numFmtId="195" fontId="1" fillId="0" borderId="0" xfId="16" applyFont="1" applyBorder="1" applyAlignment="1" applyProtection="1">
      <alignment horizontal="right"/>
    </xf>
    <xf numFmtId="4" fontId="3" fillId="0" borderId="11" xfId="0" applyNumberFormat="1" applyFont="1" applyFill="1" applyBorder="1" applyAlignment="1" applyProtection="1">
      <alignment horizontal="right"/>
    </xf>
    <xf numFmtId="4" fontId="3" fillId="0" borderId="11" xfId="0" applyNumberFormat="1" applyFont="1" applyFill="1" applyBorder="1" applyAlignment="1" applyProtection="1">
      <alignment horizontal="right"/>
      <protection locked="0"/>
    </xf>
    <xf numFmtId="4" fontId="3" fillId="18" borderId="0" xfId="0" applyNumberFormat="1" applyFont="1" applyFill="1" applyAlignment="1" applyProtection="1">
      <alignment horizontal="right" wrapText="1"/>
    </xf>
    <xf numFmtId="4" fontId="3" fillId="18" borderId="0" xfId="0" applyNumberFormat="1" applyFont="1" applyFill="1" applyAlignment="1" applyProtection="1">
      <alignment horizontal="right" wrapText="1"/>
      <protection locked="0"/>
    </xf>
    <xf numFmtId="4" fontId="3" fillId="18" borderId="0" xfId="0" applyNumberFormat="1" applyFont="1" applyFill="1" applyAlignment="1" applyProtection="1">
      <alignment horizontal="left" wrapText="1"/>
    </xf>
    <xf numFmtId="0" fontId="1" fillId="0" borderId="0" xfId="15" applyFont="1" applyFill="1" applyBorder="1" applyAlignment="1" applyProtection="1">
      <alignment horizontal="center"/>
    </xf>
    <xf numFmtId="195" fontId="1" fillId="0" borderId="0" xfId="16" applyFont="1" applyFill="1" applyBorder="1" applyAlignment="1" applyProtection="1">
      <alignment horizontal="right"/>
    </xf>
    <xf numFmtId="195" fontId="1" fillId="0" borderId="0" xfId="32" applyFont="1" applyFill="1" applyAlignment="1" applyProtection="1">
      <alignment horizontal="right"/>
    </xf>
    <xf numFmtId="195" fontId="3" fillId="0" borderId="13" xfId="32" applyFont="1" applyFill="1" applyBorder="1" applyAlignment="1" applyProtection="1">
      <alignment horizontal="right"/>
    </xf>
    <xf numFmtId="0" fontId="1" fillId="0" borderId="0" xfId="0" applyFont="1" applyFill="1" applyAlignment="1" applyProtection="1">
      <alignment horizontal="left" wrapText="1"/>
    </xf>
    <xf numFmtId="0" fontId="1" fillId="0" borderId="0" xfId="0" applyFont="1" applyFill="1" applyAlignment="1" applyProtection="1">
      <alignment horizontal="right" wrapText="1"/>
    </xf>
    <xf numFmtId="4" fontId="1" fillId="0" borderId="0" xfId="0" applyNumberFormat="1" applyFont="1" applyFill="1" applyAlignment="1" applyProtection="1">
      <alignment horizontal="right" wrapText="1"/>
      <protection locked="0"/>
    </xf>
    <xf numFmtId="0" fontId="3" fillId="18" borderId="0" xfId="0" applyFont="1" applyFill="1" applyAlignment="1" applyProtection="1">
      <alignment horizontal="right"/>
    </xf>
    <xf numFmtId="0" fontId="3" fillId="0" borderId="11" xfId="0" applyFont="1" applyFill="1" applyBorder="1" applyAlignment="1" applyProtection="1">
      <alignment horizontal="justify"/>
    </xf>
    <xf numFmtId="0" fontId="3" fillId="0" borderId="11" xfId="0" applyFont="1" applyFill="1" applyBorder="1" applyAlignment="1" applyProtection="1">
      <alignment horizontal="right"/>
    </xf>
    <xf numFmtId="0" fontId="3" fillId="0" borderId="0" xfId="0" applyFont="1" applyFill="1" applyBorder="1" applyAlignment="1" applyProtection="1">
      <alignment horizontal="right"/>
    </xf>
    <xf numFmtId="195" fontId="3" fillId="0" borderId="0" xfId="32" applyFont="1" applyFill="1" applyBorder="1" applyAlignment="1" applyProtection="1">
      <alignment horizontal="right"/>
    </xf>
    <xf numFmtId="195" fontId="1" fillId="0" borderId="0" xfId="32" applyNumberFormat="1" applyFont="1" applyAlignment="1" applyProtection="1">
      <alignment horizontal="right"/>
    </xf>
    <xf numFmtId="0" fontId="3" fillId="18" borderId="0" xfId="0" applyFont="1" applyFill="1" applyBorder="1" applyAlignment="1" applyProtection="1">
      <alignment horizontal="right"/>
    </xf>
    <xf numFmtId="0" fontId="1" fillId="0" borderId="0" xfId="0" applyFont="1" applyAlignment="1" applyProtection="1">
      <alignment horizontal="right"/>
    </xf>
    <xf numFmtId="0" fontId="1" fillId="0" borderId="0" xfId="0" applyFont="1" applyFill="1" applyAlignment="1" applyProtection="1">
      <alignment horizontal="right"/>
    </xf>
    <xf numFmtId="0" fontId="3" fillId="0" borderId="0" xfId="0" applyFont="1" applyBorder="1" applyAlignment="1" applyProtection="1">
      <alignment horizontal="justify" wrapText="1"/>
    </xf>
    <xf numFmtId="0" fontId="1" fillId="0" borderId="0" xfId="0" applyFont="1" applyBorder="1" applyAlignment="1" applyProtection="1">
      <alignment horizontal="right" wrapText="1"/>
    </xf>
    <xf numFmtId="4" fontId="1" fillId="0" borderId="0" xfId="0" applyNumberFormat="1" applyFont="1" applyBorder="1" applyAlignment="1" applyProtection="1">
      <alignment horizontal="right" wrapText="1"/>
      <protection locked="0"/>
    </xf>
    <xf numFmtId="0" fontId="1" fillId="0" borderId="0" xfId="0" applyFont="1" applyBorder="1" applyAlignment="1" applyProtection="1">
      <alignment horizontal="justify" wrapText="1"/>
    </xf>
    <xf numFmtId="0" fontId="1" fillId="0" borderId="14" xfId="0" applyFont="1" applyBorder="1" applyAlignment="1" applyProtection="1">
      <alignment horizontal="left" wrapText="1"/>
    </xf>
    <xf numFmtId="0" fontId="1" fillId="0" borderId="14" xfId="0" applyFont="1" applyBorder="1" applyAlignment="1" applyProtection="1">
      <alignment horizontal="right" wrapText="1"/>
    </xf>
    <xf numFmtId="4" fontId="1" fillId="0" borderId="14" xfId="0" applyNumberFormat="1" applyFont="1" applyBorder="1" applyAlignment="1" applyProtection="1">
      <alignment horizontal="right" wrapText="1"/>
    </xf>
    <xf numFmtId="4" fontId="1" fillId="0" borderId="0" xfId="0" applyNumberFormat="1" applyFont="1" applyAlignment="1" applyProtection="1">
      <alignment horizontal="right"/>
    </xf>
    <xf numFmtId="195" fontId="1" fillId="0" borderId="0" xfId="32" applyFont="1" applyFill="1" applyBorder="1" applyAlignment="1" applyProtection="1">
      <alignment horizontal="right"/>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4" fontId="1" fillId="0" borderId="0" xfId="0" applyNumberFormat="1" applyFont="1" applyFill="1" applyBorder="1" applyAlignment="1" applyProtection="1">
      <alignment horizontal="right"/>
    </xf>
    <xf numFmtId="0" fontId="3" fillId="0" borderId="15" xfId="0" applyFont="1" applyBorder="1" applyAlignment="1" applyProtection="1">
      <alignment horizontal="center"/>
    </xf>
    <xf numFmtId="4" fontId="3" fillId="0" borderId="15" xfId="0" applyNumberFormat="1" applyFont="1" applyBorder="1" applyAlignment="1" applyProtection="1">
      <alignment horizontal="right"/>
    </xf>
    <xf numFmtId="195" fontId="1" fillId="0" borderId="15" xfId="32" applyFont="1" applyBorder="1" applyAlignment="1" applyProtection="1">
      <alignment horizontal="right"/>
    </xf>
    <xf numFmtId="0" fontId="3" fillId="0" borderId="0" xfId="0" applyFont="1" applyBorder="1" applyAlignment="1" applyProtection="1">
      <alignment horizontal="center"/>
    </xf>
    <xf numFmtId="4" fontId="3" fillId="0" borderId="0" xfId="0" applyNumberFormat="1" applyFont="1" applyBorder="1" applyAlignment="1" applyProtection="1">
      <alignment horizontal="right"/>
    </xf>
    <xf numFmtId="195" fontId="1" fillId="0" borderId="0" xfId="32" applyFont="1" applyBorder="1" applyAlignment="1" applyProtection="1">
      <alignment horizontal="right"/>
    </xf>
    <xf numFmtId="0" fontId="1" fillId="0" borderId="0" xfId="0" applyFont="1" applyBorder="1" applyAlignment="1" applyProtection="1">
      <alignment horizontal="center"/>
    </xf>
    <xf numFmtId="0" fontId="3" fillId="18" borderId="11" xfId="0" applyFont="1" applyFill="1" applyBorder="1" applyAlignment="1" applyProtection="1">
      <alignment horizontal="center"/>
    </xf>
    <xf numFmtId="4" fontId="3" fillId="18" borderId="11" xfId="0" applyNumberFormat="1" applyFont="1" applyFill="1" applyBorder="1" applyAlignment="1" applyProtection="1">
      <alignment horizontal="right"/>
    </xf>
    <xf numFmtId="195" fontId="1" fillId="18" borderId="13" xfId="32" applyFont="1" applyFill="1" applyBorder="1" applyAlignment="1" applyProtection="1">
      <alignment horizontal="right"/>
    </xf>
    <xf numFmtId="2" fontId="1" fillId="0" borderId="16" xfId="0" applyNumberFormat="1" applyFont="1" applyFill="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11" xfId="0" applyNumberFormat="1" applyFont="1" applyBorder="1" applyAlignment="1" applyProtection="1">
      <alignment horizontal="left" vertical="center"/>
    </xf>
    <xf numFmtId="0" fontId="1" fillId="0" borderId="11" xfId="0" applyFont="1" applyBorder="1" applyAlignment="1" applyProtection="1"/>
    <xf numFmtId="0" fontId="1" fillId="0" borderId="11" xfId="0" applyFont="1" applyBorder="1" applyAlignment="1" applyProtection="1">
      <alignment horizontal="right"/>
    </xf>
    <xf numFmtId="4" fontId="1" fillId="0" borderId="11" xfId="0" applyNumberFormat="1" applyFont="1" applyBorder="1" applyAlignment="1" applyProtection="1">
      <alignment horizontal="right"/>
    </xf>
    <xf numFmtId="195" fontId="1" fillId="0" borderId="11" xfId="32" applyFont="1" applyBorder="1" applyAlignment="1" applyProtection="1">
      <alignment horizontal="right"/>
    </xf>
    <xf numFmtId="2" fontId="1" fillId="0"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justify" vertical="center" wrapText="1"/>
    </xf>
    <xf numFmtId="0" fontId="1" fillId="0" borderId="11" xfId="0" applyFont="1" applyFill="1" applyBorder="1" applyAlignment="1" applyProtection="1">
      <alignment horizontal="center"/>
    </xf>
    <xf numFmtId="4" fontId="1" fillId="0" borderId="11" xfId="0" applyNumberFormat="1" applyFont="1" applyFill="1" applyBorder="1" applyAlignment="1" applyProtection="1">
      <alignment horizontal="right"/>
    </xf>
    <xf numFmtId="195" fontId="1" fillId="0" borderId="11" xfId="32" applyFont="1" applyFill="1" applyBorder="1" applyAlignment="1" applyProtection="1">
      <alignment horizontal="right"/>
    </xf>
    <xf numFmtId="0" fontId="1" fillId="0" borderId="11" xfId="0" applyFont="1" applyFill="1" applyBorder="1" applyAlignment="1" applyProtection="1">
      <alignment horizontal="left" vertical="center"/>
    </xf>
    <xf numFmtId="0" fontId="1" fillId="0" borderId="11" xfId="0" applyFont="1" applyFill="1" applyBorder="1" applyAlignment="1" applyProtection="1">
      <alignment horizontal="justify"/>
    </xf>
    <xf numFmtId="0" fontId="1" fillId="0" borderId="11" xfId="0" applyFont="1" applyFill="1" applyBorder="1" applyAlignment="1" applyProtection="1">
      <alignment horizontal="right"/>
    </xf>
    <xf numFmtId="0" fontId="1" fillId="0" borderId="11" xfId="0" applyFont="1" applyFill="1" applyBorder="1" applyAlignment="1" applyProtection="1">
      <alignment horizontal="justify" vertical="center"/>
    </xf>
    <xf numFmtId="43" fontId="3" fillId="0" borderId="13" xfId="32" applyNumberFormat="1" applyFont="1" applyFill="1" applyBorder="1" applyAlignment="1" applyProtection="1">
      <alignment horizontal="right"/>
    </xf>
    <xf numFmtId="2" fontId="3" fillId="0" borderId="13" xfId="32" applyNumberFormat="1" applyFont="1" applyFill="1" applyBorder="1" applyAlignment="1" applyProtection="1">
      <alignment horizontal="right"/>
    </xf>
    <xf numFmtId="0" fontId="60" fillId="0" borderId="0" xfId="0" applyFont="1" applyAlignment="1"/>
    <xf numFmtId="0" fontId="7" fillId="0" borderId="0" xfId="0" applyFont="1" applyFill="1" applyAlignment="1"/>
    <xf numFmtId="0" fontId="7" fillId="0" borderId="0" xfId="0" applyFont="1" applyAlignment="1"/>
    <xf numFmtId="9" fontId="1" fillId="0" borderId="0" xfId="0" applyNumberFormat="1" applyFont="1" applyBorder="1" applyAlignment="1" applyProtection="1">
      <alignment horizontal="right"/>
    </xf>
    <xf numFmtId="2" fontId="1" fillId="0" borderId="0" xfId="0" applyNumberFormat="1" applyFont="1" applyAlignment="1" applyProtection="1">
      <alignment horizontal="left" vertical="top"/>
      <protection locked="0"/>
    </xf>
    <xf numFmtId="0" fontId="1" fillId="21" borderId="0" xfId="2" applyFont="1" applyFill="1" applyProtection="1">
      <alignment horizontal="justify" vertical="top" wrapText="1"/>
      <protection locked="0"/>
    </xf>
    <xf numFmtId="0" fontId="1" fillId="0" borderId="0" xfId="15" applyFont="1" applyBorder="1" applyAlignment="1" applyProtection="1">
      <alignment horizontal="center"/>
      <protection locked="0"/>
    </xf>
    <xf numFmtId="195" fontId="1" fillId="0" borderId="0" xfId="16" applyFont="1" applyBorder="1" applyAlignment="1" applyProtection="1">
      <alignment horizontal="right"/>
      <protection locked="0"/>
    </xf>
    <xf numFmtId="195" fontId="1" fillId="0" borderId="0" xfId="32" applyFont="1" applyAlignment="1" applyProtection="1">
      <alignment horizontal="right"/>
      <protection locked="0"/>
    </xf>
    <xf numFmtId="0" fontId="1" fillId="0" borderId="0" xfId="15" applyFont="1" applyAlignment="1" applyProtection="1">
      <alignment horizontal="left"/>
    </xf>
    <xf numFmtId="2" fontId="1" fillId="0" borderId="0" xfId="0" applyNumberFormat="1"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NumberFormat="1" applyFont="1" applyAlignment="1" applyProtection="1">
      <alignment vertical="top"/>
    </xf>
    <xf numFmtId="0" fontId="31" fillId="18" borderId="10" xfId="98" applyFont="1" applyFill="1" applyBorder="1" applyAlignment="1">
      <alignment horizontal="center" vertical="center" shrinkToFit="1"/>
    </xf>
    <xf numFmtId="0" fontId="58" fillId="18" borderId="11" xfId="98" applyFont="1" applyFill="1" applyBorder="1" applyAlignment="1">
      <alignment horizontal="center" vertical="center" shrinkToFit="1"/>
    </xf>
    <xf numFmtId="0" fontId="31" fillId="18" borderId="11" xfId="98" applyFont="1" applyFill="1" applyBorder="1" applyAlignment="1">
      <alignment horizontal="center" vertical="center" shrinkToFit="1"/>
    </xf>
    <xf numFmtId="0" fontId="3" fillId="0" borderId="0" xfId="0" applyFont="1" applyAlignment="1" applyProtection="1">
      <alignment horizontal="justify" vertical="top" wrapText="1"/>
    </xf>
    <xf numFmtId="0" fontId="3" fillId="20" borderId="11" xfId="0" applyFont="1" applyFill="1" applyBorder="1" applyAlignment="1" applyProtection="1">
      <alignment horizontal="left"/>
    </xf>
    <xf numFmtId="0" fontId="3" fillId="20" borderId="13" xfId="0" applyFont="1" applyFill="1" applyBorder="1" applyAlignment="1" applyProtection="1">
      <alignment horizontal="left"/>
    </xf>
  </cellXfs>
  <cellStyles count="140">
    <cellStyle name="1. br.stavke" xfId="1"/>
    <cellStyle name="2. Tekst stavke" xfId="2"/>
    <cellStyle name="20% - Accent1" xfId="3"/>
    <cellStyle name="20% - Accent2" xfId="4"/>
    <cellStyle name="20% - Accent3" xfId="5"/>
    <cellStyle name="20% - Accent4" xfId="6"/>
    <cellStyle name="20% - Accent5" xfId="7"/>
    <cellStyle name="20% - Accent6" xfId="8"/>
    <cellStyle name="20% - Isticanje1 2" xfId="9"/>
    <cellStyle name="20% - Isticanje2 2" xfId="10"/>
    <cellStyle name="20% - Isticanje3 2" xfId="11"/>
    <cellStyle name="20% - Isticanje4 2" xfId="12"/>
    <cellStyle name="20% - Isticanje5 2" xfId="13"/>
    <cellStyle name="20% - Isticanje6 2" xfId="14"/>
    <cellStyle name="3. jed.mjere" xfId="15"/>
    <cellStyle name="4. količina" xfId="16"/>
    <cellStyle name="4.1 količina" xfId="17"/>
    <cellStyle name="40% - Accent1" xfId="18"/>
    <cellStyle name="40% - Accent2" xfId="19"/>
    <cellStyle name="40% - Accent3" xfId="20"/>
    <cellStyle name="40% - Accent4" xfId="21"/>
    <cellStyle name="40% - Accent5" xfId="22"/>
    <cellStyle name="40% - Accent6" xfId="23"/>
    <cellStyle name="40% - Isticanje1 2" xfId="24"/>
    <cellStyle name="40% - Isticanje2 2" xfId="25"/>
    <cellStyle name="40% - Isticanje3 2" xfId="26"/>
    <cellStyle name="40% - Isticanje4 2" xfId="27"/>
    <cellStyle name="40% - Isticanje5 2" xfId="28"/>
    <cellStyle name="40% - Isticanje6 2" xfId="29"/>
    <cellStyle name="5. jed.cijena" xfId="30"/>
    <cellStyle name="5.1 jed.cijena" xfId="31"/>
    <cellStyle name="6.uk.cijena" xfId="32"/>
    <cellStyle name="60% - Accent1" xfId="33"/>
    <cellStyle name="60% - Accent2" xfId="34"/>
    <cellStyle name="60% - Accent3" xfId="35"/>
    <cellStyle name="60% - Accent4" xfId="36"/>
    <cellStyle name="60% - Accent5" xfId="37"/>
    <cellStyle name="60% - Accent6" xfId="38"/>
    <cellStyle name="60% - Isticanje1 2" xfId="39"/>
    <cellStyle name="60% - Isticanje2 2" xfId="40"/>
    <cellStyle name="60% - Isticanje3 2" xfId="41"/>
    <cellStyle name="60% - Isticanje4 2" xfId="42"/>
    <cellStyle name="60% - Isticanje5 2" xfId="43"/>
    <cellStyle name="60% - Isticanje6 2" xfId="44"/>
    <cellStyle name="7. modul" xfId="45"/>
    <cellStyle name="Accent1" xfId="46"/>
    <cellStyle name="Accent2" xfId="47"/>
    <cellStyle name="Accent3" xfId="48"/>
    <cellStyle name="Accent4" xfId="49"/>
    <cellStyle name="Accent5" xfId="50"/>
    <cellStyle name="Accent6" xfId="51"/>
    <cellStyle name="Bad" xfId="52"/>
    <cellStyle name="Bilješka 2" xfId="53"/>
    <cellStyle name="Calculation" xfId="54"/>
    <cellStyle name="Check Cell" xfId="55"/>
    <cellStyle name="Dobro 2" xfId="56"/>
    <cellStyle name="Explanatory Text" xfId="57"/>
    <cellStyle name="Heading 1" xfId="58"/>
    <cellStyle name="Heading 2" xfId="59"/>
    <cellStyle name="Heading 3" xfId="60"/>
    <cellStyle name="Heading 4" xfId="61"/>
    <cellStyle name="Hiperveza 2" xfId="62"/>
    <cellStyle name="Input" xfId="63"/>
    <cellStyle name="Isticanje1 2" xfId="64"/>
    <cellStyle name="Isticanje2 2" xfId="65"/>
    <cellStyle name="Isticanje3 2" xfId="66"/>
    <cellStyle name="Isticanje4 2" xfId="67"/>
    <cellStyle name="Isticanje5 2" xfId="68"/>
    <cellStyle name="Isticanje6 2" xfId="69"/>
    <cellStyle name="Izlaz 2" xfId="70"/>
    <cellStyle name="Izračun 2" xfId="71"/>
    <cellStyle name="Linked Cell" xfId="72"/>
    <cellStyle name="Loše 2" xfId="73"/>
    <cellStyle name="Naslov 1 2" xfId="74"/>
    <cellStyle name="Naslov 2 2" xfId="75"/>
    <cellStyle name="Naslov 3 2" xfId="76"/>
    <cellStyle name="Naslov 4 2" xfId="77"/>
    <cellStyle name="Naslov 5" xfId="78"/>
    <cellStyle name="Neutral" xfId="79"/>
    <cellStyle name="Neutralno 2" xfId="80"/>
    <cellStyle name="Normal 1" xfId="81"/>
    <cellStyle name="Normal 10" xfId="82"/>
    <cellStyle name="Normal 2" xfId="83"/>
    <cellStyle name="Normal 3" xfId="84"/>
    <cellStyle name="Normal 4" xfId="85"/>
    <cellStyle name="Normal 4 2" xfId="86"/>
    <cellStyle name="Normal_Garaza_00" xfId="87"/>
    <cellStyle name="Normal_TROSKOVNIK-revizija2" xfId="88"/>
    <cellStyle name="Normalno" xfId="0" builtinId="0"/>
    <cellStyle name="Normalno 10" xfId="89"/>
    <cellStyle name="Normalno 11" xfId="90"/>
    <cellStyle name="Normalno 12" xfId="91"/>
    <cellStyle name="Normalno 13" xfId="92"/>
    <cellStyle name="Normalno 14" xfId="93"/>
    <cellStyle name="Normalno 15" xfId="94"/>
    <cellStyle name="Normalno 16" xfId="95"/>
    <cellStyle name="Normalno 17" xfId="96"/>
    <cellStyle name="Normalno 18" xfId="97"/>
    <cellStyle name="Normalno 2" xfId="98"/>
    <cellStyle name="Normalno 2 2" xfId="99"/>
    <cellStyle name="Normalno 2 3" xfId="100"/>
    <cellStyle name="Normalno 2 4" xfId="101"/>
    <cellStyle name="Normalno 2 4 2" xfId="102"/>
    <cellStyle name="Normalno 3" xfId="103"/>
    <cellStyle name="Normalno 3 2" xfId="104"/>
    <cellStyle name="Normalno 4" xfId="105"/>
    <cellStyle name="Normalno 4 2" xfId="106"/>
    <cellStyle name="Normalno 4 2 2" xfId="107"/>
    <cellStyle name="Normalno 4 2 2 2" xfId="108"/>
    <cellStyle name="Normalno 4 3" xfId="109"/>
    <cellStyle name="Normalno 4 3 2" xfId="110"/>
    <cellStyle name="Normalno 4 3 2 2" xfId="111"/>
    <cellStyle name="Normalno 4 4" xfId="112"/>
    <cellStyle name="Normalno 4 5" xfId="113"/>
    <cellStyle name="Normalno 4 6" xfId="114"/>
    <cellStyle name="Normalno 5" xfId="115"/>
    <cellStyle name="Normalno 5 2" xfId="116"/>
    <cellStyle name="Normalno 5 3" xfId="117"/>
    <cellStyle name="Normalno 6" xfId="118"/>
    <cellStyle name="Normalno 6 2" xfId="119"/>
    <cellStyle name="Normalno 6 3" xfId="120"/>
    <cellStyle name="Normalno 7" xfId="121"/>
    <cellStyle name="Normalno 7 2" xfId="122"/>
    <cellStyle name="Normalno 8" xfId="123"/>
    <cellStyle name="Normalno 9" xfId="124"/>
    <cellStyle name="Povezana ćelija 2" xfId="125"/>
    <cellStyle name="Provjera ćelije 2" xfId="126"/>
    <cellStyle name="Style 1" xfId="127"/>
    <cellStyle name="Tekst objašnjenja 2" xfId="128"/>
    <cellStyle name="Tekst upozorenja 2" xfId="129"/>
    <cellStyle name="Total" xfId="130"/>
    <cellStyle name="Ukupni zbroj 2" xfId="131"/>
    <cellStyle name="Unos 2" xfId="132"/>
    <cellStyle name="Zarez 2" xfId="133"/>
    <cellStyle name="Zarez 2 2" xfId="134"/>
    <cellStyle name="Zarez 2 2 2" xfId="135"/>
    <cellStyle name="Zarez 2 2 3" xfId="136"/>
    <cellStyle name="Zarez 2 3" xfId="137"/>
    <cellStyle name="Zarez 3" xfId="138"/>
    <cellStyle name="Zarez 4" xfId="139"/>
  </cellStyles>
  <dxfs count="2">
    <dxf>
      <font>
        <condense val="0"/>
        <extend val="0"/>
        <color auto="1"/>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66675</xdr:rowOff>
    </xdr:from>
    <xdr:to>
      <xdr:col>0</xdr:col>
      <xdr:colOff>1524000</xdr:colOff>
      <xdr:row>1</xdr:row>
      <xdr:rowOff>428625</xdr:rowOff>
    </xdr:to>
    <xdr:pic>
      <xdr:nvPicPr>
        <xdr:cNvPr id="20834" name="Picture 2" descr="Ԇ묬!°"/>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1438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0</xdr:col>
      <xdr:colOff>2228850</xdr:colOff>
      <xdr:row>44</xdr:row>
      <xdr:rowOff>0</xdr:rowOff>
    </xdr:to>
    <xdr:pic>
      <xdr:nvPicPr>
        <xdr:cNvPr id="20835" name="Picture 307" descr="HVAC pečat i potpi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34325"/>
          <a:ext cx="2228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29</xdr:row>
      <xdr:rowOff>190500</xdr:rowOff>
    </xdr:from>
    <xdr:to>
      <xdr:col>0</xdr:col>
      <xdr:colOff>1981200</xdr:colOff>
      <xdr:row>35</xdr:row>
      <xdr:rowOff>142875</xdr:rowOff>
    </xdr:to>
    <xdr:pic>
      <xdr:nvPicPr>
        <xdr:cNvPr id="20836" name="Slika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5943600"/>
          <a:ext cx="19050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2013/Plesko%20Vlado%20_%20Gubasevo_%20DOGRADNJA/Glavni%20projekt/TROSKOVNIK/TRO&#352;KOVNIK%20%20by%20VV%20_PLESKO%20VLADO%20%2030_03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
      <sheetName val="SADRZAJ"/>
      <sheetName val="Opči uvjeti troškovnika"/>
      <sheetName val="Građevinski radovi"/>
      <sheetName val="Opci uvjeti Obrtnicki"/>
      <sheetName val="B.1.PVC stolarija"/>
      <sheetName val="B.2.ALU i Čelična stolarija"/>
      <sheetName val="B.3.GIPS"/>
      <sheetName val="B.4.LIČILAČKI"/>
      <sheetName val="B.5.KERAMIKA"/>
      <sheetName val="B.6. PODOPOLAGAČKI"/>
      <sheetName val="B.7.OGRADE"/>
      <sheetName val="B.8.DOBAVE"/>
      <sheetName val="REKAPIT. OBRTNIČKI"/>
      <sheetName val="REKAPITULACIJA SVEUKUPNO"/>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8"/>
  <sheetViews>
    <sheetView view="pageBreakPreview" zoomScaleNormal="100" zoomScaleSheetLayoutView="100" workbookViewId="0">
      <selection activeCell="A10" sqref="A10"/>
    </sheetView>
  </sheetViews>
  <sheetFormatPr defaultRowHeight="12.75"/>
  <cols>
    <col min="1" max="1" width="99.42578125" style="2" customWidth="1"/>
    <col min="2" max="16384" width="9.140625" style="2"/>
  </cols>
  <sheetData>
    <row r="2" spans="1:1" ht="37.5">
      <c r="A2" s="79" t="s">
        <v>187</v>
      </c>
    </row>
    <row r="3" spans="1:1">
      <c r="A3" s="3" t="s">
        <v>188</v>
      </c>
    </row>
    <row r="4" spans="1:1" ht="15">
      <c r="A4" s="80"/>
    </row>
    <row r="5" spans="1:1" ht="15">
      <c r="A5" s="80"/>
    </row>
    <row r="6" spans="1:1" ht="15.75">
      <c r="A6" s="81" t="s">
        <v>194</v>
      </c>
    </row>
    <row r="7" spans="1:1" ht="15.75">
      <c r="A7" s="81"/>
    </row>
    <row r="8" spans="1:1" ht="15.75">
      <c r="A8" s="81" t="s">
        <v>153</v>
      </c>
    </row>
    <row r="9" spans="1:1" ht="15">
      <c r="A9" s="82" t="s">
        <v>195</v>
      </c>
    </row>
    <row r="10" spans="1:1" ht="15">
      <c r="A10" s="82" t="s">
        <v>196</v>
      </c>
    </row>
    <row r="11" spans="1:1">
      <c r="A11" s="2" t="s">
        <v>197</v>
      </c>
    </row>
    <row r="12" spans="1:1" ht="15.75">
      <c r="A12" s="81"/>
    </row>
    <row r="13" spans="1:1" ht="23.25">
      <c r="A13" s="78" t="s">
        <v>334</v>
      </c>
    </row>
    <row r="14" spans="1:1" ht="15.75">
      <c r="A14" s="83" t="s">
        <v>189</v>
      </c>
    </row>
    <row r="15" spans="1:1" ht="15.75">
      <c r="A15" s="83"/>
    </row>
    <row r="16" spans="1:1" ht="15.75">
      <c r="A16" s="83"/>
    </row>
    <row r="17" spans="1:1" ht="15.75">
      <c r="A17" s="83"/>
    </row>
    <row r="18" spans="1:1" ht="15.75">
      <c r="A18" s="81" t="s">
        <v>190</v>
      </c>
    </row>
    <row r="19" spans="1:1">
      <c r="A19" s="2" t="s">
        <v>201</v>
      </c>
    </row>
    <row r="21" spans="1:1" ht="15">
      <c r="A21" s="82"/>
    </row>
    <row r="22" spans="1:1" ht="15.75">
      <c r="A22" s="81" t="s">
        <v>57</v>
      </c>
    </row>
    <row r="23" spans="1:1">
      <c r="A23" s="2" t="s">
        <v>198</v>
      </c>
    </row>
    <row r="24" spans="1:1">
      <c r="A24" s="84" t="s">
        <v>199</v>
      </c>
    </row>
    <row r="25" spans="1:1">
      <c r="A25" s="84"/>
    </row>
    <row r="26" spans="1:1">
      <c r="A26" s="84"/>
    </row>
    <row r="27" spans="1:1" ht="13.5" customHeight="1">
      <c r="A27" s="84"/>
    </row>
    <row r="28" spans="1:1" ht="15.75">
      <c r="A28" s="81"/>
    </row>
    <row r="29" spans="1:1" ht="15.75">
      <c r="A29" s="81"/>
    </row>
    <row r="30" spans="1:1" ht="15.75">
      <c r="A30" s="81" t="s">
        <v>191</v>
      </c>
    </row>
    <row r="31" spans="1:1" ht="15">
      <c r="A31" s="82" t="s">
        <v>58</v>
      </c>
    </row>
    <row r="32" spans="1:1" ht="15.75">
      <c r="A32" s="81"/>
    </row>
    <row r="33" spans="1:1" ht="15.75">
      <c r="A33" s="81"/>
    </row>
    <row r="34" spans="1:1" ht="15.75">
      <c r="A34" s="81"/>
    </row>
    <row r="35" spans="1:1" ht="15.75">
      <c r="A35" s="81"/>
    </row>
    <row r="36" spans="1:1" ht="15.75">
      <c r="A36" s="81"/>
    </row>
    <row r="37" spans="1:1" ht="15.75">
      <c r="A37" s="81"/>
    </row>
    <row r="38" spans="1:1" ht="15.75">
      <c r="A38" s="81"/>
    </row>
    <row r="39" spans="1:1" ht="15.75">
      <c r="A39" s="81" t="s">
        <v>192</v>
      </c>
    </row>
    <row r="40" spans="1:1" ht="15">
      <c r="A40" s="82" t="s">
        <v>193</v>
      </c>
    </row>
    <row r="41" spans="1:1" ht="15">
      <c r="A41" s="82"/>
    </row>
    <row r="42" spans="1:1" ht="15">
      <c r="A42" s="82"/>
    </row>
    <row r="43" spans="1:1" ht="15">
      <c r="A43" s="82"/>
    </row>
    <row r="44" spans="1:1" ht="15">
      <c r="A44" s="82"/>
    </row>
    <row r="45" spans="1:1" ht="15.75">
      <c r="A45" s="81"/>
    </row>
    <row r="46" spans="1:1" ht="15.75">
      <c r="A46" s="81"/>
    </row>
    <row r="47" spans="1:1" ht="20.25">
      <c r="A47" s="85" t="s">
        <v>200</v>
      </c>
    </row>
    <row r="48" spans="1:1" ht="15.75">
      <c r="A48" s="86"/>
    </row>
  </sheetData>
  <sheetProtection password="CC3D" sheet="1"/>
  <pageMargins left="0.98425196850393704"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B28" sqref="B28"/>
    </sheetView>
  </sheetViews>
  <sheetFormatPr defaultRowHeight="12.75"/>
  <cols>
    <col min="1" max="1" width="5" style="2" customWidth="1"/>
    <col min="2" max="2" width="44.140625" style="2" customWidth="1"/>
    <col min="3" max="3" width="9.140625" style="2"/>
    <col min="4" max="4" width="5.140625" style="2" customWidth="1"/>
    <col min="5" max="5" width="18.42578125" style="2" customWidth="1"/>
    <col min="6" max="6" width="13.140625" style="2" customWidth="1"/>
    <col min="7" max="16384" width="9.140625" style="2"/>
  </cols>
  <sheetData>
    <row r="1" spans="1:5" s="46" customFormat="1"/>
    <row r="2" spans="1:5" s="46" customFormat="1"/>
    <row r="3" spans="1:5" s="46" customFormat="1"/>
    <row r="4" spans="1:5" s="46" customFormat="1" ht="22.5" customHeight="1">
      <c r="B4" s="237"/>
    </row>
    <row r="5" spans="1:5" s="18" customFormat="1" ht="15.75">
      <c r="A5" s="249" t="s">
        <v>335</v>
      </c>
      <c r="B5" s="250"/>
      <c r="C5" s="251"/>
      <c r="D5" s="251"/>
      <c r="E5" s="251"/>
    </row>
    <row r="6" spans="1:5">
      <c r="B6" s="238"/>
    </row>
    <row r="17" spans="1:9">
      <c r="E17" s="47" t="s">
        <v>163</v>
      </c>
    </row>
    <row r="19" spans="1:9" s="24" customFormat="1" ht="15">
      <c r="A19" s="19" t="s">
        <v>148</v>
      </c>
      <c r="B19" s="20" t="s">
        <v>152</v>
      </c>
      <c r="C19" s="21"/>
      <c r="D19" s="22"/>
      <c r="E19" s="23">
        <f>'GRAĐEVINSKO OBRTNIČKI '!F233</f>
        <v>0</v>
      </c>
      <c r="H19" s="25"/>
      <c r="I19" s="26"/>
    </row>
    <row r="20" spans="1:9" s="24" customFormat="1" ht="15">
      <c r="A20" s="19"/>
      <c r="B20" s="20"/>
      <c r="C20" s="21"/>
      <c r="D20" s="22"/>
      <c r="E20" s="23"/>
      <c r="H20" s="25"/>
      <c r="I20" s="26"/>
    </row>
    <row r="21" spans="1:9" s="24" customFormat="1" ht="15">
      <c r="A21" s="19"/>
      <c r="C21" s="21"/>
      <c r="D21" s="22"/>
      <c r="E21" s="23"/>
      <c r="H21" s="25"/>
      <c r="I21" s="26"/>
    </row>
    <row r="24" spans="1:9" s="31" customFormat="1" ht="18">
      <c r="A24" s="27"/>
      <c r="B24" s="28" t="s">
        <v>149</v>
      </c>
      <c r="C24" s="29"/>
      <c r="D24" s="30"/>
      <c r="E24" s="45">
        <f>E19</f>
        <v>0</v>
      </c>
    </row>
    <row r="26" spans="1:9" s="35" customFormat="1" ht="18">
      <c r="A26" s="32"/>
      <c r="B26" s="33" t="s">
        <v>150</v>
      </c>
      <c r="C26" s="33"/>
      <c r="D26" s="33"/>
      <c r="E26" s="34">
        <f>E24*0.25</f>
        <v>0</v>
      </c>
    </row>
    <row r="28" spans="1:9" ht="18">
      <c r="A28" s="36"/>
      <c r="B28" s="37" t="s">
        <v>164</v>
      </c>
      <c r="C28" s="37"/>
      <c r="D28" s="37"/>
      <c r="E28" s="38">
        <f>E24+E26</f>
        <v>0</v>
      </c>
    </row>
    <row r="34" spans="2:2">
      <c r="B34" s="3" t="s">
        <v>151</v>
      </c>
    </row>
  </sheetData>
  <sheetProtection password="CC3D" sheet="1"/>
  <mergeCells count="1">
    <mergeCell ref="A5:E5"/>
  </mergeCells>
  <conditionalFormatting sqref="F5:F14 F17:F20">
    <cfRule type="cellIs" dxfId="1" priority="1" stopIfTrue="1" operator="greaterThan">
      <formula>0</formula>
    </cfRule>
  </conditionalFormatting>
  <pageMargins left="0.78740157480314965" right="0.59055118110236227" top="0.78740157480314965" bottom="0.78740157480314965" header="0.39370078740157483" footer="0.39370078740157483"/>
  <pageSetup paperSize="9" orientation="portrait" r:id="rId1"/>
  <headerFooter>
    <oddHeader>&amp;LHVAC-energetika d.o.o.&amp;CProjekt energetske obnove ovojnice zgrade OŠ Mače
&amp;RB.P. 138/17</oddHeader>
    <oddFooter>&amp;Cstr. &amp;P&amp;ROroslavje, prosinac 2017.g.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0"/>
  <sheetViews>
    <sheetView view="pageBreakPreview" topLeftCell="A46" zoomScaleNormal="70" zoomScaleSheetLayoutView="100" workbookViewId="0">
      <selection activeCell="B75" sqref="B75"/>
    </sheetView>
  </sheetViews>
  <sheetFormatPr defaultRowHeight="14.25"/>
  <cols>
    <col min="1" max="1" width="6.42578125" style="4" customWidth="1"/>
    <col min="2" max="2" width="72.7109375" style="13" customWidth="1"/>
    <col min="3" max="3" width="7.42578125" style="5" customWidth="1"/>
    <col min="4" max="4" width="9.28515625" style="6" customWidth="1"/>
    <col min="5" max="5" width="12.28515625" style="12" customWidth="1"/>
    <col min="6" max="6" width="13.140625" style="12" customWidth="1"/>
    <col min="7" max="7" width="2.7109375" style="8" customWidth="1"/>
    <col min="8" max="8" width="3.7109375" style="8" customWidth="1"/>
    <col min="9" max="9" width="13.140625" style="10" customWidth="1"/>
    <col min="10" max="10" width="15.42578125" style="11" customWidth="1"/>
    <col min="11" max="11" width="16.140625" style="8" customWidth="1"/>
    <col min="12" max="16384" width="9.140625" style="8"/>
  </cols>
  <sheetData>
    <row r="2" spans="1:10" ht="15">
      <c r="A2" s="51"/>
      <c r="B2" s="52" t="s">
        <v>59</v>
      </c>
    </row>
    <row r="3" spans="1:10">
      <c r="B3" s="50"/>
    </row>
    <row r="4" spans="1:10" s="74" customFormat="1" ht="60">
      <c r="A4" s="70"/>
      <c r="B4" s="60" t="s">
        <v>286</v>
      </c>
      <c r="C4" s="71"/>
      <c r="D4" s="72"/>
      <c r="E4" s="73"/>
      <c r="F4" s="73"/>
      <c r="H4" s="75"/>
      <c r="I4" s="76"/>
      <c r="J4" s="77"/>
    </row>
    <row r="5" spans="1:10">
      <c r="E5" s="7"/>
      <c r="F5" s="7"/>
      <c r="H5" s="9"/>
    </row>
    <row r="6" spans="1:10" s="64" customFormat="1" ht="48">
      <c r="A6" s="59"/>
      <c r="B6" s="60" t="s">
        <v>60</v>
      </c>
      <c r="C6" s="61"/>
      <c r="D6" s="62"/>
      <c r="E6" s="63"/>
      <c r="F6" s="63"/>
      <c r="H6" s="65"/>
      <c r="I6" s="66"/>
      <c r="J6" s="67"/>
    </row>
    <row r="7" spans="1:10" s="64" customFormat="1" ht="36">
      <c r="A7" s="59"/>
      <c r="B7" s="60" t="s">
        <v>61</v>
      </c>
      <c r="C7" s="61"/>
      <c r="D7" s="62"/>
      <c r="E7" s="63"/>
      <c r="F7" s="63"/>
      <c r="H7" s="65"/>
      <c r="I7" s="66"/>
      <c r="J7" s="67"/>
    </row>
    <row r="8" spans="1:10" s="64" customFormat="1" ht="36">
      <c r="A8" s="59"/>
      <c r="B8" s="60" t="s">
        <v>62</v>
      </c>
      <c r="C8" s="61"/>
      <c r="D8" s="62"/>
      <c r="E8" s="68"/>
      <c r="F8" s="68"/>
      <c r="I8" s="66"/>
      <c r="J8" s="67"/>
    </row>
    <row r="9" spans="1:10" s="64" customFormat="1" ht="24">
      <c r="A9" s="59"/>
      <c r="B9" s="60" t="s">
        <v>63</v>
      </c>
      <c r="C9" s="61"/>
      <c r="D9" s="62"/>
      <c r="E9" s="68"/>
      <c r="F9" s="68"/>
      <c r="I9" s="66"/>
      <c r="J9" s="67"/>
    </row>
    <row r="10" spans="1:10" s="64" customFormat="1" ht="24">
      <c r="A10" s="59"/>
      <c r="B10" s="60" t="s">
        <v>64</v>
      </c>
      <c r="C10" s="61"/>
      <c r="D10" s="62"/>
      <c r="E10" s="68"/>
      <c r="F10" s="68"/>
      <c r="I10" s="66"/>
      <c r="J10" s="67"/>
    </row>
    <row r="11" spans="1:10" s="64" customFormat="1" ht="12">
      <c r="A11" s="59"/>
      <c r="B11" s="60"/>
      <c r="C11" s="61"/>
      <c r="D11" s="62"/>
      <c r="E11" s="68"/>
      <c r="F11" s="68"/>
      <c r="I11" s="66"/>
      <c r="J11" s="67"/>
    </row>
    <row r="12" spans="1:10" s="64" customFormat="1" ht="36">
      <c r="A12" s="59"/>
      <c r="B12" s="60" t="s">
        <v>65</v>
      </c>
      <c r="C12" s="61"/>
      <c r="D12" s="62"/>
      <c r="E12" s="68"/>
      <c r="F12" s="68"/>
      <c r="I12" s="66"/>
      <c r="J12" s="67"/>
    </row>
    <row r="13" spans="1:10" s="64" customFormat="1" ht="24">
      <c r="A13" s="59"/>
      <c r="B13" s="60" t="s">
        <v>66</v>
      </c>
      <c r="C13" s="61"/>
      <c r="D13" s="62"/>
      <c r="E13" s="68"/>
      <c r="F13" s="68"/>
      <c r="I13" s="66"/>
      <c r="J13" s="67"/>
    </row>
    <row r="14" spans="1:10" s="64" customFormat="1" ht="48">
      <c r="A14" s="59"/>
      <c r="B14" s="60" t="s">
        <v>67</v>
      </c>
      <c r="C14" s="61" t="s">
        <v>68</v>
      </c>
      <c r="D14" s="62"/>
      <c r="E14" s="68"/>
      <c r="F14" s="68"/>
      <c r="I14" s="66"/>
      <c r="J14" s="67"/>
    </row>
    <row r="15" spans="1:10" s="64" customFormat="1" ht="12">
      <c r="A15" s="59"/>
      <c r="B15" s="60" t="s">
        <v>69</v>
      </c>
      <c r="C15" s="61"/>
      <c r="D15" s="62"/>
      <c r="E15" s="68"/>
      <c r="F15" s="68"/>
      <c r="I15" s="66"/>
      <c r="J15" s="67"/>
    </row>
    <row r="16" spans="1:10" s="64" customFormat="1" ht="12">
      <c r="A16" s="59"/>
      <c r="B16" s="60"/>
      <c r="C16" s="61"/>
      <c r="D16" s="62"/>
      <c r="E16" s="68"/>
      <c r="F16" s="68"/>
      <c r="I16" s="66"/>
      <c r="J16" s="67"/>
    </row>
    <row r="17" spans="1:10" s="64" customFormat="1" ht="24">
      <c r="A17" s="59"/>
      <c r="B17" s="60" t="s">
        <v>70</v>
      </c>
      <c r="C17" s="61"/>
      <c r="D17" s="62"/>
      <c r="E17" s="68"/>
      <c r="F17" s="68"/>
      <c r="I17" s="66"/>
      <c r="J17" s="67"/>
    </row>
    <row r="18" spans="1:10" s="64" customFormat="1" ht="24">
      <c r="A18" s="59"/>
      <c r="B18" s="60" t="s">
        <v>71</v>
      </c>
      <c r="C18" s="61"/>
      <c r="D18" s="62"/>
      <c r="E18" s="68"/>
      <c r="F18" s="68"/>
      <c r="I18" s="66"/>
      <c r="J18" s="67"/>
    </row>
    <row r="19" spans="1:10" s="64" customFormat="1" ht="24">
      <c r="A19" s="59"/>
      <c r="B19" s="60" t="s">
        <v>72</v>
      </c>
      <c r="C19" s="61"/>
      <c r="D19" s="62"/>
      <c r="E19" s="68"/>
      <c r="F19" s="68"/>
      <c r="I19" s="66"/>
      <c r="J19" s="67"/>
    </row>
    <row r="20" spans="1:10" s="64" customFormat="1" ht="36">
      <c r="A20" s="59"/>
      <c r="B20" s="60" t="s">
        <v>73</v>
      </c>
      <c r="C20" s="61"/>
      <c r="D20" s="62"/>
      <c r="E20" s="68"/>
      <c r="F20" s="68"/>
      <c r="I20" s="66"/>
      <c r="J20" s="67"/>
    </row>
    <row r="21" spans="1:10" s="64" customFormat="1" ht="24">
      <c r="A21" s="59"/>
      <c r="B21" s="60" t="s">
        <v>74</v>
      </c>
      <c r="C21" s="61"/>
      <c r="D21" s="62"/>
      <c r="E21" s="68"/>
      <c r="F21" s="68"/>
      <c r="I21" s="66"/>
      <c r="J21" s="67"/>
    </row>
    <row r="22" spans="1:10" s="64" customFormat="1" ht="12">
      <c r="A22" s="59"/>
      <c r="B22" s="60"/>
      <c r="C22" s="61"/>
      <c r="D22" s="62"/>
      <c r="E22" s="68"/>
      <c r="F22" s="68"/>
      <c r="I22" s="66"/>
      <c r="J22" s="67"/>
    </row>
    <row r="23" spans="1:10" s="64" customFormat="1" ht="24">
      <c r="A23" s="59"/>
      <c r="B23" s="60" t="s">
        <v>75</v>
      </c>
      <c r="C23" s="61"/>
      <c r="D23" s="62"/>
      <c r="E23" s="68"/>
      <c r="F23" s="68"/>
      <c r="I23" s="66"/>
      <c r="J23" s="67"/>
    </row>
    <row r="24" spans="1:10" s="64" customFormat="1" ht="24">
      <c r="A24" s="59"/>
      <c r="B24" s="60" t="s">
        <v>76</v>
      </c>
      <c r="C24" s="61"/>
      <c r="D24" s="62"/>
      <c r="E24" s="68"/>
      <c r="F24" s="68"/>
      <c r="I24" s="66"/>
      <c r="J24" s="67"/>
    </row>
    <row r="25" spans="1:10" s="64" customFormat="1" ht="24">
      <c r="A25" s="59"/>
      <c r="B25" s="60" t="s">
        <v>77</v>
      </c>
      <c r="C25" s="61"/>
      <c r="D25" s="62"/>
      <c r="E25" s="68"/>
      <c r="F25" s="68"/>
      <c r="I25" s="66"/>
      <c r="J25" s="67"/>
    </row>
    <row r="26" spans="1:10" s="64" customFormat="1" ht="36">
      <c r="A26" s="59"/>
      <c r="B26" s="60" t="s">
        <v>78</v>
      </c>
      <c r="C26" s="61"/>
      <c r="D26" s="62"/>
      <c r="E26" s="68"/>
      <c r="F26" s="68"/>
      <c r="I26" s="66"/>
      <c r="J26" s="67"/>
    </row>
    <row r="27" spans="1:10" s="64" customFormat="1" ht="12">
      <c r="A27" s="59"/>
      <c r="B27" s="60"/>
      <c r="C27" s="61"/>
      <c r="D27" s="62"/>
      <c r="E27" s="68"/>
      <c r="F27" s="68"/>
      <c r="I27" s="66"/>
      <c r="J27" s="67"/>
    </row>
    <row r="28" spans="1:10" s="64" customFormat="1" ht="12">
      <c r="A28" s="59"/>
      <c r="B28" s="60" t="s">
        <v>79</v>
      </c>
      <c r="C28" s="61"/>
      <c r="D28" s="62"/>
      <c r="E28" s="68"/>
      <c r="F28" s="68"/>
      <c r="I28" s="66"/>
      <c r="J28" s="67"/>
    </row>
    <row r="29" spans="1:10" s="64" customFormat="1" ht="12">
      <c r="A29" s="59"/>
      <c r="B29" s="60"/>
      <c r="C29" s="61"/>
      <c r="D29" s="62"/>
      <c r="E29" s="68"/>
      <c r="F29" s="68"/>
      <c r="I29" s="66"/>
      <c r="J29" s="67"/>
    </row>
    <row r="30" spans="1:10" s="64" customFormat="1" ht="12">
      <c r="A30" s="59"/>
      <c r="B30" s="69" t="s">
        <v>80</v>
      </c>
      <c r="C30" s="61"/>
      <c r="D30" s="62"/>
      <c r="E30" s="68"/>
      <c r="F30" s="68"/>
      <c r="I30" s="66"/>
      <c r="J30" s="67"/>
    </row>
    <row r="31" spans="1:10" s="64" customFormat="1" ht="84">
      <c r="A31" s="59"/>
      <c r="B31" s="60" t="s">
        <v>81</v>
      </c>
      <c r="C31" s="61"/>
      <c r="D31" s="62"/>
      <c r="E31" s="68"/>
      <c r="F31" s="68"/>
      <c r="I31" s="66"/>
      <c r="J31" s="67"/>
    </row>
    <row r="32" spans="1:10" s="64" customFormat="1" ht="24">
      <c r="A32" s="59"/>
      <c r="B32" s="60" t="s">
        <v>82</v>
      </c>
      <c r="C32" s="61"/>
      <c r="D32" s="62"/>
      <c r="E32" s="68"/>
      <c r="F32" s="68"/>
      <c r="I32" s="66"/>
      <c r="J32" s="67"/>
    </row>
    <row r="33" spans="1:10" s="64" customFormat="1" ht="12">
      <c r="A33" s="59"/>
      <c r="B33" s="60"/>
      <c r="C33" s="61"/>
      <c r="D33" s="62"/>
      <c r="E33" s="68"/>
      <c r="F33" s="68"/>
      <c r="I33" s="66"/>
      <c r="J33" s="67"/>
    </row>
    <row r="34" spans="1:10" s="64" customFormat="1" ht="12">
      <c r="A34" s="59"/>
      <c r="B34" s="69" t="s">
        <v>83</v>
      </c>
      <c r="C34" s="61"/>
      <c r="D34" s="62"/>
      <c r="E34" s="68"/>
      <c r="F34" s="68"/>
      <c r="I34" s="66"/>
      <c r="J34" s="67"/>
    </row>
    <row r="35" spans="1:10" s="64" customFormat="1" ht="72">
      <c r="A35" s="59"/>
      <c r="B35" s="60" t="s">
        <v>176</v>
      </c>
      <c r="C35" s="61"/>
      <c r="D35" s="62"/>
      <c r="E35" s="68"/>
      <c r="F35" s="68"/>
      <c r="I35" s="66"/>
      <c r="J35" s="67"/>
    </row>
    <row r="36" spans="1:10" s="64" customFormat="1" ht="12">
      <c r="A36" s="59"/>
      <c r="B36" s="60"/>
      <c r="C36" s="61"/>
      <c r="D36" s="62"/>
      <c r="E36" s="68"/>
      <c r="F36" s="68"/>
      <c r="I36" s="66"/>
      <c r="J36" s="67"/>
    </row>
    <row r="37" spans="1:10" s="64" customFormat="1" ht="12">
      <c r="A37" s="59"/>
      <c r="B37" s="69" t="s">
        <v>84</v>
      </c>
      <c r="C37" s="61"/>
      <c r="D37" s="62"/>
      <c r="E37" s="68"/>
      <c r="F37" s="68"/>
      <c r="I37" s="66"/>
      <c r="J37" s="67"/>
    </row>
    <row r="38" spans="1:10" s="64" customFormat="1" ht="36">
      <c r="A38" s="59"/>
      <c r="B38" s="60" t="s">
        <v>85</v>
      </c>
      <c r="C38" s="61"/>
      <c r="D38" s="62"/>
      <c r="E38" s="68"/>
      <c r="F38" s="68"/>
      <c r="I38" s="66"/>
      <c r="J38" s="67"/>
    </row>
    <row r="39" spans="1:10" s="64" customFormat="1" ht="12">
      <c r="A39" s="59"/>
      <c r="B39" s="60" t="s">
        <v>86</v>
      </c>
      <c r="C39" s="61"/>
      <c r="D39" s="62"/>
      <c r="E39" s="68"/>
      <c r="F39" s="68"/>
      <c r="I39" s="66"/>
      <c r="J39" s="67"/>
    </row>
    <row r="40" spans="1:10" s="64" customFormat="1" ht="36">
      <c r="A40" s="59"/>
      <c r="B40" s="60" t="s">
        <v>87</v>
      </c>
      <c r="C40" s="61"/>
      <c r="D40" s="62"/>
      <c r="E40" s="68"/>
      <c r="F40" s="68"/>
      <c r="I40" s="66"/>
      <c r="J40" s="67"/>
    </row>
    <row r="41" spans="1:10" s="64" customFormat="1" ht="12">
      <c r="A41" s="59"/>
      <c r="B41" s="60"/>
      <c r="C41" s="61"/>
      <c r="D41" s="62"/>
      <c r="E41" s="68"/>
      <c r="F41" s="68"/>
      <c r="I41" s="66"/>
      <c r="J41" s="67"/>
    </row>
    <row r="42" spans="1:10" s="64" customFormat="1" ht="12">
      <c r="A42" s="59"/>
      <c r="B42" s="69" t="s">
        <v>88</v>
      </c>
      <c r="C42" s="61"/>
      <c r="D42" s="62"/>
      <c r="E42" s="68"/>
      <c r="F42" s="68"/>
      <c r="I42" s="66"/>
      <c r="J42" s="67"/>
    </row>
    <row r="43" spans="1:10" s="64" customFormat="1" ht="48">
      <c r="A43" s="59"/>
      <c r="B43" s="60" t="s">
        <v>89</v>
      </c>
      <c r="C43" s="61"/>
      <c r="D43" s="62"/>
      <c r="E43" s="68"/>
      <c r="F43" s="68"/>
      <c r="I43" s="66"/>
      <c r="J43" s="67"/>
    </row>
    <row r="44" spans="1:10" s="64" customFormat="1" ht="24">
      <c r="A44" s="59"/>
      <c r="B44" s="60" t="s">
        <v>90</v>
      </c>
      <c r="C44" s="61"/>
      <c r="D44" s="62"/>
      <c r="E44" s="68"/>
      <c r="F44" s="68"/>
      <c r="I44" s="66"/>
      <c r="J44" s="67"/>
    </row>
    <row r="45" spans="1:10" s="64" customFormat="1" ht="48">
      <c r="A45" s="59"/>
      <c r="B45" s="60" t="s">
        <v>91</v>
      </c>
      <c r="C45" s="61"/>
      <c r="D45" s="62"/>
      <c r="E45" s="68"/>
      <c r="F45" s="68"/>
      <c r="I45" s="66"/>
      <c r="J45" s="67"/>
    </row>
    <row r="46" spans="1:10" s="64" customFormat="1" ht="24">
      <c r="A46" s="59"/>
      <c r="B46" s="60" t="s">
        <v>92</v>
      </c>
      <c r="C46" s="61"/>
      <c r="D46" s="62"/>
      <c r="E46" s="68"/>
      <c r="F46" s="68"/>
      <c r="I46" s="66"/>
      <c r="J46" s="67"/>
    </row>
    <row r="47" spans="1:10" s="64" customFormat="1" ht="12">
      <c r="A47" s="59"/>
      <c r="B47" s="60"/>
      <c r="C47" s="61"/>
      <c r="D47" s="62"/>
      <c r="E47" s="68"/>
      <c r="F47" s="68"/>
      <c r="I47" s="66"/>
      <c r="J47" s="67"/>
    </row>
    <row r="48" spans="1:10" s="64" customFormat="1" ht="12">
      <c r="A48" s="59"/>
      <c r="B48" s="69" t="s">
        <v>93</v>
      </c>
      <c r="C48" s="61"/>
      <c r="D48" s="62"/>
      <c r="E48" s="68"/>
      <c r="F48" s="68"/>
      <c r="I48" s="66"/>
      <c r="J48" s="67"/>
    </row>
    <row r="49" spans="1:10" s="64" customFormat="1" ht="24">
      <c r="A49" s="59"/>
      <c r="B49" s="60" t="s">
        <v>94</v>
      </c>
      <c r="C49" s="61"/>
      <c r="D49" s="62"/>
      <c r="E49" s="68"/>
      <c r="F49" s="68"/>
      <c r="I49" s="66"/>
      <c r="J49" s="67"/>
    </row>
    <row r="50" spans="1:10" s="64" customFormat="1" ht="24">
      <c r="A50" s="59"/>
      <c r="B50" s="60" t="s">
        <v>95</v>
      </c>
      <c r="C50" s="61"/>
      <c r="D50" s="62"/>
      <c r="E50" s="68"/>
      <c r="F50" s="68"/>
      <c r="I50" s="66"/>
      <c r="J50" s="67"/>
    </row>
    <row r="51" spans="1:10" s="64" customFormat="1" ht="24">
      <c r="A51" s="59"/>
      <c r="B51" s="60" t="s">
        <v>96</v>
      </c>
      <c r="C51" s="61"/>
      <c r="D51" s="62"/>
      <c r="E51" s="68"/>
      <c r="F51" s="68"/>
      <c r="I51" s="66"/>
      <c r="J51" s="67"/>
    </row>
    <row r="52" spans="1:10" s="64" customFormat="1" ht="24">
      <c r="A52" s="59"/>
      <c r="B52" s="60" t="s">
        <v>97</v>
      </c>
      <c r="C52" s="61"/>
      <c r="D52" s="62"/>
      <c r="E52" s="68"/>
      <c r="F52" s="68"/>
      <c r="I52" s="66"/>
      <c r="J52" s="67"/>
    </row>
    <row r="53" spans="1:10" s="64" customFormat="1" ht="12">
      <c r="A53" s="59"/>
      <c r="B53" s="60" t="s">
        <v>98</v>
      </c>
      <c r="C53" s="61"/>
      <c r="D53" s="62"/>
      <c r="E53" s="68"/>
      <c r="F53" s="68"/>
      <c r="I53" s="66"/>
      <c r="J53" s="67"/>
    </row>
    <row r="54" spans="1:10" s="64" customFormat="1" ht="12">
      <c r="A54" s="59"/>
      <c r="B54" s="60" t="s">
        <v>99</v>
      </c>
      <c r="C54" s="61"/>
      <c r="D54" s="62"/>
      <c r="E54" s="68"/>
      <c r="F54" s="68"/>
      <c r="I54" s="66"/>
      <c r="J54" s="67"/>
    </row>
    <row r="55" spans="1:10" s="64" customFormat="1" ht="12">
      <c r="A55" s="59"/>
      <c r="B55" s="60" t="s">
        <v>100</v>
      </c>
      <c r="C55" s="61"/>
      <c r="D55" s="62"/>
      <c r="E55" s="68"/>
      <c r="F55" s="68"/>
      <c r="I55" s="66"/>
      <c r="J55" s="67"/>
    </row>
    <row r="56" spans="1:10" s="64" customFormat="1" ht="12">
      <c r="A56" s="59"/>
      <c r="B56" s="60" t="s">
        <v>101</v>
      </c>
      <c r="C56" s="61"/>
      <c r="D56" s="62"/>
      <c r="E56" s="68"/>
      <c r="F56" s="68"/>
      <c r="I56" s="66"/>
      <c r="J56" s="67"/>
    </row>
    <row r="57" spans="1:10" s="64" customFormat="1" ht="12">
      <c r="A57" s="59"/>
      <c r="B57" s="60" t="s">
        <v>102</v>
      </c>
      <c r="C57" s="61"/>
      <c r="D57" s="62"/>
      <c r="E57" s="68"/>
      <c r="F57" s="68"/>
      <c r="I57" s="66"/>
      <c r="J57" s="67"/>
    </row>
    <row r="58" spans="1:10" s="64" customFormat="1" ht="12">
      <c r="A58" s="59"/>
      <c r="B58" s="60" t="s">
        <v>103</v>
      </c>
      <c r="C58" s="61"/>
      <c r="D58" s="62"/>
      <c r="E58" s="68"/>
      <c r="F58" s="68"/>
      <c r="I58" s="66"/>
      <c r="J58" s="67"/>
    </row>
    <row r="59" spans="1:10" s="64" customFormat="1" ht="12">
      <c r="A59" s="59"/>
      <c r="B59" s="60" t="s">
        <v>104</v>
      </c>
      <c r="C59" s="61"/>
      <c r="D59" s="62"/>
      <c r="E59" s="68"/>
      <c r="F59" s="68"/>
      <c r="I59" s="66"/>
      <c r="J59" s="67"/>
    </row>
    <row r="60" spans="1:10" s="64" customFormat="1" ht="12">
      <c r="A60" s="59"/>
      <c r="B60" s="60" t="s">
        <v>105</v>
      </c>
      <c r="C60" s="61"/>
      <c r="D60" s="62"/>
      <c r="E60" s="68"/>
      <c r="F60" s="68"/>
      <c r="I60" s="66"/>
      <c r="J60" s="67"/>
    </row>
    <row r="61" spans="1:10" s="64" customFormat="1" ht="36">
      <c r="A61" s="59"/>
      <c r="B61" s="60" t="s">
        <v>106</v>
      </c>
      <c r="C61" s="61"/>
      <c r="D61" s="62"/>
      <c r="E61" s="68"/>
      <c r="F61" s="68"/>
      <c r="I61" s="66"/>
      <c r="J61" s="67"/>
    </row>
    <row r="62" spans="1:10" s="64" customFormat="1" ht="24">
      <c r="A62" s="59"/>
      <c r="B62" s="60" t="s">
        <v>107</v>
      </c>
      <c r="C62" s="61"/>
      <c r="D62" s="62"/>
      <c r="E62" s="68"/>
      <c r="F62" s="68"/>
      <c r="I62" s="66"/>
      <c r="J62" s="67"/>
    </row>
    <row r="63" spans="1:10" s="64" customFormat="1" ht="12">
      <c r="A63" s="59"/>
      <c r="B63" s="60" t="s">
        <v>108</v>
      </c>
      <c r="C63" s="61"/>
      <c r="D63" s="62"/>
      <c r="E63" s="68"/>
      <c r="F63" s="68"/>
      <c r="I63" s="66"/>
      <c r="J63" s="67"/>
    </row>
    <row r="64" spans="1:10" s="64" customFormat="1" ht="12">
      <c r="A64" s="59"/>
      <c r="B64" s="60" t="s">
        <v>109</v>
      </c>
      <c r="C64" s="61"/>
      <c r="D64" s="62"/>
      <c r="E64" s="68"/>
      <c r="F64" s="68"/>
      <c r="I64" s="66"/>
      <c r="J64" s="67"/>
    </row>
    <row r="65" spans="1:10" s="64" customFormat="1" ht="12">
      <c r="A65" s="59"/>
      <c r="B65" s="60"/>
      <c r="C65" s="61"/>
      <c r="D65" s="62"/>
      <c r="E65" s="68"/>
      <c r="F65" s="68"/>
      <c r="I65" s="66"/>
      <c r="J65" s="67"/>
    </row>
    <row r="66" spans="1:10" s="64" customFormat="1" ht="36">
      <c r="A66" s="59"/>
      <c r="B66" s="60" t="s">
        <v>110</v>
      </c>
      <c r="C66" s="61"/>
      <c r="D66" s="62"/>
      <c r="E66" s="68"/>
      <c r="F66" s="68"/>
      <c r="I66" s="66"/>
      <c r="J66" s="67"/>
    </row>
    <row r="67" spans="1:10" s="64" customFormat="1" ht="12">
      <c r="A67" s="59"/>
      <c r="B67" s="60"/>
      <c r="C67" s="61"/>
      <c r="D67" s="62"/>
      <c r="E67" s="68"/>
      <c r="F67" s="68"/>
      <c r="I67" s="66"/>
      <c r="J67" s="67"/>
    </row>
    <row r="68" spans="1:10" s="64" customFormat="1" ht="36">
      <c r="A68" s="59"/>
      <c r="B68" s="60" t="s">
        <v>111</v>
      </c>
      <c r="C68" s="61"/>
      <c r="D68" s="62"/>
      <c r="E68" s="68"/>
      <c r="F68" s="68"/>
      <c r="I68" s="66"/>
      <c r="J68" s="67"/>
    </row>
    <row r="69" spans="1:10" s="64" customFormat="1" ht="12">
      <c r="A69" s="59"/>
      <c r="B69" s="60"/>
      <c r="C69" s="61"/>
      <c r="D69" s="62"/>
      <c r="E69" s="68"/>
      <c r="F69" s="68"/>
      <c r="I69" s="66"/>
      <c r="J69" s="67"/>
    </row>
    <row r="70" spans="1:10" s="64" customFormat="1" ht="12">
      <c r="A70" s="59"/>
      <c r="B70" s="69" t="s">
        <v>112</v>
      </c>
      <c r="C70" s="61"/>
      <c r="D70" s="62"/>
      <c r="E70" s="68"/>
      <c r="F70" s="68"/>
      <c r="I70" s="66"/>
      <c r="J70" s="67"/>
    </row>
    <row r="71" spans="1:10" s="64" customFormat="1" ht="24">
      <c r="A71" s="59"/>
      <c r="B71" s="60" t="s">
        <v>113</v>
      </c>
      <c r="C71" s="61"/>
      <c r="D71" s="62"/>
      <c r="E71" s="68"/>
      <c r="F71" s="68"/>
      <c r="I71" s="66"/>
      <c r="J71" s="67"/>
    </row>
    <row r="72" spans="1:10" s="64" customFormat="1" ht="12">
      <c r="A72" s="59"/>
      <c r="B72" s="60"/>
      <c r="C72" s="61"/>
      <c r="D72" s="62"/>
      <c r="E72" s="68"/>
      <c r="F72" s="68"/>
      <c r="I72" s="66"/>
      <c r="J72" s="67"/>
    </row>
    <row r="73" spans="1:10" s="64" customFormat="1" ht="12">
      <c r="A73" s="59"/>
      <c r="B73" s="69" t="s">
        <v>114</v>
      </c>
      <c r="C73" s="61"/>
      <c r="D73" s="62"/>
      <c r="E73" s="68"/>
      <c r="F73" s="68"/>
      <c r="I73" s="66"/>
      <c r="J73" s="67"/>
    </row>
    <row r="74" spans="1:10" s="64" customFormat="1" ht="24">
      <c r="A74" s="59"/>
      <c r="B74" s="60" t="s">
        <v>115</v>
      </c>
      <c r="C74" s="61"/>
      <c r="D74" s="62"/>
      <c r="E74" s="68"/>
      <c r="F74" s="68"/>
      <c r="I74" s="66"/>
      <c r="J74" s="67"/>
    </row>
    <row r="75" spans="1:10" s="64" customFormat="1" ht="36">
      <c r="A75" s="59"/>
      <c r="B75" s="60" t="s">
        <v>116</v>
      </c>
      <c r="C75" s="61"/>
      <c r="D75" s="62"/>
      <c r="E75" s="68"/>
      <c r="F75" s="68"/>
      <c r="I75" s="66"/>
      <c r="J75" s="67"/>
    </row>
    <row r="76" spans="1:10" s="64" customFormat="1" ht="36">
      <c r="A76" s="59"/>
      <c r="B76" s="60" t="s">
        <v>117</v>
      </c>
      <c r="C76" s="61"/>
      <c r="D76" s="62"/>
      <c r="E76" s="68"/>
      <c r="F76" s="68"/>
      <c r="I76" s="66"/>
      <c r="J76" s="67"/>
    </row>
    <row r="77" spans="1:10" s="64" customFormat="1" ht="12">
      <c r="A77" s="59"/>
      <c r="B77" s="60"/>
      <c r="C77" s="61"/>
      <c r="D77" s="62"/>
      <c r="E77" s="68"/>
      <c r="F77" s="68"/>
      <c r="I77" s="66"/>
      <c r="J77" s="67"/>
    </row>
    <row r="78" spans="1:10" s="64" customFormat="1" ht="12">
      <c r="A78" s="59"/>
      <c r="B78" s="69" t="s">
        <v>118</v>
      </c>
      <c r="C78" s="61"/>
      <c r="D78" s="62"/>
      <c r="E78" s="68"/>
      <c r="F78" s="68"/>
      <c r="I78" s="66"/>
      <c r="J78" s="67"/>
    </row>
    <row r="79" spans="1:10" s="64" customFormat="1" ht="60">
      <c r="A79" s="59"/>
      <c r="B79" s="60" t="s">
        <v>119</v>
      </c>
      <c r="C79" s="61"/>
      <c r="D79" s="62"/>
      <c r="E79" s="68"/>
      <c r="F79" s="68"/>
      <c r="I79" s="66"/>
      <c r="J79" s="67"/>
    </row>
    <row r="80" spans="1:10" s="64" customFormat="1" ht="12">
      <c r="A80" s="59"/>
      <c r="B80" s="60" t="s">
        <v>120</v>
      </c>
      <c r="C80" s="61"/>
      <c r="D80" s="62"/>
      <c r="E80" s="68"/>
      <c r="F80" s="68"/>
      <c r="I80" s="66"/>
      <c r="J80" s="67"/>
    </row>
    <row r="81" spans="1:10" s="64" customFormat="1" ht="36">
      <c r="A81" s="59"/>
      <c r="B81" s="60" t="s">
        <v>121</v>
      </c>
      <c r="C81" s="61"/>
      <c r="D81" s="62"/>
      <c r="E81" s="68"/>
      <c r="F81" s="68"/>
      <c r="I81" s="66"/>
      <c r="J81" s="67"/>
    </row>
    <row r="82" spans="1:10" s="64" customFormat="1" ht="36">
      <c r="A82" s="59"/>
      <c r="B82" s="60" t="s">
        <v>122</v>
      </c>
      <c r="C82" s="61"/>
      <c r="D82" s="62"/>
      <c r="E82" s="68"/>
      <c r="F82" s="68"/>
      <c r="I82" s="66"/>
      <c r="J82" s="67"/>
    </row>
    <row r="83" spans="1:10" s="64" customFormat="1" ht="24">
      <c r="A83" s="59"/>
      <c r="B83" s="60" t="s">
        <v>123</v>
      </c>
      <c r="C83" s="61"/>
      <c r="D83" s="62"/>
      <c r="E83" s="68"/>
      <c r="F83" s="68"/>
      <c r="I83" s="66"/>
      <c r="J83" s="67"/>
    </row>
    <row r="84" spans="1:10" s="64" customFormat="1" ht="12">
      <c r="A84" s="59"/>
      <c r="B84" s="60" t="s">
        <v>124</v>
      </c>
      <c r="C84" s="61"/>
      <c r="D84" s="62"/>
      <c r="E84" s="68"/>
      <c r="F84" s="68"/>
      <c r="I84" s="66"/>
      <c r="J84" s="67"/>
    </row>
    <row r="85" spans="1:10" s="64" customFormat="1" ht="12">
      <c r="A85" s="59"/>
      <c r="B85" s="60"/>
      <c r="C85" s="61"/>
      <c r="D85" s="62"/>
      <c r="E85" s="68"/>
      <c r="F85" s="68"/>
      <c r="I85" s="66"/>
      <c r="J85" s="67"/>
    </row>
    <row r="86" spans="1:10" s="64" customFormat="1" ht="12">
      <c r="A86" s="59"/>
      <c r="B86" s="69" t="s">
        <v>125</v>
      </c>
      <c r="C86" s="61"/>
      <c r="D86" s="62"/>
      <c r="E86" s="68"/>
      <c r="F86" s="68"/>
      <c r="I86" s="66"/>
      <c r="J86" s="67"/>
    </row>
    <row r="87" spans="1:10" s="64" customFormat="1" ht="36">
      <c r="A87" s="59"/>
      <c r="B87" s="60" t="s">
        <v>126</v>
      </c>
      <c r="C87" s="61"/>
      <c r="D87" s="62"/>
      <c r="E87" s="68"/>
      <c r="F87" s="68"/>
      <c r="I87" s="66"/>
      <c r="J87" s="67"/>
    </row>
    <row r="88" spans="1:10" s="64" customFormat="1" ht="24">
      <c r="A88" s="59"/>
      <c r="B88" s="60" t="s">
        <v>127</v>
      </c>
      <c r="C88" s="61"/>
      <c r="D88" s="62"/>
      <c r="E88" s="68"/>
      <c r="F88" s="68"/>
      <c r="I88" s="66"/>
      <c r="J88" s="67"/>
    </row>
    <row r="89" spans="1:10" s="64" customFormat="1" ht="12">
      <c r="A89" s="59"/>
      <c r="B89" s="60"/>
      <c r="C89" s="61"/>
      <c r="D89" s="62"/>
      <c r="E89" s="68"/>
      <c r="F89" s="68"/>
      <c r="I89" s="66"/>
      <c r="J89" s="67"/>
    </row>
    <row r="90" spans="1:10" s="64" customFormat="1" ht="12">
      <c r="A90" s="59"/>
      <c r="B90" s="69" t="s">
        <v>177</v>
      </c>
      <c r="C90" s="61"/>
      <c r="D90" s="62"/>
      <c r="E90" s="68"/>
      <c r="F90" s="68"/>
      <c r="I90" s="66"/>
      <c r="J90" s="67"/>
    </row>
    <row r="91" spans="1:10" s="64" customFormat="1" ht="12">
      <c r="A91" s="59"/>
      <c r="B91" s="60" t="s">
        <v>128</v>
      </c>
      <c r="C91" s="61"/>
      <c r="D91" s="62"/>
      <c r="E91" s="68"/>
      <c r="F91" s="68"/>
      <c r="I91" s="66"/>
      <c r="J91" s="67"/>
    </row>
    <row r="92" spans="1:10" s="64" customFormat="1" ht="12">
      <c r="A92" s="59"/>
      <c r="B92" s="60" t="s">
        <v>129</v>
      </c>
      <c r="C92" s="61"/>
      <c r="D92" s="62"/>
      <c r="E92" s="68"/>
      <c r="F92" s="68"/>
      <c r="I92" s="66"/>
      <c r="J92" s="67"/>
    </row>
    <row r="93" spans="1:10" s="64" customFormat="1" ht="12">
      <c r="A93" s="59"/>
      <c r="B93" s="60" t="s">
        <v>130</v>
      </c>
      <c r="C93" s="61"/>
      <c r="D93" s="62"/>
      <c r="E93" s="68"/>
      <c r="F93" s="68"/>
      <c r="I93" s="66"/>
      <c r="J93" s="67"/>
    </row>
    <row r="94" spans="1:10" s="64" customFormat="1" ht="12">
      <c r="A94" s="59"/>
      <c r="B94" s="60" t="s">
        <v>131</v>
      </c>
      <c r="C94" s="61"/>
      <c r="D94" s="62"/>
      <c r="E94" s="68"/>
      <c r="F94" s="68"/>
      <c r="I94" s="66"/>
      <c r="J94" s="67"/>
    </row>
    <row r="95" spans="1:10" s="64" customFormat="1" ht="12">
      <c r="A95" s="59"/>
      <c r="B95" s="60" t="s">
        <v>132</v>
      </c>
      <c r="C95" s="61"/>
      <c r="D95" s="62"/>
      <c r="E95" s="68"/>
      <c r="F95" s="68"/>
      <c r="I95" s="66"/>
      <c r="J95" s="67"/>
    </row>
    <row r="96" spans="1:10" s="64" customFormat="1" ht="12">
      <c r="A96" s="59"/>
      <c r="B96" s="60" t="s">
        <v>133</v>
      </c>
      <c r="C96" s="61"/>
      <c r="D96" s="62"/>
      <c r="E96" s="68"/>
      <c r="F96" s="68"/>
      <c r="I96" s="66"/>
      <c r="J96" s="67"/>
    </row>
    <row r="97" spans="1:10" s="64" customFormat="1" ht="12">
      <c r="A97" s="59"/>
      <c r="B97" s="60"/>
      <c r="C97" s="61"/>
      <c r="D97" s="62"/>
      <c r="E97" s="68"/>
      <c r="F97" s="68"/>
      <c r="I97" s="66"/>
      <c r="J97" s="67"/>
    </row>
    <row r="98" spans="1:10" s="64" customFormat="1" ht="36">
      <c r="A98" s="59"/>
      <c r="B98" s="60" t="s">
        <v>111</v>
      </c>
      <c r="C98" s="61"/>
      <c r="D98" s="62"/>
      <c r="E98" s="68"/>
      <c r="F98" s="68"/>
      <c r="I98" s="66"/>
      <c r="J98" s="67"/>
    </row>
    <row r="99" spans="1:10" s="64" customFormat="1" ht="12">
      <c r="A99" s="59"/>
      <c r="B99" s="60"/>
      <c r="C99" s="61"/>
      <c r="D99" s="62"/>
      <c r="E99" s="68"/>
      <c r="F99" s="68"/>
      <c r="I99" s="66"/>
      <c r="J99" s="67"/>
    </row>
    <row r="100" spans="1:10" s="64" customFormat="1" ht="24">
      <c r="A100" s="59"/>
      <c r="B100" s="60" t="s">
        <v>134</v>
      </c>
      <c r="C100" s="61"/>
      <c r="D100" s="62"/>
      <c r="E100" s="68"/>
      <c r="F100" s="68"/>
      <c r="I100" s="66"/>
      <c r="J100" s="67"/>
    </row>
  </sheetData>
  <sheetProtection password="CC3D" sheet="1"/>
  <conditionalFormatting sqref="F4:F7">
    <cfRule type="cellIs" dxfId="0" priority="1" stopIfTrue="1" operator="greaterThan">
      <formula>0</formula>
    </cfRule>
  </conditionalFormatting>
  <pageMargins left="0.78740157480314965" right="0.59055118110236227" top="0.78740157480314965" bottom="0.78740157480314965" header="0.39370078740157483" footer="0.39370078740157483"/>
  <pageSetup paperSize="9" orientation="portrait" r:id="rId1"/>
  <headerFooter>
    <oddHeader>&amp;LHVAC-energetika d.o.o.&amp;CProjekt energetske obnove ovojnice zgrade OŠ Mače
&amp;RB.P. 138/17</oddHeader>
    <oddFooter>&amp;Cstr. &amp;P&amp;ROroslavje, prosinac 2017.g.</oddFooter>
  </headerFooter>
  <rowBreaks count="3" manualBreakCount="3">
    <brk id="27" max="1" man="1"/>
    <brk id="60" max="1" man="1"/>
    <brk id="88" max="1" man="1"/>
  </rowBreaks>
  <colBreaks count="1" manualBreakCount="1">
    <brk id="2" max="9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tabSelected="1" view="pageBreakPreview" zoomScale="85" zoomScaleNormal="85" zoomScaleSheetLayoutView="85" workbookViewId="0">
      <selection activeCell="A45" sqref="A45"/>
    </sheetView>
  </sheetViews>
  <sheetFormatPr defaultRowHeight="12.75"/>
  <cols>
    <col min="1" max="1" width="125.7109375" style="15" customWidth="1"/>
    <col min="2" max="4" width="9.140625" style="15"/>
    <col min="5" max="5" width="12.28515625" style="15" customWidth="1"/>
    <col min="6" max="6" width="13.140625" style="15" customWidth="1"/>
    <col min="7" max="14" width="9.140625" style="15"/>
    <col min="15" max="15" width="9.85546875" style="15" customWidth="1"/>
    <col min="16" max="16384" width="9.140625" style="15"/>
  </cols>
  <sheetData>
    <row r="1" spans="1:2" s="2" customFormat="1">
      <c r="A1" s="39"/>
    </row>
    <row r="2" spans="1:2" s="41" customFormat="1" ht="18">
      <c r="A2" s="40" t="s">
        <v>165</v>
      </c>
    </row>
    <row r="3" spans="1:2" s="41" customFormat="1" ht="18">
      <c r="A3" s="40"/>
    </row>
    <row r="4" spans="1:2" s="43" customFormat="1" ht="68.25" customHeight="1">
      <c r="A4" s="42" t="s">
        <v>175</v>
      </c>
      <c r="B4" s="236"/>
    </row>
    <row r="5" spans="1:2" s="43" customFormat="1">
      <c r="A5" s="42"/>
      <c r="B5" s="49"/>
    </row>
    <row r="6" spans="1:2" s="43" customFormat="1">
      <c r="A6" s="42" t="s">
        <v>166</v>
      </c>
      <c r="B6" s="238"/>
    </row>
    <row r="7" spans="1:2" s="1" customFormat="1" ht="84">
      <c r="A7" s="58" t="s">
        <v>154</v>
      </c>
    </row>
    <row r="8" spans="1:2" s="1" customFormat="1" ht="12">
      <c r="A8" s="53"/>
    </row>
    <row r="9" spans="1:2" s="1" customFormat="1" ht="12">
      <c r="A9" s="53"/>
    </row>
    <row r="10" spans="1:2" s="43" customFormat="1">
      <c r="A10" s="42" t="s">
        <v>260</v>
      </c>
    </row>
    <row r="11" spans="1:2" s="1" customFormat="1" ht="132">
      <c r="A11" s="53" t="s">
        <v>181</v>
      </c>
    </row>
    <row r="12" spans="1:2" s="1" customFormat="1" ht="96">
      <c r="A12" s="53" t="s">
        <v>155</v>
      </c>
    </row>
    <row r="13" spans="1:2" s="1" customFormat="1" ht="96">
      <c r="A13" s="53" t="s">
        <v>156</v>
      </c>
    </row>
    <row r="14" spans="1:2" s="1" customFormat="1" ht="12">
      <c r="A14" s="53" t="s">
        <v>157</v>
      </c>
    </row>
    <row r="15" spans="1:2" s="1" customFormat="1" ht="96">
      <c r="A15" s="53" t="s">
        <v>158</v>
      </c>
    </row>
    <row r="16" spans="1:2" s="1" customFormat="1" ht="36">
      <c r="A16" s="53" t="s">
        <v>159</v>
      </c>
    </row>
    <row r="17" spans="1:1" s="1" customFormat="1" ht="144">
      <c r="A17" s="53" t="s">
        <v>160</v>
      </c>
    </row>
    <row r="18" spans="1:1" s="1" customFormat="1" ht="12">
      <c r="A18" s="53"/>
    </row>
    <row r="19" spans="1:1" s="44" customFormat="1">
      <c r="A19" s="48" t="s">
        <v>167</v>
      </c>
    </row>
    <row r="20" spans="1:1" s="2" customFormat="1" ht="127.5">
      <c r="A20" s="39" t="s">
        <v>161</v>
      </c>
    </row>
    <row r="21" spans="1:1" s="2" customFormat="1">
      <c r="A21" s="39"/>
    </row>
    <row r="22" spans="1:1" s="2" customFormat="1">
      <c r="A22" s="42" t="s">
        <v>261</v>
      </c>
    </row>
    <row r="23" spans="1:1" s="1" customFormat="1" ht="108">
      <c r="A23" s="53" t="s">
        <v>285</v>
      </c>
    </row>
    <row r="24" spans="1:1" s="1" customFormat="1" ht="12">
      <c r="A24" s="53"/>
    </row>
    <row r="25" spans="1:1" ht="18">
      <c r="A25" s="16" t="s">
        <v>168</v>
      </c>
    </row>
    <row r="26" spans="1:1" ht="18">
      <c r="A26" s="16"/>
    </row>
    <row r="27" spans="1:1">
      <c r="A27" s="17" t="s">
        <v>169</v>
      </c>
    </row>
    <row r="28" spans="1:1" s="55" customFormat="1" ht="264">
      <c r="A28" s="54" t="s">
        <v>170</v>
      </c>
    </row>
    <row r="29" spans="1:1" s="55" customFormat="1" ht="192">
      <c r="A29" s="54" t="s">
        <v>135</v>
      </c>
    </row>
    <row r="30" spans="1:1" s="55" customFormat="1" ht="12">
      <c r="A30" s="54"/>
    </row>
    <row r="31" spans="1:1" s="55" customFormat="1">
      <c r="A31" s="88" t="s">
        <v>171</v>
      </c>
    </row>
    <row r="32" spans="1:1" s="55" customFormat="1" ht="132">
      <c r="A32" s="54" t="s">
        <v>136</v>
      </c>
    </row>
    <row r="33" spans="1:1" s="55" customFormat="1" ht="228">
      <c r="A33" s="54" t="s">
        <v>137</v>
      </c>
    </row>
    <row r="34" spans="1:1" s="55" customFormat="1" ht="12">
      <c r="A34" s="54"/>
    </row>
    <row r="35" spans="1:1">
      <c r="A35" s="14"/>
    </row>
    <row r="36" spans="1:1">
      <c r="A36" s="17" t="s">
        <v>262</v>
      </c>
    </row>
    <row r="37" spans="1:1" s="55" customFormat="1" ht="156">
      <c r="A37" s="54" t="s">
        <v>138</v>
      </c>
    </row>
    <row r="38" spans="1:1" s="55" customFormat="1" ht="96">
      <c r="A38" s="54" t="s">
        <v>139</v>
      </c>
    </row>
    <row r="39" spans="1:1" s="55" customFormat="1" ht="156">
      <c r="A39" s="54" t="s">
        <v>179</v>
      </c>
    </row>
    <row r="40" spans="1:1" s="55" customFormat="1" ht="12">
      <c r="A40" s="54" t="s">
        <v>140</v>
      </c>
    </row>
    <row r="41" spans="1:1" s="55" customFormat="1" ht="180">
      <c r="A41" s="54" t="s">
        <v>141</v>
      </c>
    </row>
    <row r="42" spans="1:1" s="55" customFormat="1" ht="156">
      <c r="A42" s="54" t="s">
        <v>178</v>
      </c>
    </row>
    <row r="43" spans="1:1" s="55" customFormat="1" ht="120">
      <c r="A43" s="54" t="s">
        <v>180</v>
      </c>
    </row>
    <row r="44" spans="1:1" s="55" customFormat="1" ht="72">
      <c r="A44" s="54" t="s">
        <v>172</v>
      </c>
    </row>
    <row r="45" spans="1:1" s="57" customFormat="1" ht="132">
      <c r="A45" s="56" t="s">
        <v>142</v>
      </c>
    </row>
    <row r="46" spans="1:1" s="57" customFormat="1" ht="96">
      <c r="A46" s="56" t="s">
        <v>143</v>
      </c>
    </row>
    <row r="47" spans="1:1" s="57" customFormat="1" ht="72">
      <c r="A47" s="56" t="s">
        <v>144</v>
      </c>
    </row>
    <row r="48" spans="1:1" s="55" customFormat="1" ht="12">
      <c r="A48" s="54"/>
    </row>
    <row r="49" spans="1:1">
      <c r="A49" s="17" t="s">
        <v>263</v>
      </c>
    </row>
    <row r="50" spans="1:1" s="55" customFormat="1" ht="180">
      <c r="A50" s="54" t="s">
        <v>145</v>
      </c>
    </row>
    <row r="51" spans="1:1" s="55" customFormat="1" ht="204">
      <c r="A51" s="54" t="s">
        <v>173</v>
      </c>
    </row>
    <row r="52" spans="1:1" s="55" customFormat="1" ht="48">
      <c r="A52" s="54" t="s">
        <v>174</v>
      </c>
    </row>
    <row r="53" spans="1:1" s="55" customFormat="1" ht="120">
      <c r="A53" s="54" t="s">
        <v>146</v>
      </c>
    </row>
    <row r="54" spans="1:1" s="55" customFormat="1" ht="108">
      <c r="A54" s="54" t="s">
        <v>147</v>
      </c>
    </row>
    <row r="55" spans="1:1" s="55" customFormat="1" ht="12">
      <c r="A55" s="54"/>
    </row>
    <row r="56" spans="1:1" s="1" customFormat="1" ht="12">
      <c r="A56" s="53"/>
    </row>
    <row r="57" spans="1:1" s="2" customFormat="1">
      <c r="A57" s="42" t="s">
        <v>264</v>
      </c>
    </row>
    <row r="58" spans="1:1" s="2" customFormat="1" ht="36">
      <c r="A58" s="53" t="s">
        <v>162</v>
      </c>
    </row>
    <row r="59" spans="1:1" s="2" customFormat="1">
      <c r="A59" s="39"/>
    </row>
  </sheetData>
  <sheetProtection password="CC3D" sheet="1"/>
  <pageMargins left="0.78740157480314965" right="0.59055118110236227" top="0.78740157480314965" bottom="0.78740157480314965" header="0.39370078740157483" footer="0.39370078740157483"/>
  <pageSetup paperSize="9" orientation="portrait" r:id="rId1"/>
  <headerFooter>
    <oddHeader>&amp;LHVAC-energetika d.o.o.&amp;CProjekt energetske obnove ovojnice zgrade OŠ Mače
&amp;RB.P. 138/17</oddHeader>
    <oddFooter>&amp;Cstr. &amp;P&amp;ROroslavje, prosinac 2017.g.</oddFooter>
  </headerFooter>
  <rowBreaks count="4" manualBreakCount="4">
    <brk id="12" man="1"/>
    <brk id="24" man="1"/>
    <brk id="34" max="16383" man="1"/>
    <brk id="4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7"/>
  <sheetViews>
    <sheetView view="pageBreakPreview" zoomScale="85" zoomScaleNormal="100" zoomScaleSheetLayoutView="85" workbookViewId="0">
      <selection activeCell="B236" sqref="B236"/>
    </sheetView>
  </sheetViews>
  <sheetFormatPr defaultColWidth="10.85546875" defaultRowHeight="12.75"/>
  <cols>
    <col min="1" max="1" width="5.28515625" style="96" customWidth="1"/>
    <col min="2" max="2" width="45.7109375" style="96" customWidth="1"/>
    <col min="3" max="3" width="6.85546875" style="121" customWidth="1"/>
    <col min="4" max="4" width="9.28515625" style="167" customWidth="1"/>
    <col min="5" max="5" width="9.85546875" style="170" customWidth="1"/>
    <col min="6" max="6" width="15" style="121" customWidth="1"/>
    <col min="7" max="7" width="8.5703125" style="96" customWidth="1"/>
    <col min="8" max="8" width="10.85546875" style="96"/>
    <col min="9" max="9" width="21.5703125" style="96" customWidth="1"/>
    <col min="10" max="10" width="8" style="96" customWidth="1"/>
    <col min="11" max="11" width="8.7109375" style="96" customWidth="1"/>
    <col min="12" max="13" width="7.5703125" style="96" customWidth="1"/>
    <col min="14" max="14" width="25" style="96" customWidth="1"/>
    <col min="15" max="15" width="10.85546875" style="96"/>
    <col min="16" max="24" width="10.85546875" style="97"/>
    <col min="25" max="16384" width="10.85546875" style="96"/>
  </cols>
  <sheetData>
    <row r="1" spans="1:24" ht="25.5" customHeight="1">
      <c r="A1" s="94"/>
      <c r="B1" s="253" t="s">
        <v>183</v>
      </c>
      <c r="C1" s="253"/>
      <c r="D1" s="253"/>
      <c r="E1" s="253"/>
      <c r="F1" s="254"/>
      <c r="G1" s="95"/>
    </row>
    <row r="2" spans="1:24">
      <c r="B2" s="98"/>
      <c r="C2" s="98"/>
      <c r="D2" s="99"/>
      <c r="E2" s="160"/>
      <c r="F2" s="98"/>
      <c r="G2" s="98"/>
    </row>
    <row r="3" spans="1:24" ht="123.75" customHeight="1">
      <c r="B3" s="97" t="s">
        <v>202</v>
      </c>
      <c r="F3" s="99"/>
      <c r="G3" s="99"/>
    </row>
    <row r="4" spans="1:24">
      <c r="B4" s="97"/>
      <c r="F4" s="99"/>
      <c r="G4" s="99"/>
    </row>
    <row r="5" spans="1:24">
      <c r="B5" s="97"/>
      <c r="F5" s="99"/>
      <c r="G5" s="99"/>
    </row>
    <row r="7" spans="1:24" s="104" customFormat="1">
      <c r="A7" s="100" t="s">
        <v>22</v>
      </c>
      <c r="B7" s="101" t="s">
        <v>48</v>
      </c>
      <c r="C7" s="102"/>
      <c r="D7" s="171"/>
      <c r="E7" s="171"/>
      <c r="F7" s="172"/>
      <c r="G7" s="103"/>
      <c r="P7" s="105"/>
      <c r="Q7" s="105"/>
      <c r="R7" s="105"/>
      <c r="S7" s="105"/>
      <c r="T7" s="105"/>
      <c r="U7" s="105"/>
      <c r="V7" s="105"/>
      <c r="W7" s="105"/>
      <c r="X7" s="105"/>
    </row>
    <row r="8" spans="1:24">
      <c r="B8" s="106"/>
    </row>
    <row r="9" spans="1:24" ht="70.5" customHeight="1">
      <c r="A9" s="107" t="s">
        <v>0</v>
      </c>
      <c r="B9" s="106" t="s">
        <v>287</v>
      </c>
      <c r="C9" s="173" t="s">
        <v>8</v>
      </c>
      <c r="D9" s="174">
        <v>92</v>
      </c>
      <c r="E9" s="161"/>
      <c r="F9" s="169" t="str">
        <f>IF(E9="","",D9*E9)</f>
        <v/>
      </c>
      <c r="G9" s="108"/>
    </row>
    <row r="10" spans="1:24">
      <c r="B10" s="106"/>
      <c r="C10" s="173"/>
      <c r="D10" s="174"/>
      <c r="E10" s="161"/>
      <c r="F10" s="169" t="str">
        <f>IF(E10="","",D10*E10)</f>
        <v/>
      </c>
      <c r="G10" s="108"/>
    </row>
    <row r="11" spans="1:24" ht="66.75" customHeight="1">
      <c r="A11" s="107" t="s">
        <v>1</v>
      </c>
      <c r="B11" s="106" t="s">
        <v>182</v>
      </c>
      <c r="C11" s="96"/>
      <c r="D11" s="96"/>
      <c r="E11" s="96"/>
      <c r="F11" s="96"/>
      <c r="G11" s="108"/>
    </row>
    <row r="12" spans="1:24">
      <c r="A12" s="107"/>
      <c r="B12" s="106"/>
      <c r="C12" s="173" t="s">
        <v>9</v>
      </c>
      <c r="D12" s="174">
        <v>1</v>
      </c>
      <c r="E12" s="161"/>
      <c r="F12" s="169" t="str">
        <f>IF(E12="","",D12*E12)</f>
        <v/>
      </c>
      <c r="G12" s="108"/>
    </row>
    <row r="13" spans="1:24">
      <c r="A13" s="107"/>
      <c r="B13" s="106"/>
      <c r="C13" s="173"/>
      <c r="D13" s="174"/>
      <c r="E13" s="161"/>
      <c r="F13" s="169"/>
      <c r="G13" s="108"/>
    </row>
    <row r="14" spans="1:24" ht="83.25" customHeight="1">
      <c r="A14" s="107" t="s">
        <v>265</v>
      </c>
      <c r="B14" s="106" t="s">
        <v>266</v>
      </c>
      <c r="C14" s="109"/>
      <c r="D14" s="174"/>
      <c r="E14" s="161"/>
      <c r="F14" s="169"/>
      <c r="P14" s="96"/>
      <c r="Q14" s="96"/>
      <c r="R14" s="96"/>
      <c r="S14" s="96"/>
      <c r="T14" s="96"/>
      <c r="U14" s="96"/>
      <c r="V14" s="96"/>
      <c r="W14" s="96"/>
      <c r="X14" s="96"/>
    </row>
    <row r="15" spans="1:24">
      <c r="A15" s="107"/>
      <c r="B15" s="106" t="s">
        <v>270</v>
      </c>
      <c r="C15" s="109" t="s">
        <v>267</v>
      </c>
      <c r="D15" s="174">
        <v>455</v>
      </c>
      <c r="E15" s="161"/>
      <c r="F15" s="169" t="str">
        <f>IF(E15="","",D15*E15)</f>
        <v/>
      </c>
      <c r="P15" s="96"/>
      <c r="Q15" s="96"/>
      <c r="R15" s="96"/>
      <c r="S15" s="96"/>
      <c r="T15" s="96"/>
      <c r="U15" s="96"/>
      <c r="V15" s="96"/>
      <c r="W15" s="96"/>
      <c r="X15" s="96"/>
    </row>
    <row r="16" spans="1:24">
      <c r="A16" s="107"/>
      <c r="B16" s="106"/>
      <c r="C16" s="173"/>
      <c r="D16" s="174"/>
      <c r="E16" s="161"/>
      <c r="F16" s="169"/>
      <c r="G16" s="108"/>
    </row>
    <row r="17" spans="1:24" ht="102" customHeight="1">
      <c r="A17" s="107" t="s">
        <v>268</v>
      </c>
      <c r="B17" s="106" t="s">
        <v>269</v>
      </c>
      <c r="E17" s="168"/>
      <c r="P17" s="96"/>
      <c r="Q17" s="96"/>
      <c r="R17" s="96"/>
      <c r="S17" s="96"/>
      <c r="T17" s="96"/>
      <c r="U17" s="96"/>
      <c r="V17" s="96"/>
      <c r="W17" s="96"/>
      <c r="X17" s="96"/>
    </row>
    <row r="18" spans="1:24">
      <c r="A18" s="107"/>
      <c r="B18" s="106" t="s">
        <v>274</v>
      </c>
      <c r="C18" s="109" t="s">
        <v>267</v>
      </c>
      <c r="D18" s="174">
        <v>12</v>
      </c>
      <c r="E18" s="161"/>
      <c r="F18" s="169" t="str">
        <f>IF(E18="","",D18*E18)</f>
        <v/>
      </c>
      <c r="G18" s="108"/>
    </row>
    <row r="19" spans="1:24">
      <c r="E19" s="168"/>
    </row>
    <row r="20" spans="1:24" s="104" customFormat="1">
      <c r="A20" s="110" t="s">
        <v>22</v>
      </c>
      <c r="B20" s="111" t="s">
        <v>25</v>
      </c>
      <c r="C20" s="112"/>
      <c r="D20" s="175"/>
      <c r="E20" s="176"/>
      <c r="F20" s="235">
        <f>SUM(F8:F19)</f>
        <v>0</v>
      </c>
      <c r="G20" s="113"/>
      <c r="P20" s="105"/>
      <c r="Q20" s="105"/>
      <c r="R20" s="105"/>
      <c r="S20" s="105"/>
      <c r="T20" s="105"/>
      <c r="U20" s="105"/>
      <c r="V20" s="105"/>
      <c r="W20" s="105"/>
      <c r="X20" s="105"/>
    </row>
    <row r="21" spans="1:24">
      <c r="E21" s="168"/>
    </row>
    <row r="22" spans="1:24">
      <c r="E22" s="168"/>
    </row>
    <row r="23" spans="1:24" ht="15.75" customHeight="1">
      <c r="E23" s="168"/>
    </row>
    <row r="24" spans="1:24" s="118" customFormat="1">
      <c r="A24" s="114" t="s">
        <v>16</v>
      </c>
      <c r="B24" s="115" t="s">
        <v>204</v>
      </c>
      <c r="C24" s="116"/>
      <c r="D24" s="177"/>
      <c r="E24" s="178"/>
      <c r="F24" s="179"/>
      <c r="G24" s="117"/>
      <c r="P24" s="119"/>
      <c r="Q24" s="119"/>
      <c r="R24" s="119"/>
      <c r="S24" s="119"/>
      <c r="T24" s="119"/>
      <c r="U24" s="119"/>
      <c r="V24" s="119"/>
      <c r="W24" s="119"/>
      <c r="X24" s="119"/>
    </row>
    <row r="25" spans="1:24">
      <c r="B25" s="106"/>
      <c r="E25" s="168"/>
    </row>
    <row r="26" spans="1:24" ht="63.75">
      <c r="A26" s="96" t="s">
        <v>17</v>
      </c>
      <c r="B26" s="106" t="s">
        <v>300</v>
      </c>
      <c r="E26" s="168"/>
    </row>
    <row r="27" spans="1:24">
      <c r="B27" s="106" t="s">
        <v>207</v>
      </c>
      <c r="C27" s="173" t="s">
        <v>203</v>
      </c>
      <c r="D27" s="174">
        <v>1</v>
      </c>
      <c r="E27" s="161"/>
      <c r="F27" s="169" t="str">
        <f>IF(E27="","",D27*E27)</f>
        <v/>
      </c>
      <c r="G27" s="108"/>
    </row>
    <row r="28" spans="1:24">
      <c r="B28" s="106"/>
      <c r="E28" s="168"/>
    </row>
    <row r="29" spans="1:24">
      <c r="B29" s="106"/>
      <c r="E29" s="168"/>
    </row>
    <row r="30" spans="1:24" ht="76.5">
      <c r="A30" s="96" t="s">
        <v>10</v>
      </c>
      <c r="B30" s="106" t="s">
        <v>256</v>
      </c>
      <c r="E30" s="168"/>
    </row>
    <row r="31" spans="1:24">
      <c r="B31" s="106" t="s">
        <v>205</v>
      </c>
      <c r="C31" s="121" t="s">
        <v>9</v>
      </c>
      <c r="D31" s="167">
        <v>6</v>
      </c>
      <c r="E31" s="168"/>
      <c r="F31" s="169" t="str">
        <f>IF(E31="","",D31*E31)</f>
        <v/>
      </c>
      <c r="G31" s="108"/>
    </row>
    <row r="32" spans="1:24">
      <c r="B32" s="106" t="s">
        <v>206</v>
      </c>
      <c r="C32" s="121" t="s">
        <v>18</v>
      </c>
      <c r="D32" s="167">
        <v>5</v>
      </c>
      <c r="E32" s="168"/>
      <c r="F32" s="169" t="str">
        <f>IF(E32="","",D32*E32)</f>
        <v/>
      </c>
      <c r="G32" s="108"/>
    </row>
    <row r="33" spans="1:7">
      <c r="B33" s="106" t="s">
        <v>283</v>
      </c>
      <c r="C33" s="173" t="s">
        <v>203</v>
      </c>
      <c r="D33" s="167">
        <v>1</v>
      </c>
      <c r="E33" s="168"/>
      <c r="F33" s="169" t="str">
        <f>IF(E33="","",D33*E33)</f>
        <v/>
      </c>
      <c r="G33" s="108"/>
    </row>
    <row r="34" spans="1:7">
      <c r="B34" s="106"/>
      <c r="E34" s="168"/>
      <c r="F34" s="169"/>
      <c r="G34" s="108"/>
    </row>
    <row r="35" spans="1:7" ht="120.75" customHeight="1">
      <c r="A35" s="96" t="s">
        <v>21</v>
      </c>
      <c r="B35" s="106" t="s">
        <v>305</v>
      </c>
      <c r="E35" s="168"/>
    </row>
    <row r="36" spans="1:7">
      <c r="B36" s="106" t="s">
        <v>306</v>
      </c>
      <c r="C36" s="121" t="s">
        <v>56</v>
      </c>
      <c r="D36" s="167">
        <v>12</v>
      </c>
      <c r="E36" s="168"/>
      <c r="F36" s="169" t="str">
        <f>IF(E36="","",D36*E36)</f>
        <v/>
      </c>
      <c r="G36" s="108"/>
    </row>
    <row r="37" spans="1:7">
      <c r="B37" s="120" t="s">
        <v>307</v>
      </c>
      <c r="C37" s="245" t="s">
        <v>203</v>
      </c>
      <c r="D37" s="167">
        <v>1</v>
      </c>
      <c r="E37" s="168"/>
      <c r="F37" s="169" t="str">
        <f>IF(E37="","",D37*E37)</f>
        <v/>
      </c>
      <c r="G37" s="108"/>
    </row>
    <row r="38" spans="1:7">
      <c r="B38" s="106"/>
      <c r="E38" s="168"/>
      <c r="F38" s="169" t="str">
        <f>IF(E38="","",D38*E38)</f>
        <v/>
      </c>
      <c r="G38" s="108"/>
    </row>
    <row r="39" spans="1:7">
      <c r="B39" s="106"/>
      <c r="E39" s="168"/>
      <c r="F39" s="169" t="str">
        <f>IF(E39="","",D39*E39)</f>
        <v/>
      </c>
      <c r="G39" s="108"/>
    </row>
    <row r="40" spans="1:7" ht="73.5" customHeight="1">
      <c r="A40" s="96" t="s">
        <v>33</v>
      </c>
      <c r="B40" s="106" t="s">
        <v>215</v>
      </c>
      <c r="E40" s="168"/>
    </row>
    <row r="41" spans="1:7">
      <c r="B41" s="106" t="s">
        <v>213</v>
      </c>
      <c r="C41" s="121" t="s">
        <v>56</v>
      </c>
      <c r="D41" s="167">
        <v>1</v>
      </c>
      <c r="E41" s="168"/>
      <c r="F41" s="169" t="str">
        <f>IF(E41="","",D41*E41)</f>
        <v/>
      </c>
      <c r="G41" s="108"/>
    </row>
    <row r="42" spans="1:7">
      <c r="B42" s="106"/>
      <c r="E42" s="168"/>
      <c r="F42" s="169"/>
      <c r="G42" s="108"/>
    </row>
    <row r="43" spans="1:7">
      <c r="B43" s="106"/>
      <c r="E43" s="168"/>
      <c r="F43" s="169"/>
      <c r="G43" s="108"/>
    </row>
    <row r="44" spans="1:7" ht="109.5" customHeight="1">
      <c r="A44" s="96" t="s">
        <v>36</v>
      </c>
      <c r="B44" s="106" t="s">
        <v>301</v>
      </c>
      <c r="E44" s="168"/>
      <c r="F44" s="169"/>
      <c r="G44" s="108"/>
    </row>
    <row r="45" spans="1:7">
      <c r="B45" s="106" t="s">
        <v>214</v>
      </c>
      <c r="C45" s="121" t="s">
        <v>56</v>
      </c>
      <c r="D45" s="167">
        <v>2</v>
      </c>
      <c r="E45" s="168"/>
      <c r="F45" s="169" t="str">
        <f>IF(E45="","",D45*E45)</f>
        <v/>
      </c>
      <c r="G45" s="108"/>
    </row>
    <row r="46" spans="1:7" ht="25.5">
      <c r="B46" s="106" t="s">
        <v>216</v>
      </c>
      <c r="C46" s="121" t="s">
        <v>56</v>
      </c>
      <c r="D46" s="167">
        <v>1</v>
      </c>
      <c r="E46" s="168"/>
      <c r="F46" s="169" t="str">
        <f>IF(E46="","",D46*E46)</f>
        <v/>
      </c>
    </row>
    <row r="47" spans="1:7">
      <c r="B47" s="106"/>
      <c r="E47" s="168"/>
    </row>
    <row r="48" spans="1:7" ht="183" customHeight="1">
      <c r="A48" s="96" t="s">
        <v>304</v>
      </c>
      <c r="B48" s="106" t="s">
        <v>211</v>
      </c>
      <c r="E48" s="168"/>
    </row>
    <row r="49" spans="1:23" ht="25.5">
      <c r="B49" s="106" t="s">
        <v>210</v>
      </c>
      <c r="C49" s="121" t="s">
        <v>9</v>
      </c>
      <c r="D49" s="167">
        <v>6</v>
      </c>
      <c r="E49" s="168"/>
      <c r="F49" s="169" t="str">
        <f>IF(E49="","",D49*E49)</f>
        <v/>
      </c>
      <c r="G49" s="108"/>
    </row>
    <row r="50" spans="1:23">
      <c r="B50" s="106"/>
      <c r="E50" s="168"/>
    </row>
    <row r="51" spans="1:23" ht="148.5" customHeight="1">
      <c r="A51" s="96" t="s">
        <v>37</v>
      </c>
      <c r="B51" s="106" t="s">
        <v>212</v>
      </c>
      <c r="E51" s="168"/>
    </row>
    <row r="52" spans="1:23" ht="25.5">
      <c r="B52" s="106" t="s">
        <v>209</v>
      </c>
      <c r="C52" s="121" t="s">
        <v>9</v>
      </c>
      <c r="D52" s="167">
        <v>6</v>
      </c>
      <c r="E52" s="168"/>
      <c r="F52" s="169" t="str">
        <f>IF(E52="","",D52*E52)</f>
        <v/>
      </c>
      <c r="G52" s="108"/>
    </row>
    <row r="53" spans="1:23">
      <c r="B53" s="106"/>
      <c r="E53" s="168"/>
      <c r="F53" s="169"/>
      <c r="G53" s="108"/>
    </row>
    <row r="54" spans="1:23" ht="147.75" customHeight="1">
      <c r="A54" s="96" t="s">
        <v>38</v>
      </c>
      <c r="B54" s="106" t="s">
        <v>245</v>
      </c>
      <c r="E54" s="168"/>
    </row>
    <row r="55" spans="1:23">
      <c r="B55" s="106" t="s">
        <v>244</v>
      </c>
      <c r="C55" s="121" t="s">
        <v>18</v>
      </c>
      <c r="D55" s="167">
        <v>63.5</v>
      </c>
      <c r="E55" s="168"/>
      <c r="F55" s="169" t="str">
        <f>IF(E55="","",D55*E55)</f>
        <v/>
      </c>
      <c r="G55" s="108"/>
    </row>
    <row r="56" spans="1:23">
      <c r="B56" s="106"/>
      <c r="E56" s="168"/>
    </row>
    <row r="57" spans="1:23" ht="51">
      <c r="A57" s="96" t="s">
        <v>39</v>
      </c>
      <c r="B57" s="106" t="s">
        <v>253</v>
      </c>
      <c r="E57" s="168"/>
    </row>
    <row r="58" spans="1:23">
      <c r="B58" s="106" t="s">
        <v>217</v>
      </c>
      <c r="C58" s="121" t="s">
        <v>9</v>
      </c>
      <c r="D58" s="167">
        <v>32</v>
      </c>
      <c r="E58" s="168"/>
      <c r="F58" s="169" t="str">
        <f>IF(E58="","",D58*E58)</f>
        <v/>
      </c>
      <c r="G58" s="108"/>
    </row>
    <row r="59" spans="1:23">
      <c r="B59" s="106" t="s">
        <v>218</v>
      </c>
      <c r="C59" s="121" t="s">
        <v>9</v>
      </c>
      <c r="D59" s="167">
        <v>5</v>
      </c>
      <c r="E59" s="168"/>
      <c r="F59" s="169" t="str">
        <f>IF(E59="","",D59*E59)</f>
        <v/>
      </c>
      <c r="G59" s="108"/>
    </row>
    <row r="60" spans="1:23">
      <c r="B60" s="106"/>
      <c r="E60" s="168"/>
    </row>
    <row r="61" spans="1:23" ht="161.25" customHeight="1">
      <c r="A61" s="96" t="s">
        <v>5</v>
      </c>
      <c r="B61" s="106" t="s">
        <v>236</v>
      </c>
      <c r="E61" s="168"/>
      <c r="H61" s="121"/>
    </row>
    <row r="62" spans="1:23">
      <c r="B62" s="106" t="s">
        <v>308</v>
      </c>
      <c r="C62" s="121" t="s">
        <v>24</v>
      </c>
      <c r="D62" s="167">
        <v>46</v>
      </c>
      <c r="E62" s="168"/>
      <c r="F62" s="169" t="str">
        <f>IF(E62="","",D62*E62)</f>
        <v/>
      </c>
      <c r="G62" s="108"/>
      <c r="H62" s="118"/>
      <c r="P62" s="119"/>
      <c r="Q62" s="122"/>
    </row>
    <row r="63" spans="1:23">
      <c r="B63" s="106" t="s">
        <v>208</v>
      </c>
      <c r="C63" s="121" t="s">
        <v>24</v>
      </c>
      <c r="D63" s="167">
        <v>100</v>
      </c>
      <c r="E63" s="168"/>
      <c r="F63" s="169" t="str">
        <f>IF(E63="","",D63*E63)</f>
        <v/>
      </c>
      <c r="G63" s="108"/>
      <c r="H63" s="118"/>
      <c r="P63" s="119"/>
      <c r="Q63" s="122"/>
    </row>
    <row r="64" spans="1:23">
      <c r="B64" s="106" t="s">
        <v>254</v>
      </c>
      <c r="C64" s="121" t="s">
        <v>24</v>
      </c>
      <c r="D64" s="167">
        <v>283</v>
      </c>
      <c r="E64" s="168"/>
      <c r="F64" s="169" t="str">
        <f>IF(E64="","",D64*E64)</f>
        <v/>
      </c>
      <c r="G64" s="108"/>
      <c r="H64" s="118"/>
      <c r="P64" s="119"/>
      <c r="Q64" s="122"/>
      <c r="W64" s="123"/>
    </row>
    <row r="65" spans="1:17">
      <c r="B65" s="106" t="s">
        <v>219</v>
      </c>
      <c r="C65" s="121" t="s">
        <v>24</v>
      </c>
      <c r="D65" s="167">
        <v>25</v>
      </c>
      <c r="E65" s="168"/>
      <c r="F65" s="169" t="str">
        <f>IF(E65="","",D65*E65)</f>
        <v/>
      </c>
      <c r="G65" s="108"/>
      <c r="H65" s="118"/>
      <c r="P65" s="119"/>
      <c r="Q65" s="122"/>
    </row>
    <row r="66" spans="1:17">
      <c r="B66" s="106"/>
      <c r="E66" s="168"/>
      <c r="F66" s="169"/>
      <c r="G66" s="108"/>
      <c r="H66" s="118"/>
      <c r="P66" s="119"/>
      <c r="Q66" s="122"/>
    </row>
    <row r="67" spans="1:17" ht="137.25" customHeight="1">
      <c r="A67" s="124" t="s">
        <v>54</v>
      </c>
      <c r="B67" s="106" t="s">
        <v>310</v>
      </c>
      <c r="C67" s="173"/>
      <c r="D67" s="174"/>
      <c r="E67" s="161"/>
      <c r="F67" s="169"/>
      <c r="G67" s="108"/>
      <c r="H67" s="118"/>
      <c r="P67" s="119"/>
      <c r="Q67" s="122"/>
    </row>
    <row r="68" spans="1:17">
      <c r="A68" s="124"/>
      <c r="B68" s="106" t="s">
        <v>311</v>
      </c>
      <c r="C68" s="173" t="s">
        <v>24</v>
      </c>
      <c r="D68" s="174">
        <v>88</v>
      </c>
      <c r="E68" s="161"/>
      <c r="F68" s="169" t="str">
        <f>IF(E68="","",D68*E68)</f>
        <v/>
      </c>
      <c r="G68" s="108"/>
    </row>
    <row r="69" spans="1:17">
      <c r="B69" s="106"/>
      <c r="C69" s="173"/>
      <c r="D69" s="174"/>
      <c r="E69" s="161"/>
      <c r="F69" s="169"/>
      <c r="G69" s="108"/>
    </row>
    <row r="70" spans="1:17" ht="99.75" customHeight="1">
      <c r="A70" s="96" t="s">
        <v>55</v>
      </c>
      <c r="B70" s="106" t="s">
        <v>246</v>
      </c>
      <c r="E70" s="168"/>
    </row>
    <row r="71" spans="1:17">
      <c r="B71" s="106" t="s">
        <v>221</v>
      </c>
      <c r="C71" s="121" t="s">
        <v>24</v>
      </c>
      <c r="D71" s="167">
        <v>33.799999999999997</v>
      </c>
      <c r="E71" s="168"/>
      <c r="F71" s="169" t="str">
        <f>IF(E71="","",D71*E71)</f>
        <v/>
      </c>
      <c r="G71" s="108"/>
    </row>
    <row r="72" spans="1:17">
      <c r="B72" s="106" t="s">
        <v>220</v>
      </c>
      <c r="C72" s="121" t="s">
        <v>24</v>
      </c>
      <c r="D72" s="167">
        <v>33.799999999999997</v>
      </c>
      <c r="E72" s="168"/>
      <c r="F72" s="169" t="str">
        <f>IF(E72="","",D72*E72)</f>
        <v/>
      </c>
      <c r="G72" s="108"/>
    </row>
    <row r="73" spans="1:17">
      <c r="B73" s="106" t="s">
        <v>222</v>
      </c>
      <c r="C73" s="121" t="s">
        <v>24</v>
      </c>
      <c r="D73" s="167">
        <v>33.799999999999997</v>
      </c>
      <c r="E73" s="168"/>
      <c r="F73" s="169" t="str">
        <f>IF(E73="","",D73*E73)</f>
        <v/>
      </c>
      <c r="G73" s="108"/>
    </row>
    <row r="74" spans="1:17">
      <c r="B74" s="106"/>
      <c r="E74" s="168"/>
    </row>
    <row r="75" spans="1:17" ht="51">
      <c r="A75" s="96" t="s">
        <v>329</v>
      </c>
      <c r="B75" s="106" t="s">
        <v>225</v>
      </c>
      <c r="E75" s="168"/>
    </row>
    <row r="76" spans="1:17">
      <c r="B76" s="106" t="s">
        <v>226</v>
      </c>
      <c r="C76" s="121" t="s">
        <v>24</v>
      </c>
      <c r="D76" s="167">
        <v>8.5</v>
      </c>
      <c r="E76" s="168"/>
      <c r="F76" s="169" t="str">
        <f>IF(E76="","",D76*E76)</f>
        <v/>
      </c>
      <c r="G76" s="108"/>
    </row>
    <row r="77" spans="1:17">
      <c r="B77" s="106"/>
      <c r="E77" s="168"/>
    </row>
    <row r="78" spans="1:17" ht="25.5">
      <c r="A78" s="96" t="s">
        <v>309</v>
      </c>
      <c r="B78" s="106" t="s">
        <v>302</v>
      </c>
      <c r="C78" s="173"/>
      <c r="D78" s="174"/>
      <c r="E78" s="161"/>
      <c r="F78" s="169"/>
      <c r="G78" s="108"/>
    </row>
    <row r="79" spans="1:17">
      <c r="A79" s="124"/>
      <c r="B79" s="106" t="s">
        <v>227</v>
      </c>
      <c r="C79" s="173" t="s">
        <v>9</v>
      </c>
      <c r="D79" s="174">
        <v>1</v>
      </c>
      <c r="E79" s="161"/>
      <c r="F79" s="169" t="str">
        <f>IF(E79="","",D79*E79)</f>
        <v/>
      </c>
      <c r="G79" s="108"/>
    </row>
    <row r="80" spans="1:17" s="97" customFormat="1">
      <c r="B80" s="125"/>
      <c r="C80" s="180"/>
      <c r="D80" s="181"/>
      <c r="E80" s="162"/>
      <c r="F80" s="182"/>
      <c r="G80" s="126"/>
    </row>
    <row r="81" spans="1:24">
      <c r="B81" s="106"/>
      <c r="E81" s="168"/>
    </row>
    <row r="82" spans="1:24" s="90" customFormat="1">
      <c r="A82" s="110" t="s">
        <v>16</v>
      </c>
      <c r="B82" s="111" t="s">
        <v>184</v>
      </c>
      <c r="C82" s="112"/>
      <c r="D82" s="175"/>
      <c r="E82" s="176"/>
      <c r="F82" s="183">
        <f>SUM(F25:F81)</f>
        <v>0</v>
      </c>
      <c r="G82" s="127"/>
      <c r="P82" s="128"/>
      <c r="Q82" s="128"/>
      <c r="R82" s="128"/>
      <c r="S82" s="128"/>
      <c r="T82" s="128"/>
      <c r="U82" s="128"/>
      <c r="V82" s="128"/>
      <c r="W82" s="128"/>
      <c r="X82" s="128"/>
    </row>
    <row r="83" spans="1:24">
      <c r="E83" s="168"/>
    </row>
    <row r="84" spans="1:24">
      <c r="E84" s="168"/>
    </row>
    <row r="85" spans="1:24">
      <c r="A85" s="114" t="s">
        <v>19</v>
      </c>
      <c r="B85" s="115" t="s">
        <v>14</v>
      </c>
      <c r="C85" s="116"/>
      <c r="D85" s="177"/>
      <c r="E85" s="178"/>
      <c r="F85" s="179"/>
      <c r="G85" s="117"/>
    </row>
    <row r="86" spans="1:24">
      <c r="B86" s="106"/>
      <c r="C86" s="173"/>
      <c r="D86" s="174"/>
      <c r="E86" s="161"/>
      <c r="F86" s="169"/>
      <c r="G86" s="108"/>
    </row>
    <row r="87" spans="1:24" ht="300" customHeight="1">
      <c r="A87" s="107" t="s">
        <v>11</v>
      </c>
      <c r="B87" s="125" t="s">
        <v>312</v>
      </c>
      <c r="E87" s="168"/>
      <c r="G87" s="108"/>
    </row>
    <row r="88" spans="1:24" ht="25.5">
      <c r="A88" s="107"/>
      <c r="B88" s="106" t="s">
        <v>313</v>
      </c>
      <c r="C88" s="173" t="s">
        <v>24</v>
      </c>
      <c r="D88" s="174">
        <v>88</v>
      </c>
      <c r="E88" s="161"/>
      <c r="F88" s="169" t="str">
        <f>IF(E88="","",D88*E88)</f>
        <v/>
      </c>
      <c r="G88" s="108"/>
    </row>
    <row r="89" spans="1:24">
      <c r="A89" s="107"/>
      <c r="B89" s="125" t="s">
        <v>280</v>
      </c>
      <c r="C89" s="173"/>
      <c r="D89" s="174"/>
      <c r="E89" s="161"/>
      <c r="F89" s="169"/>
      <c r="G89" s="108"/>
    </row>
    <row r="90" spans="1:24" ht="25.5">
      <c r="A90" s="107"/>
      <c r="B90" s="125" t="s">
        <v>314</v>
      </c>
      <c r="C90" s="173"/>
      <c r="D90" s="174"/>
      <c r="E90" s="161"/>
      <c r="F90" s="169"/>
      <c r="G90" s="108"/>
    </row>
    <row r="91" spans="1:24">
      <c r="A91" s="107"/>
      <c r="B91" s="125" t="s">
        <v>315</v>
      </c>
      <c r="C91" s="173"/>
      <c r="D91" s="174"/>
      <c r="E91" s="161"/>
      <c r="F91" s="169"/>
      <c r="G91" s="108"/>
    </row>
    <row r="92" spans="1:24">
      <c r="A92" s="107"/>
      <c r="B92" s="106" t="s">
        <v>316</v>
      </c>
      <c r="C92" s="173"/>
      <c r="D92" s="174"/>
      <c r="E92" s="161"/>
      <c r="F92" s="169"/>
      <c r="G92" s="108"/>
    </row>
    <row r="93" spans="1:24" ht="25.5">
      <c r="B93" s="106" t="s">
        <v>317</v>
      </c>
      <c r="C93" s="173"/>
      <c r="D93" s="174"/>
      <c r="E93" s="161"/>
      <c r="F93" s="169"/>
      <c r="G93" s="108"/>
    </row>
    <row r="94" spans="1:24" ht="30" customHeight="1">
      <c r="A94" s="240"/>
      <c r="B94" s="241" t="s">
        <v>318</v>
      </c>
      <c r="C94" s="242"/>
      <c r="D94" s="243"/>
      <c r="E94" s="161"/>
      <c r="F94" s="244"/>
      <c r="G94" s="108"/>
    </row>
    <row r="95" spans="1:24">
      <c r="B95" s="106"/>
      <c r="C95" s="173"/>
      <c r="D95" s="174"/>
      <c r="E95" s="161"/>
      <c r="F95" s="169"/>
      <c r="G95" s="108"/>
    </row>
    <row r="96" spans="1:24" ht="84" customHeight="1">
      <c r="A96" s="97" t="s">
        <v>319</v>
      </c>
      <c r="B96" s="97" t="s">
        <v>320</v>
      </c>
      <c r="E96" s="168"/>
      <c r="G96" s="108"/>
    </row>
    <row r="97" spans="1:24">
      <c r="A97" s="97"/>
      <c r="B97" s="97" t="s">
        <v>321</v>
      </c>
      <c r="C97" s="173" t="s">
        <v>24</v>
      </c>
      <c r="D97" s="174">
        <v>88</v>
      </c>
      <c r="E97" s="161"/>
      <c r="F97" s="169" t="str">
        <f>IF(E97="","",D97*E97)</f>
        <v/>
      </c>
      <c r="G97" s="108"/>
    </row>
    <row r="98" spans="1:24">
      <c r="A98" s="97"/>
      <c r="B98" s="97"/>
      <c r="C98" s="173"/>
      <c r="D98" s="174"/>
      <c r="E98" s="161"/>
      <c r="F98" s="169"/>
      <c r="G98" s="108"/>
    </row>
    <row r="99" spans="1:24" ht="142.5" customHeight="1">
      <c r="A99" s="97" t="s">
        <v>322</v>
      </c>
      <c r="B99" s="97" t="s">
        <v>323</v>
      </c>
      <c r="E99" s="168"/>
      <c r="G99" s="108"/>
    </row>
    <row r="100" spans="1:24">
      <c r="A100" s="97"/>
      <c r="B100" s="97" t="s">
        <v>324</v>
      </c>
      <c r="C100" s="173" t="s">
        <v>24</v>
      </c>
      <c r="D100" s="174">
        <v>50</v>
      </c>
      <c r="E100" s="162"/>
      <c r="F100" s="169" t="str">
        <f>IF(E100="","",D100*E100)</f>
        <v/>
      </c>
      <c r="G100" s="108"/>
    </row>
    <row r="101" spans="1:24">
      <c r="A101" s="97"/>
      <c r="B101" s="97"/>
      <c r="C101" s="173"/>
      <c r="D101" s="174"/>
      <c r="E101" s="162"/>
      <c r="F101" s="169"/>
      <c r="G101" s="108"/>
    </row>
    <row r="102" spans="1:24">
      <c r="A102" s="97"/>
      <c r="B102" s="97"/>
      <c r="C102" s="173"/>
      <c r="D102" s="174"/>
      <c r="E102" s="161"/>
      <c r="F102" s="169"/>
      <c r="G102" s="108"/>
    </row>
    <row r="103" spans="1:24" s="129" customFormat="1" ht="72" customHeight="1">
      <c r="A103" s="107" t="s">
        <v>330</v>
      </c>
      <c r="B103" s="120" t="s">
        <v>228</v>
      </c>
      <c r="C103" s="173"/>
      <c r="D103" s="174"/>
      <c r="E103" s="161"/>
      <c r="F103" s="169"/>
      <c r="G103" s="108"/>
      <c r="P103" s="130"/>
      <c r="Q103" s="130"/>
      <c r="R103" s="130"/>
      <c r="S103" s="130"/>
      <c r="T103" s="130"/>
      <c r="U103" s="130"/>
      <c r="V103" s="130"/>
      <c r="W103" s="130"/>
      <c r="X103" s="130"/>
    </row>
    <row r="104" spans="1:24" s="129" customFormat="1">
      <c r="A104" s="131"/>
      <c r="B104" s="106" t="s">
        <v>46</v>
      </c>
      <c r="C104" s="173" t="s">
        <v>40</v>
      </c>
      <c r="D104" s="174">
        <v>20</v>
      </c>
      <c r="E104" s="161"/>
      <c r="F104" s="169" t="str">
        <f>IF(E104="","",D104*E104)</f>
        <v/>
      </c>
      <c r="G104" s="108"/>
      <c r="P104" s="130"/>
      <c r="Q104" s="130"/>
      <c r="R104" s="130"/>
      <c r="S104" s="130"/>
      <c r="T104" s="130"/>
      <c r="U104" s="130"/>
      <c r="V104" s="130"/>
      <c r="W104" s="130"/>
      <c r="X104" s="130"/>
    </row>
    <row r="105" spans="1:24" s="129" customFormat="1">
      <c r="A105" s="131"/>
      <c r="B105" s="106" t="s">
        <v>47</v>
      </c>
      <c r="C105" s="173" t="s">
        <v>40</v>
      </c>
      <c r="D105" s="174">
        <v>20</v>
      </c>
      <c r="E105" s="161"/>
      <c r="F105" s="169" t="str">
        <f>IF(E105="","",D105*E105)</f>
        <v/>
      </c>
      <c r="G105" s="108"/>
      <c r="P105" s="130"/>
      <c r="Q105" s="130"/>
      <c r="R105" s="130"/>
      <c r="S105" s="130"/>
      <c r="T105" s="130"/>
      <c r="U105" s="130"/>
      <c r="V105" s="130"/>
      <c r="W105" s="130"/>
      <c r="X105" s="130"/>
    </row>
    <row r="106" spans="1:24">
      <c r="B106" s="106"/>
      <c r="E106" s="168"/>
      <c r="F106" s="169" t="str">
        <f>IF(E106="","",D106*E106)</f>
        <v/>
      </c>
      <c r="G106" s="108"/>
    </row>
    <row r="107" spans="1:24" s="90" customFormat="1">
      <c r="A107" s="110" t="s">
        <v>19</v>
      </c>
      <c r="B107" s="111" t="s">
        <v>185</v>
      </c>
      <c r="C107" s="112"/>
      <c r="D107" s="175"/>
      <c r="E107" s="176"/>
      <c r="F107" s="183">
        <f>SUM(F86:F106)</f>
        <v>0</v>
      </c>
      <c r="G107" s="127"/>
      <c r="P107" s="128"/>
      <c r="Q107" s="128"/>
      <c r="R107" s="128"/>
      <c r="S107" s="128"/>
      <c r="T107" s="128"/>
      <c r="U107" s="128"/>
      <c r="V107" s="128"/>
      <c r="W107" s="128"/>
      <c r="X107" s="128"/>
    </row>
    <row r="108" spans="1:24">
      <c r="E108" s="168"/>
    </row>
    <row r="109" spans="1:24">
      <c r="E109" s="168"/>
    </row>
    <row r="110" spans="1:24">
      <c r="A110" s="114" t="s">
        <v>41</v>
      </c>
      <c r="B110" s="115" t="s">
        <v>34</v>
      </c>
      <c r="C110" s="116"/>
      <c r="D110" s="177"/>
      <c r="E110" s="178"/>
      <c r="F110" s="179"/>
      <c r="G110" s="117"/>
    </row>
    <row r="111" spans="1:24">
      <c r="B111" s="106"/>
      <c r="C111" s="173"/>
      <c r="D111" s="174"/>
      <c r="E111" s="161"/>
      <c r="F111" s="169"/>
      <c r="G111" s="108"/>
    </row>
    <row r="112" spans="1:24" s="97" customFormat="1" ht="307.5" customHeight="1">
      <c r="A112" s="246" t="s">
        <v>15</v>
      </c>
      <c r="B112" s="125" t="s">
        <v>325</v>
      </c>
      <c r="C112" s="184"/>
      <c r="D112" s="185"/>
      <c r="E112" s="186"/>
      <c r="F112" s="184"/>
    </row>
    <row r="113" spans="1:7" s="97" customFormat="1" ht="38.25">
      <c r="A113" s="246"/>
      <c r="B113" s="125" t="s">
        <v>326</v>
      </c>
      <c r="C113" s="180" t="s">
        <v>18</v>
      </c>
      <c r="D113" s="181">
        <v>47.5</v>
      </c>
      <c r="E113" s="162"/>
      <c r="F113" s="182" t="str">
        <f>IF(E113="","",D113*E113)</f>
        <v/>
      </c>
      <c r="G113" s="126"/>
    </row>
    <row r="114" spans="1:7">
      <c r="A114" s="107"/>
      <c r="B114" s="125" t="s">
        <v>280</v>
      </c>
      <c r="C114" s="173"/>
      <c r="D114" s="174"/>
      <c r="E114" s="161"/>
      <c r="F114" s="169"/>
      <c r="G114" s="108"/>
    </row>
    <row r="115" spans="1:7" ht="25.5">
      <c r="A115" s="107"/>
      <c r="B115" s="125" t="s">
        <v>327</v>
      </c>
      <c r="C115" s="173"/>
      <c r="D115" s="174"/>
      <c r="E115" s="161"/>
      <c r="F115" s="169"/>
      <c r="G115" s="108"/>
    </row>
    <row r="116" spans="1:7">
      <c r="A116" s="107"/>
      <c r="B116" s="125" t="s">
        <v>328</v>
      </c>
      <c r="C116" s="173"/>
      <c r="D116" s="174"/>
      <c r="E116" s="161"/>
      <c r="F116" s="169"/>
      <c r="G116" s="108"/>
    </row>
    <row r="117" spans="1:7" ht="30" customHeight="1">
      <c r="A117" s="240"/>
      <c r="B117" s="241" t="s">
        <v>297</v>
      </c>
      <c r="C117" s="242"/>
      <c r="D117" s="243"/>
      <c r="E117" s="161"/>
      <c r="F117" s="244"/>
      <c r="G117" s="108"/>
    </row>
    <row r="118" spans="1:7">
      <c r="A118" s="107"/>
      <c r="B118" s="125"/>
      <c r="C118" s="173"/>
      <c r="D118" s="174"/>
      <c r="E118" s="161"/>
      <c r="F118" s="169"/>
      <c r="G118" s="108"/>
    </row>
    <row r="119" spans="1:7" ht="291.75" customHeight="1">
      <c r="A119" s="107" t="s">
        <v>331</v>
      </c>
      <c r="B119" s="125" t="s">
        <v>303</v>
      </c>
      <c r="E119" s="168"/>
    </row>
    <row r="120" spans="1:7">
      <c r="A120" s="107"/>
      <c r="B120" s="125" t="s">
        <v>237</v>
      </c>
      <c r="C120" s="173" t="s">
        <v>24</v>
      </c>
      <c r="D120" s="174">
        <v>125</v>
      </c>
      <c r="E120" s="161"/>
      <c r="F120" s="169" t="str">
        <f t="shared" ref="F120:F125" si="0">IF(E120="","",D120*E120)</f>
        <v/>
      </c>
      <c r="G120" s="108"/>
    </row>
    <row r="121" spans="1:7">
      <c r="A121" s="107"/>
      <c r="B121" s="125" t="s">
        <v>239</v>
      </c>
      <c r="C121" s="173" t="s">
        <v>24</v>
      </c>
      <c r="D121" s="174">
        <v>125</v>
      </c>
      <c r="E121" s="161"/>
      <c r="F121" s="169" t="str">
        <f t="shared" si="0"/>
        <v/>
      </c>
      <c r="G121" s="108"/>
    </row>
    <row r="122" spans="1:7" ht="25.5">
      <c r="A122" s="107"/>
      <c r="B122" s="125" t="s">
        <v>241</v>
      </c>
      <c r="C122" s="173" t="s">
        <v>24</v>
      </c>
      <c r="D122" s="174">
        <v>105</v>
      </c>
      <c r="E122" s="161"/>
      <c r="F122" s="169" t="str">
        <f t="shared" si="0"/>
        <v/>
      </c>
      <c r="G122" s="108"/>
    </row>
    <row r="123" spans="1:7" ht="25.5">
      <c r="A123" s="107"/>
      <c r="B123" s="125" t="s">
        <v>242</v>
      </c>
      <c r="C123" s="173" t="s">
        <v>24</v>
      </c>
      <c r="D123" s="174">
        <v>105</v>
      </c>
      <c r="E123" s="161"/>
      <c r="F123" s="169" t="str">
        <f t="shared" si="0"/>
        <v/>
      </c>
      <c r="G123" s="108"/>
    </row>
    <row r="124" spans="1:7" ht="25.5">
      <c r="A124" s="107"/>
      <c r="B124" s="125" t="s">
        <v>238</v>
      </c>
      <c r="C124" s="173" t="s">
        <v>24</v>
      </c>
      <c r="D124" s="174">
        <v>20</v>
      </c>
      <c r="E124" s="161"/>
      <c r="F124" s="169" t="str">
        <f t="shared" si="0"/>
        <v/>
      </c>
      <c r="G124" s="108"/>
    </row>
    <row r="125" spans="1:7">
      <c r="A125" s="107"/>
      <c r="B125" s="125" t="s">
        <v>240</v>
      </c>
      <c r="C125" s="173" t="s">
        <v>24</v>
      </c>
      <c r="D125" s="174">
        <v>20</v>
      </c>
      <c r="E125" s="161"/>
      <c r="F125" s="169" t="str">
        <f t="shared" si="0"/>
        <v/>
      </c>
      <c r="G125" s="108"/>
    </row>
    <row r="126" spans="1:7">
      <c r="A126" s="107"/>
      <c r="B126" s="125" t="s">
        <v>280</v>
      </c>
      <c r="C126" s="173"/>
      <c r="D126" s="174"/>
      <c r="E126" s="161"/>
      <c r="F126" s="169"/>
      <c r="G126" s="108"/>
    </row>
    <row r="127" spans="1:7" ht="25.5">
      <c r="A127" s="107"/>
      <c r="B127" s="125" t="s">
        <v>281</v>
      </c>
      <c r="C127" s="173"/>
      <c r="D127" s="174"/>
      <c r="E127" s="161"/>
      <c r="F127" s="169"/>
      <c r="G127" s="108"/>
    </row>
    <row r="128" spans="1:7" ht="25.5">
      <c r="A128" s="107"/>
      <c r="B128" s="125" t="s">
        <v>282</v>
      </c>
      <c r="C128" s="173"/>
      <c r="D128" s="174"/>
      <c r="E128" s="161"/>
      <c r="F128" s="169"/>
      <c r="G128" s="108"/>
    </row>
    <row r="129" spans="1:24" ht="30" customHeight="1">
      <c r="A129" s="240"/>
      <c r="B129" s="241" t="s">
        <v>297</v>
      </c>
      <c r="C129" s="242"/>
      <c r="D129" s="243"/>
      <c r="E129" s="161"/>
      <c r="F129" s="244"/>
      <c r="G129" s="108"/>
    </row>
    <row r="130" spans="1:24">
      <c r="A130" s="107"/>
      <c r="B130" s="106"/>
      <c r="C130" s="173"/>
      <c r="D130" s="174"/>
      <c r="E130" s="161"/>
      <c r="F130" s="169"/>
      <c r="G130" s="108"/>
    </row>
    <row r="131" spans="1:24">
      <c r="B131" s="106" t="s">
        <v>3</v>
      </c>
      <c r="C131" s="173"/>
      <c r="D131" s="174"/>
      <c r="E131" s="161"/>
      <c r="F131" s="169" t="str">
        <f>IF(E131="","",D131*E131)</f>
        <v/>
      </c>
      <c r="G131" s="108"/>
    </row>
    <row r="132" spans="1:24" s="90" customFormat="1">
      <c r="A132" s="110" t="s">
        <v>41</v>
      </c>
      <c r="B132" s="111" t="s">
        <v>6</v>
      </c>
      <c r="C132" s="112"/>
      <c r="D132" s="175"/>
      <c r="E132" s="176"/>
      <c r="F132" s="183">
        <f>SUM(F111:F131)</f>
        <v>0</v>
      </c>
      <c r="G132" s="127"/>
      <c r="P132" s="128"/>
      <c r="Q132" s="128"/>
      <c r="R132" s="128"/>
      <c r="S132" s="128"/>
      <c r="T132" s="128"/>
      <c r="U132" s="128"/>
      <c r="V132" s="128"/>
      <c r="W132" s="128"/>
      <c r="X132" s="128"/>
    </row>
    <row r="133" spans="1:24">
      <c r="E133" s="168"/>
    </row>
    <row r="134" spans="1:24">
      <c r="E134" s="168"/>
    </row>
    <row r="135" spans="1:24">
      <c r="A135" s="114" t="s">
        <v>12</v>
      </c>
      <c r="B135" s="132" t="s">
        <v>7</v>
      </c>
      <c r="C135" s="132"/>
      <c r="D135" s="187"/>
      <c r="E135" s="163"/>
      <c r="F135" s="132"/>
      <c r="G135" s="132"/>
    </row>
    <row r="136" spans="1:24">
      <c r="A136" s="107"/>
      <c r="B136" s="106"/>
      <c r="C136" s="173"/>
      <c r="D136" s="174"/>
      <c r="E136" s="161"/>
      <c r="F136" s="169" t="str">
        <f>IF(E136="","",D136*E136)</f>
        <v/>
      </c>
      <c r="G136" s="108"/>
    </row>
    <row r="137" spans="1:24" s="97" customFormat="1" ht="127.5">
      <c r="A137" s="97" t="s">
        <v>13</v>
      </c>
      <c r="B137" s="133" t="s">
        <v>243</v>
      </c>
      <c r="C137" s="184"/>
      <c r="D137" s="185"/>
      <c r="E137" s="186"/>
      <c r="F137" s="184"/>
    </row>
    <row r="138" spans="1:24" s="97" customFormat="1">
      <c r="B138" s="133" t="s">
        <v>223</v>
      </c>
      <c r="C138" s="180" t="s">
        <v>24</v>
      </c>
      <c r="D138" s="181">
        <v>8.5</v>
      </c>
      <c r="E138" s="162"/>
      <c r="F138" s="182" t="str">
        <f>IF(E138="","",D138*E138)</f>
        <v/>
      </c>
      <c r="G138" s="126"/>
    </row>
    <row r="139" spans="1:24" s="97" customFormat="1">
      <c r="B139" s="133" t="s">
        <v>224</v>
      </c>
      <c r="C139" s="180" t="s">
        <v>24</v>
      </c>
      <c r="D139" s="181">
        <v>4.8</v>
      </c>
      <c r="E139" s="162"/>
      <c r="F139" s="182" t="str">
        <f>IF(E139="","",D139*E139)</f>
        <v/>
      </c>
      <c r="G139" s="126"/>
    </row>
    <row r="140" spans="1:24">
      <c r="A140" s="107"/>
      <c r="B140" s="106"/>
      <c r="C140" s="173"/>
      <c r="D140" s="174"/>
      <c r="E140" s="161"/>
      <c r="F140" s="169"/>
      <c r="G140" s="108"/>
    </row>
    <row r="141" spans="1:24">
      <c r="B141" s="106"/>
      <c r="E141" s="168"/>
      <c r="F141" s="169" t="str">
        <f>IF(E141="","",D141*E141)</f>
        <v/>
      </c>
      <c r="G141" s="108"/>
    </row>
    <row r="142" spans="1:24" s="90" customFormat="1">
      <c r="A142" s="110" t="s">
        <v>12</v>
      </c>
      <c r="B142" s="134" t="s">
        <v>7</v>
      </c>
      <c r="C142" s="188"/>
      <c r="D142" s="189"/>
      <c r="E142" s="176"/>
      <c r="F142" s="183">
        <f>SUM(F136:F141)</f>
        <v>0</v>
      </c>
      <c r="G142" s="127"/>
      <c r="P142" s="128"/>
      <c r="Q142" s="128"/>
      <c r="R142" s="128"/>
      <c r="S142" s="128"/>
      <c r="T142" s="128"/>
      <c r="U142" s="128"/>
      <c r="V142" s="128"/>
      <c r="W142" s="128"/>
      <c r="X142" s="128"/>
    </row>
    <row r="143" spans="1:24">
      <c r="E143" s="168"/>
    </row>
    <row r="144" spans="1:24">
      <c r="E144" s="168"/>
    </row>
    <row r="145" spans="1:24">
      <c r="A145" s="114" t="s">
        <v>20</v>
      </c>
      <c r="B145" s="132" t="s">
        <v>30</v>
      </c>
      <c r="C145" s="132"/>
      <c r="D145" s="187"/>
      <c r="E145" s="163"/>
      <c r="F145" s="132"/>
      <c r="G145" s="132"/>
    </row>
    <row r="146" spans="1:24">
      <c r="B146" s="106"/>
      <c r="C146" s="173"/>
      <c r="D146" s="174"/>
      <c r="E146" s="161"/>
      <c r="F146" s="169"/>
      <c r="G146" s="108"/>
    </row>
    <row r="147" spans="1:24">
      <c r="A147" s="107"/>
      <c r="B147" s="106"/>
      <c r="C147" s="173"/>
      <c r="D147" s="174"/>
      <c r="E147" s="161"/>
      <c r="F147" s="169"/>
      <c r="G147" s="108"/>
    </row>
    <row r="148" spans="1:24" ht="206.25" customHeight="1">
      <c r="A148" s="107" t="s">
        <v>42</v>
      </c>
      <c r="B148" s="106" t="s">
        <v>229</v>
      </c>
      <c r="C148" s="173"/>
      <c r="D148" s="174"/>
      <c r="E148" s="161"/>
      <c r="F148" s="169"/>
      <c r="G148" s="108"/>
    </row>
    <row r="149" spans="1:24">
      <c r="A149" s="107"/>
      <c r="B149" s="106" t="s">
        <v>230</v>
      </c>
      <c r="C149" s="173" t="s">
        <v>9</v>
      </c>
      <c r="D149" s="174">
        <v>1</v>
      </c>
      <c r="E149" s="161"/>
      <c r="F149" s="169" t="str">
        <f>IF(E149="","",D149*E149)</f>
        <v/>
      </c>
      <c r="G149" s="108"/>
    </row>
    <row r="150" spans="1:24">
      <c r="A150" s="107"/>
      <c r="B150" s="106"/>
      <c r="C150" s="173"/>
      <c r="D150" s="174"/>
      <c r="E150" s="161"/>
      <c r="F150" s="169"/>
      <c r="G150" s="108"/>
    </row>
    <row r="151" spans="1:24" ht="136.5" customHeight="1">
      <c r="A151" s="107" t="s">
        <v>35</v>
      </c>
      <c r="B151" s="106" t="s">
        <v>251</v>
      </c>
      <c r="C151" s="173"/>
      <c r="D151" s="174"/>
      <c r="E151" s="161"/>
      <c r="F151" s="169"/>
      <c r="G151" s="108"/>
    </row>
    <row r="152" spans="1:24" ht="12" customHeight="1">
      <c r="A152" s="107"/>
      <c r="B152" s="106" t="s">
        <v>252</v>
      </c>
      <c r="C152" s="173" t="s">
        <v>9</v>
      </c>
      <c r="D152" s="174">
        <v>1</v>
      </c>
      <c r="E152" s="161"/>
      <c r="F152" s="169" t="str">
        <f>IF(E152="","",D152*E152)</f>
        <v/>
      </c>
      <c r="G152" s="108"/>
    </row>
    <row r="153" spans="1:24" ht="12" customHeight="1">
      <c r="A153" s="107"/>
      <c r="B153" s="106"/>
      <c r="C153" s="173"/>
      <c r="D153" s="174"/>
      <c r="E153" s="161"/>
      <c r="F153" s="169"/>
      <c r="G153" s="108"/>
    </row>
    <row r="154" spans="1:24" ht="12" customHeight="1">
      <c r="A154" s="107"/>
      <c r="B154" s="106"/>
      <c r="C154" s="173"/>
      <c r="D154" s="174"/>
      <c r="E154" s="161"/>
      <c r="F154" s="169"/>
      <c r="G154" s="108"/>
    </row>
    <row r="155" spans="1:24" s="90" customFormat="1">
      <c r="A155" s="110" t="s">
        <v>20</v>
      </c>
      <c r="B155" s="134" t="s">
        <v>26</v>
      </c>
      <c r="C155" s="188"/>
      <c r="D155" s="189"/>
      <c r="E155" s="176"/>
      <c r="F155" s="183">
        <f>SUM(F148:F154)</f>
        <v>0</v>
      </c>
      <c r="G155" s="127"/>
      <c r="P155" s="128"/>
      <c r="Q155" s="128"/>
      <c r="R155" s="128"/>
      <c r="S155" s="128"/>
      <c r="T155" s="128"/>
      <c r="U155" s="128"/>
      <c r="V155" s="128"/>
      <c r="W155" s="128"/>
      <c r="X155" s="128"/>
    </row>
    <row r="156" spans="1:24" s="90" customFormat="1">
      <c r="A156" s="135"/>
      <c r="B156" s="136"/>
      <c r="C156" s="142"/>
      <c r="D156" s="190"/>
      <c r="E156" s="165"/>
      <c r="F156" s="191"/>
      <c r="G156" s="127"/>
      <c r="P156" s="128"/>
      <c r="Q156" s="128"/>
      <c r="R156" s="128"/>
      <c r="S156" s="128"/>
      <c r="T156" s="128"/>
      <c r="U156" s="128"/>
      <c r="V156" s="128"/>
      <c r="W156" s="128"/>
      <c r="X156" s="128"/>
    </row>
    <row r="157" spans="1:24" s="90" customFormat="1">
      <c r="A157" s="135"/>
      <c r="B157" s="136"/>
      <c r="C157" s="142"/>
      <c r="D157" s="190"/>
      <c r="E157" s="165"/>
      <c r="F157" s="191"/>
      <c r="G157" s="127"/>
      <c r="P157" s="128"/>
      <c r="Q157" s="128"/>
      <c r="R157" s="128"/>
      <c r="S157" s="128"/>
      <c r="T157" s="128"/>
      <c r="U157" s="128"/>
      <c r="V157" s="128"/>
      <c r="W157" s="128"/>
      <c r="X157" s="128"/>
    </row>
    <row r="158" spans="1:24">
      <c r="A158" s="114" t="s">
        <v>4</v>
      </c>
      <c r="B158" s="132" t="s">
        <v>232</v>
      </c>
      <c r="C158" s="132"/>
      <c r="D158" s="187"/>
      <c r="E158" s="163"/>
      <c r="F158" s="132"/>
      <c r="G158" s="132"/>
    </row>
    <row r="159" spans="1:24" s="90" customFormat="1">
      <c r="A159" s="135"/>
      <c r="B159" s="136"/>
      <c r="C159" s="142"/>
      <c r="D159" s="190"/>
      <c r="E159" s="165"/>
      <c r="F159" s="191"/>
      <c r="G159" s="127"/>
      <c r="P159" s="128"/>
      <c r="Q159" s="128"/>
      <c r="R159" s="128"/>
      <c r="S159" s="128"/>
      <c r="T159" s="128"/>
      <c r="U159" s="128"/>
      <c r="V159" s="128"/>
      <c r="W159" s="128"/>
      <c r="X159" s="128"/>
    </row>
    <row r="160" spans="1:24" ht="144" customHeight="1">
      <c r="A160" s="107" t="s">
        <v>2</v>
      </c>
      <c r="B160" s="137" t="s">
        <v>298</v>
      </c>
      <c r="C160" s="173"/>
      <c r="D160" s="174"/>
      <c r="E160" s="161"/>
      <c r="F160" s="169"/>
      <c r="G160" s="108"/>
    </row>
    <row r="161" spans="1:24" ht="12" customHeight="1">
      <c r="A161" s="107"/>
      <c r="B161" s="106" t="s">
        <v>231</v>
      </c>
      <c r="C161" s="173" t="s">
        <v>18</v>
      </c>
      <c r="D161" s="174">
        <v>72.5</v>
      </c>
      <c r="E161" s="161"/>
      <c r="F161" s="169" t="str">
        <f>IF(E161="","",D161*E161)</f>
        <v/>
      </c>
      <c r="G161" s="108"/>
      <c r="N161" s="118"/>
      <c r="O161" s="118"/>
    </row>
    <row r="162" spans="1:24" ht="12" customHeight="1">
      <c r="A162" s="107"/>
      <c r="B162" s="106"/>
      <c r="C162" s="173"/>
      <c r="D162" s="174"/>
      <c r="E162" s="161"/>
      <c r="F162" s="169"/>
      <c r="G162" s="108"/>
    </row>
    <row r="163" spans="1:24" ht="12" customHeight="1">
      <c r="A163" s="107"/>
      <c r="B163" s="106"/>
      <c r="C163" s="173"/>
      <c r="D163" s="174"/>
      <c r="E163" s="161"/>
      <c r="F163" s="169"/>
      <c r="G163" s="108"/>
    </row>
    <row r="164" spans="1:24" ht="133.5" customHeight="1">
      <c r="A164" s="107" t="s">
        <v>23</v>
      </c>
      <c r="B164" s="137" t="s">
        <v>332</v>
      </c>
      <c r="C164" s="173"/>
      <c r="D164" s="174"/>
      <c r="E164" s="161"/>
      <c r="F164" s="169"/>
      <c r="G164" s="108"/>
    </row>
    <row r="165" spans="1:24" ht="12" customHeight="1">
      <c r="A165" s="107"/>
      <c r="B165" s="106" t="s">
        <v>234</v>
      </c>
      <c r="C165" s="173" t="s">
        <v>18</v>
      </c>
      <c r="D165" s="174">
        <v>18.5</v>
      </c>
      <c r="E165" s="161"/>
      <c r="F165" s="169" t="str">
        <f>IF(E165="","",D165*E165)</f>
        <v/>
      </c>
      <c r="G165" s="108"/>
    </row>
    <row r="166" spans="1:24">
      <c r="B166" s="106"/>
      <c r="E166" s="161"/>
      <c r="F166" s="169" t="str">
        <f>IF(E166="","",#REF!*E166)</f>
        <v/>
      </c>
      <c r="G166" s="108"/>
    </row>
    <row r="167" spans="1:24" s="90" customFormat="1">
      <c r="A167" s="110" t="s">
        <v>4</v>
      </c>
      <c r="B167" s="134" t="s">
        <v>233</v>
      </c>
      <c r="C167" s="188"/>
      <c r="D167" s="189"/>
      <c r="E167" s="176"/>
      <c r="F167" s="183">
        <f>SUM(F160:F166)</f>
        <v>0</v>
      </c>
      <c r="G167" s="127"/>
      <c r="P167" s="128"/>
      <c r="Q167" s="128"/>
      <c r="R167" s="128"/>
      <c r="S167" s="128"/>
      <c r="T167" s="128"/>
      <c r="U167" s="128"/>
      <c r="V167" s="128"/>
      <c r="W167" s="128"/>
      <c r="X167" s="128"/>
    </row>
    <row r="168" spans="1:24">
      <c r="E168" s="168"/>
    </row>
    <row r="169" spans="1:24">
      <c r="E169" s="168"/>
    </row>
    <row r="170" spans="1:24">
      <c r="E170" s="168"/>
    </row>
    <row r="171" spans="1:24">
      <c r="A171" s="114" t="s">
        <v>29</v>
      </c>
      <c r="B171" s="132" t="s">
        <v>44</v>
      </c>
      <c r="C171" s="132"/>
      <c r="D171" s="187"/>
      <c r="E171" s="163"/>
      <c r="F171" s="132"/>
      <c r="G171" s="132"/>
    </row>
    <row r="172" spans="1:24">
      <c r="B172" s="106"/>
      <c r="E172" s="168"/>
    </row>
    <row r="173" spans="1:24" ht="102">
      <c r="A173" s="107" t="s">
        <v>31</v>
      </c>
      <c r="B173" s="106" t="s">
        <v>247</v>
      </c>
      <c r="C173" s="173"/>
      <c r="D173" s="174"/>
      <c r="E173" s="161"/>
      <c r="F173" s="169"/>
      <c r="G173" s="108"/>
    </row>
    <row r="174" spans="1:24">
      <c r="A174" s="107"/>
      <c r="B174" s="106" t="s">
        <v>235</v>
      </c>
      <c r="C174" s="173" t="s">
        <v>18</v>
      </c>
      <c r="D174" s="174">
        <v>24.5</v>
      </c>
      <c r="E174" s="161"/>
      <c r="F174" s="192" t="str">
        <f>IF(E174="","",D174*E174)</f>
        <v/>
      </c>
      <c r="G174" s="108"/>
    </row>
    <row r="175" spans="1:24">
      <c r="A175" s="107"/>
      <c r="B175" s="106"/>
      <c r="C175" s="173"/>
      <c r="D175" s="174"/>
      <c r="E175" s="161"/>
      <c r="F175" s="169"/>
      <c r="G175" s="108"/>
    </row>
    <row r="176" spans="1:24" ht="33.75" customHeight="1">
      <c r="A176" s="107" t="s">
        <v>32</v>
      </c>
      <c r="B176" s="106" t="s">
        <v>43</v>
      </c>
      <c r="C176" s="173"/>
      <c r="D176" s="174"/>
      <c r="E176" s="161"/>
      <c r="F176" s="169" t="str">
        <f>IF(E176="","",D176*E176)</f>
        <v/>
      </c>
      <c r="G176" s="108"/>
    </row>
    <row r="177" spans="1:24" ht="15" customHeight="1">
      <c r="B177" s="106" t="s">
        <v>45</v>
      </c>
      <c r="C177" s="173" t="s">
        <v>40</v>
      </c>
      <c r="D177" s="174">
        <v>5</v>
      </c>
      <c r="E177" s="161"/>
      <c r="F177" s="169" t="str">
        <f>IF(E177="","",D177*E177)</f>
        <v/>
      </c>
      <c r="G177" s="108"/>
    </row>
    <row r="178" spans="1:24">
      <c r="B178" s="106"/>
      <c r="C178" s="173"/>
      <c r="D178" s="174"/>
      <c r="E178" s="161"/>
      <c r="F178" s="169" t="str">
        <f>IF(E178="","",D178*E178)</f>
        <v/>
      </c>
      <c r="G178" s="108"/>
    </row>
    <row r="179" spans="1:24" s="90" customFormat="1">
      <c r="A179" s="110" t="s">
        <v>29</v>
      </c>
      <c r="B179" s="134" t="s">
        <v>186</v>
      </c>
      <c r="C179" s="188"/>
      <c r="D179" s="189"/>
      <c r="E179" s="176"/>
      <c r="F179" s="183">
        <f>SUM(F172:F178)</f>
        <v>0</v>
      </c>
      <c r="G179" s="127"/>
      <c r="P179" s="128"/>
      <c r="Q179" s="128"/>
      <c r="R179" s="128"/>
      <c r="S179" s="128"/>
      <c r="T179" s="128"/>
      <c r="U179" s="128"/>
      <c r="V179" s="128"/>
      <c r="W179" s="128"/>
      <c r="X179" s="128"/>
    </row>
    <row r="180" spans="1:24">
      <c r="E180" s="168"/>
    </row>
    <row r="181" spans="1:24" ht="15.75" customHeight="1">
      <c r="E181" s="168"/>
    </row>
    <row r="182" spans="1:24" s="118" customFormat="1">
      <c r="A182" s="138" t="s">
        <v>27</v>
      </c>
      <c r="B182" s="95" t="s">
        <v>53</v>
      </c>
      <c r="C182" s="139"/>
      <c r="D182" s="193"/>
      <c r="E182" s="164"/>
      <c r="F182" s="139"/>
      <c r="G182" s="139"/>
      <c r="P182" s="119"/>
      <c r="Q182" s="119"/>
      <c r="R182" s="119"/>
      <c r="S182" s="119"/>
      <c r="T182" s="119"/>
      <c r="U182" s="119"/>
      <c r="V182" s="119"/>
      <c r="W182" s="119"/>
      <c r="X182" s="119"/>
    </row>
    <row r="183" spans="1:24" s="118" customFormat="1">
      <c r="A183" s="140"/>
      <c r="B183" s="141"/>
      <c r="C183" s="142"/>
      <c r="D183" s="190"/>
      <c r="E183" s="165"/>
      <c r="F183" s="142"/>
      <c r="G183" s="142"/>
      <c r="P183" s="119"/>
      <c r="Q183" s="119"/>
      <c r="R183" s="119"/>
      <c r="S183" s="119"/>
      <c r="T183" s="119"/>
      <c r="U183" s="119"/>
      <c r="V183" s="119"/>
      <c r="W183" s="119"/>
      <c r="X183" s="119"/>
    </row>
    <row r="184" spans="1:24" ht="242.25">
      <c r="B184" s="96" t="s">
        <v>271</v>
      </c>
      <c r="E184" s="168"/>
    </row>
    <row r="185" spans="1:24" ht="108" customHeight="1">
      <c r="B185" s="97" t="s">
        <v>291</v>
      </c>
      <c r="E185" s="168"/>
    </row>
    <row r="186" spans="1:24" ht="229.5">
      <c r="B186" s="96" t="s">
        <v>292</v>
      </c>
      <c r="E186" s="168"/>
    </row>
    <row r="187" spans="1:24" ht="210.75" customHeight="1">
      <c r="B187" s="96" t="s">
        <v>272</v>
      </c>
      <c r="E187" s="168"/>
    </row>
    <row r="188" spans="1:24" ht="168" customHeight="1">
      <c r="B188" s="96" t="s">
        <v>273</v>
      </c>
      <c r="E188" s="168"/>
    </row>
    <row r="189" spans="1:24">
      <c r="E189" s="168"/>
    </row>
    <row r="190" spans="1:24" s="247" customFormat="1">
      <c r="B190" s="87"/>
      <c r="C190" s="92"/>
      <c r="D190" s="194"/>
      <c r="E190" s="166"/>
      <c r="F190" s="89"/>
      <c r="G190" s="248"/>
      <c r="P190" s="133"/>
      <c r="Q190" s="133"/>
      <c r="R190" s="133"/>
      <c r="S190" s="133"/>
      <c r="T190" s="133"/>
      <c r="U190" s="133"/>
      <c r="V190" s="133"/>
      <c r="W190" s="133"/>
      <c r="X190" s="133"/>
    </row>
    <row r="191" spans="1:24" ht="316.5" customHeight="1">
      <c r="A191" s="96" t="s">
        <v>28</v>
      </c>
      <c r="B191" s="91" t="s">
        <v>333</v>
      </c>
      <c r="C191" s="92"/>
      <c r="D191" s="194"/>
      <c r="E191" s="166"/>
      <c r="F191" s="89"/>
      <c r="G191" s="92"/>
    </row>
    <row r="192" spans="1:24">
      <c r="B192" s="87" t="s">
        <v>275</v>
      </c>
      <c r="C192" s="92" t="s">
        <v>24</v>
      </c>
      <c r="D192" s="194">
        <v>362</v>
      </c>
      <c r="E192" s="166"/>
      <c r="F192" s="89">
        <f>D192*E192</f>
        <v>0</v>
      </c>
      <c r="G192" s="93"/>
    </row>
    <row r="193" spans="1:10">
      <c r="B193" s="87" t="s">
        <v>276</v>
      </c>
      <c r="C193" s="92" t="s">
        <v>24</v>
      </c>
      <c r="D193" s="194">
        <v>5</v>
      </c>
      <c r="E193" s="166"/>
      <c r="F193" s="89">
        <f>D193*E193</f>
        <v>0</v>
      </c>
      <c r="G193" s="93"/>
    </row>
    <row r="194" spans="1:10">
      <c r="B194" s="87" t="s">
        <v>277</v>
      </c>
      <c r="C194" s="92" t="s">
        <v>24</v>
      </c>
      <c r="D194" s="194">
        <v>48.9</v>
      </c>
      <c r="E194" s="166"/>
      <c r="F194" s="89">
        <f>D194*E194</f>
        <v>0</v>
      </c>
      <c r="G194" s="93"/>
    </row>
    <row r="195" spans="1:10">
      <c r="B195" s="87" t="s">
        <v>278</v>
      </c>
      <c r="C195" s="92" t="s">
        <v>24</v>
      </c>
      <c r="D195" s="194">
        <v>35.6</v>
      </c>
      <c r="E195" s="166"/>
      <c r="F195" s="89">
        <f>D195*E195</f>
        <v>0</v>
      </c>
      <c r="G195" s="93"/>
    </row>
    <row r="196" spans="1:10">
      <c r="B196" s="87" t="s">
        <v>279</v>
      </c>
      <c r="C196" s="92" t="s">
        <v>24</v>
      </c>
      <c r="D196" s="194">
        <v>12</v>
      </c>
      <c r="E196" s="166"/>
      <c r="F196" s="89">
        <f>D196*E196</f>
        <v>0</v>
      </c>
      <c r="G196" s="93"/>
      <c r="J196" s="96" t="s">
        <v>68</v>
      </c>
    </row>
    <row r="197" spans="1:10" ht="12.75" customHeight="1">
      <c r="B197" s="87"/>
      <c r="C197" s="92"/>
      <c r="D197" s="194"/>
      <c r="E197" s="166"/>
      <c r="F197" s="89"/>
      <c r="G197" s="93"/>
    </row>
    <row r="198" spans="1:10">
      <c r="B198" s="87"/>
      <c r="C198" s="92"/>
      <c r="D198" s="194"/>
      <c r="E198" s="166"/>
      <c r="F198" s="89"/>
      <c r="G198" s="93"/>
    </row>
    <row r="199" spans="1:10" ht="189" customHeight="1">
      <c r="A199" s="96" t="s">
        <v>49</v>
      </c>
      <c r="B199" s="143" t="s">
        <v>259</v>
      </c>
      <c r="C199" s="92"/>
      <c r="D199" s="195"/>
      <c r="E199" s="166"/>
      <c r="F199" s="89"/>
      <c r="G199" s="92"/>
    </row>
    <row r="200" spans="1:10">
      <c r="B200" s="87" t="s">
        <v>257</v>
      </c>
      <c r="C200" s="92" t="s">
        <v>24</v>
      </c>
      <c r="D200" s="194">
        <v>0.5</v>
      </c>
      <c r="E200" s="166"/>
      <c r="F200" s="89">
        <f>D200*E200</f>
        <v>0</v>
      </c>
      <c r="G200" s="93"/>
    </row>
    <row r="201" spans="1:10">
      <c r="B201" s="87" t="s">
        <v>249</v>
      </c>
      <c r="C201" s="92" t="s">
        <v>24</v>
      </c>
      <c r="D201" s="194">
        <v>42</v>
      </c>
      <c r="E201" s="166"/>
      <c r="F201" s="89">
        <f>D201*E201</f>
        <v>0</v>
      </c>
      <c r="G201" s="93"/>
    </row>
    <row r="202" spans="1:10">
      <c r="B202" s="87" t="s">
        <v>248</v>
      </c>
      <c r="C202" s="92" t="s">
        <v>24</v>
      </c>
      <c r="D202" s="194">
        <v>4.5999999999999996</v>
      </c>
      <c r="E202" s="166"/>
      <c r="F202" s="89">
        <f>D202*E202</f>
        <v>0</v>
      </c>
      <c r="G202" s="93"/>
    </row>
    <row r="203" spans="1:10">
      <c r="B203" s="87" t="s">
        <v>250</v>
      </c>
      <c r="C203" s="92" t="s">
        <v>24</v>
      </c>
      <c r="D203" s="194">
        <v>3.6</v>
      </c>
      <c r="E203" s="166"/>
      <c r="F203" s="89">
        <f>D203*E203</f>
        <v>0</v>
      </c>
      <c r="G203" s="93"/>
    </row>
    <row r="204" spans="1:10">
      <c r="A204" s="107"/>
      <c r="B204" s="125" t="s">
        <v>280</v>
      </c>
      <c r="C204" s="173"/>
      <c r="D204" s="174"/>
      <c r="E204" s="161"/>
      <c r="F204" s="169"/>
      <c r="G204" s="108"/>
    </row>
    <row r="205" spans="1:10" ht="51">
      <c r="A205" s="107"/>
      <c r="B205" s="125" t="s">
        <v>296</v>
      </c>
      <c r="C205" s="173"/>
      <c r="D205" s="174"/>
      <c r="E205" s="161"/>
      <c r="F205" s="169"/>
      <c r="G205" s="108"/>
    </row>
    <row r="206" spans="1:10">
      <c r="A206" s="107"/>
      <c r="B206" s="125" t="s">
        <v>293</v>
      </c>
      <c r="C206" s="173"/>
      <c r="D206" s="174"/>
      <c r="E206" s="161"/>
      <c r="F206" s="169"/>
      <c r="G206" s="108"/>
    </row>
    <row r="207" spans="1:10">
      <c r="B207" s="87" t="s">
        <v>294</v>
      </c>
      <c r="C207" s="92"/>
      <c r="D207" s="194"/>
      <c r="E207" s="166"/>
      <c r="F207" s="89"/>
      <c r="G207" s="93"/>
    </row>
    <row r="208" spans="1:10">
      <c r="B208" s="87" t="s">
        <v>295</v>
      </c>
      <c r="C208" s="92"/>
      <c r="D208" s="194"/>
      <c r="E208" s="166"/>
      <c r="F208" s="89"/>
      <c r="G208" s="93"/>
    </row>
    <row r="209" spans="1:24" ht="30" customHeight="1">
      <c r="A209" s="240"/>
      <c r="B209" s="241" t="s">
        <v>297</v>
      </c>
      <c r="C209" s="242"/>
      <c r="D209" s="243"/>
      <c r="E209" s="161"/>
      <c r="F209" s="244"/>
      <c r="G209" s="108"/>
    </row>
    <row r="210" spans="1:24">
      <c r="B210" s="87"/>
      <c r="C210" s="92"/>
      <c r="D210" s="194"/>
      <c r="E210" s="166"/>
      <c r="F210" s="89"/>
      <c r="G210" s="93"/>
    </row>
    <row r="211" spans="1:24" ht="25.5">
      <c r="A211" s="107" t="s">
        <v>50</v>
      </c>
      <c r="B211" s="106" t="s">
        <v>258</v>
      </c>
      <c r="C211" s="173"/>
      <c r="D211" s="174"/>
      <c r="E211" s="161"/>
      <c r="F211" s="192" t="str">
        <f>IF(E211="","",D211*E211)</f>
        <v/>
      </c>
      <c r="G211" s="108"/>
    </row>
    <row r="212" spans="1:24">
      <c r="B212" s="106" t="s">
        <v>255</v>
      </c>
      <c r="C212" s="173" t="s">
        <v>40</v>
      </c>
      <c r="D212" s="174">
        <v>20</v>
      </c>
      <c r="E212" s="161"/>
      <c r="F212" s="192" t="str">
        <f>IF(E212="","",D212*E212)</f>
        <v/>
      </c>
      <c r="G212" s="108"/>
    </row>
    <row r="213" spans="1:24">
      <c r="C213" s="173"/>
      <c r="D213" s="174"/>
      <c r="E213" s="161"/>
      <c r="F213" s="192"/>
      <c r="G213" s="108"/>
    </row>
    <row r="214" spans="1:24" ht="348.75" customHeight="1">
      <c r="A214" s="96" t="s">
        <v>51</v>
      </c>
      <c r="B214" s="91" t="s">
        <v>299</v>
      </c>
      <c r="C214" s="92"/>
      <c r="D214" s="194"/>
      <c r="E214" s="166"/>
      <c r="F214" s="89"/>
      <c r="G214" s="92"/>
    </row>
    <row r="215" spans="1:24" ht="25.5">
      <c r="B215" s="137" t="s">
        <v>284</v>
      </c>
      <c r="C215" s="92" t="s">
        <v>24</v>
      </c>
      <c r="D215" s="194">
        <v>78</v>
      </c>
      <c r="E215" s="166"/>
      <c r="F215" s="89">
        <f>D215*E215</f>
        <v>0</v>
      </c>
      <c r="G215" s="93"/>
    </row>
    <row r="216" spans="1:24">
      <c r="A216" s="107"/>
      <c r="B216" s="144"/>
      <c r="C216" s="196"/>
      <c r="D216" s="197"/>
      <c r="E216" s="198"/>
      <c r="F216" s="199"/>
      <c r="G216" s="145"/>
    </row>
    <row r="217" spans="1:24" s="90" customFormat="1">
      <c r="A217" s="110" t="s">
        <v>27</v>
      </c>
      <c r="B217" s="146" t="s">
        <v>290</v>
      </c>
      <c r="C217" s="188"/>
      <c r="D217" s="189"/>
      <c r="E217" s="176"/>
      <c r="F217" s="234">
        <f>SUM(F192:F196)+SUM(F198:F213)+F215</f>
        <v>0</v>
      </c>
      <c r="G217" s="127"/>
      <c r="P217" s="128"/>
      <c r="Q217" s="128"/>
      <c r="R217" s="128"/>
      <c r="S217" s="128"/>
      <c r="T217" s="128"/>
      <c r="U217" s="128"/>
      <c r="V217" s="128"/>
      <c r="W217" s="128"/>
      <c r="X217" s="128"/>
    </row>
    <row r="218" spans="1:24">
      <c r="C218" s="173"/>
      <c r="D218" s="174"/>
      <c r="E218" s="161"/>
      <c r="F218" s="169"/>
      <c r="G218" s="108"/>
    </row>
    <row r="220" spans="1:24" ht="12.75" customHeight="1">
      <c r="B220" s="252" t="s">
        <v>52</v>
      </c>
      <c r="C220" s="252"/>
      <c r="D220" s="252"/>
      <c r="E220" s="252"/>
      <c r="F220" s="252"/>
      <c r="G220" s="147"/>
    </row>
    <row r="222" spans="1:24">
      <c r="A222" s="148"/>
      <c r="B222" s="148"/>
      <c r="C222" s="200"/>
      <c r="D222" s="201"/>
      <c r="E222" s="202"/>
      <c r="F222" s="200"/>
      <c r="G222" s="129"/>
    </row>
    <row r="223" spans="1:24" s="90" customFormat="1" ht="20.100000000000001" customHeight="1">
      <c r="A223" s="219" t="str">
        <f>A20</f>
        <v>1.</v>
      </c>
      <c r="B223" s="220" t="s">
        <v>48</v>
      </c>
      <c r="C223" s="221"/>
      <c r="D223" s="222"/>
      <c r="E223" s="223"/>
      <c r="F223" s="224">
        <f>F20</f>
        <v>0</v>
      </c>
      <c r="G223" s="108"/>
      <c r="P223" s="128"/>
      <c r="Q223" s="128"/>
      <c r="R223" s="128"/>
      <c r="S223" s="128"/>
      <c r="T223" s="128"/>
      <c r="U223" s="128"/>
      <c r="V223" s="128"/>
      <c r="W223" s="128"/>
      <c r="X223" s="128"/>
    </row>
    <row r="224" spans="1:24" s="128" customFormat="1" ht="20.100000000000001" customHeight="1">
      <c r="A224" s="225" t="s">
        <v>16</v>
      </c>
      <c r="B224" s="226" t="s">
        <v>204</v>
      </c>
      <c r="C224" s="227"/>
      <c r="D224" s="228"/>
      <c r="E224" s="228"/>
      <c r="F224" s="229">
        <f>F82</f>
        <v>0</v>
      </c>
      <c r="G224" s="126"/>
    </row>
    <row r="225" spans="1:24" s="128" customFormat="1" ht="20.100000000000001" customHeight="1">
      <c r="A225" s="225" t="s">
        <v>19</v>
      </c>
      <c r="B225" s="226" t="s">
        <v>14</v>
      </c>
      <c r="C225" s="227"/>
      <c r="D225" s="228"/>
      <c r="E225" s="228"/>
      <c r="F225" s="229">
        <f>F107</f>
        <v>0</v>
      </c>
      <c r="G225" s="126"/>
    </row>
    <row r="226" spans="1:24" s="128" customFormat="1" ht="20.100000000000001" customHeight="1">
      <c r="A226" s="225" t="s">
        <v>41</v>
      </c>
      <c r="B226" s="226" t="s">
        <v>34</v>
      </c>
      <c r="C226" s="227"/>
      <c r="D226" s="228"/>
      <c r="E226" s="228"/>
      <c r="F226" s="229">
        <f>F132</f>
        <v>0</v>
      </c>
      <c r="G226" s="126"/>
    </row>
    <row r="227" spans="1:24" s="128" customFormat="1" ht="20.100000000000001" customHeight="1">
      <c r="A227" s="225" t="s">
        <v>12</v>
      </c>
      <c r="B227" s="230" t="s">
        <v>7</v>
      </c>
      <c r="C227" s="231"/>
      <c r="D227" s="232"/>
      <c r="E227" s="228"/>
      <c r="F227" s="229">
        <f>F142</f>
        <v>0</v>
      </c>
      <c r="G227" s="126"/>
    </row>
    <row r="228" spans="1:24" s="128" customFormat="1" ht="20.100000000000001" customHeight="1">
      <c r="A228" s="225" t="s">
        <v>20</v>
      </c>
      <c r="B228" s="233" t="s">
        <v>30</v>
      </c>
      <c r="C228" s="231"/>
      <c r="D228" s="232"/>
      <c r="E228" s="228"/>
      <c r="F228" s="229">
        <f>F155</f>
        <v>0</v>
      </c>
      <c r="G228" s="126"/>
    </row>
    <row r="229" spans="1:24" s="128" customFormat="1" ht="20.100000000000001" customHeight="1">
      <c r="A229" s="225" t="s">
        <v>20</v>
      </c>
      <c r="B229" s="233" t="s">
        <v>232</v>
      </c>
      <c r="C229" s="231"/>
      <c r="D229" s="232"/>
      <c r="E229" s="228"/>
      <c r="F229" s="229">
        <f>F167</f>
        <v>0</v>
      </c>
      <c r="G229" s="126"/>
    </row>
    <row r="230" spans="1:24" s="128" customFormat="1" ht="20.100000000000001" customHeight="1">
      <c r="A230" s="225" t="s">
        <v>29</v>
      </c>
      <c r="B230" s="233" t="s">
        <v>44</v>
      </c>
      <c r="C230" s="231"/>
      <c r="D230" s="232"/>
      <c r="E230" s="228"/>
      <c r="F230" s="229">
        <f>F179</f>
        <v>0</v>
      </c>
      <c r="G230" s="126"/>
    </row>
    <row r="231" spans="1:24" s="128" customFormat="1" ht="20.100000000000001" customHeight="1">
      <c r="A231" s="225" t="s">
        <v>27</v>
      </c>
      <c r="B231" s="233" t="s">
        <v>288</v>
      </c>
      <c r="C231" s="231"/>
      <c r="D231" s="232"/>
      <c r="E231" s="228"/>
      <c r="F231" s="229">
        <f>F217</f>
        <v>0</v>
      </c>
      <c r="G231" s="149"/>
    </row>
    <row r="232" spans="1:24" s="128" customFormat="1" ht="20.100000000000001" customHeight="1" thickBot="1">
      <c r="A232" s="218"/>
      <c r="B232" s="150"/>
      <c r="C232" s="205"/>
      <c r="D232" s="206"/>
      <c r="E232" s="207"/>
      <c r="F232" s="204"/>
      <c r="G232" s="149"/>
    </row>
    <row r="233" spans="1:24" s="104" customFormat="1" ht="20.100000000000001" customHeight="1" thickBot="1">
      <c r="A233" s="152"/>
      <c r="B233" s="153" t="s">
        <v>337</v>
      </c>
      <c r="C233" s="208"/>
      <c r="D233" s="209"/>
      <c r="E233" s="209"/>
      <c r="F233" s="210">
        <f>SUM(F223:F231)</f>
        <v>0</v>
      </c>
      <c r="G233" s="151"/>
      <c r="P233" s="105"/>
      <c r="Q233" s="105"/>
      <c r="R233" s="105"/>
      <c r="S233" s="105"/>
      <c r="T233" s="105"/>
      <c r="U233" s="105"/>
      <c r="V233" s="105"/>
      <c r="W233" s="105"/>
      <c r="X233" s="105"/>
    </row>
    <row r="234" spans="1:24" s="104" customFormat="1" ht="20.100000000000001" customHeight="1">
      <c r="A234" s="154"/>
      <c r="B234" s="155"/>
      <c r="C234" s="211"/>
      <c r="D234" s="212"/>
      <c r="E234" s="212"/>
      <c r="F234" s="213"/>
      <c r="G234" s="151"/>
      <c r="P234" s="105"/>
      <c r="Q234" s="105"/>
      <c r="R234" s="105"/>
      <c r="S234" s="105"/>
      <c r="T234" s="105"/>
      <c r="U234" s="105"/>
      <c r="V234" s="105"/>
      <c r="W234" s="105"/>
      <c r="X234" s="105"/>
    </row>
    <row r="235" spans="1:24" s="104" customFormat="1" ht="20.100000000000001" customHeight="1">
      <c r="A235" s="154"/>
      <c r="B235" s="156" t="s">
        <v>289</v>
      </c>
      <c r="C235" s="214"/>
      <c r="D235" s="194"/>
      <c r="E235" s="239">
        <v>0.25</v>
      </c>
      <c r="F235" s="213">
        <f>F233*0.25</f>
        <v>0</v>
      </c>
      <c r="G235" s="151"/>
      <c r="P235" s="105"/>
      <c r="Q235" s="105"/>
      <c r="R235" s="105"/>
      <c r="S235" s="105"/>
      <c r="T235" s="105"/>
      <c r="U235" s="105"/>
      <c r="V235" s="105"/>
      <c r="W235" s="105"/>
      <c r="X235" s="105"/>
    </row>
    <row r="236" spans="1:24" s="90" customFormat="1" ht="20.100000000000001" customHeight="1">
      <c r="C236" s="92"/>
      <c r="D236" s="194"/>
      <c r="E236" s="203"/>
      <c r="F236" s="92"/>
      <c r="G236" s="151"/>
      <c r="P236" s="128"/>
      <c r="Q236" s="128"/>
      <c r="R236" s="128"/>
      <c r="S236" s="128"/>
      <c r="T236" s="128"/>
      <c r="U236" s="128"/>
      <c r="V236" s="128"/>
      <c r="W236" s="128"/>
      <c r="X236" s="128"/>
    </row>
    <row r="237" spans="1:24" s="104" customFormat="1" ht="20.100000000000001" customHeight="1">
      <c r="A237" s="157"/>
      <c r="B237" s="158" t="s">
        <v>336</v>
      </c>
      <c r="C237" s="215"/>
      <c r="D237" s="216"/>
      <c r="E237" s="216"/>
      <c r="F237" s="217">
        <f>F233+F235</f>
        <v>0</v>
      </c>
      <c r="G237" s="159"/>
      <c r="P237" s="105"/>
      <c r="Q237" s="105"/>
      <c r="R237" s="105"/>
      <c r="S237" s="105"/>
      <c r="T237" s="105"/>
      <c r="U237" s="105"/>
      <c r="V237" s="105"/>
      <c r="W237" s="105"/>
      <c r="X237" s="105"/>
    </row>
  </sheetData>
  <sheetProtection password="CC3D" sheet="1" formatRows="0"/>
  <mergeCells count="2">
    <mergeCell ref="B220:F220"/>
    <mergeCell ref="B1:F1"/>
  </mergeCells>
  <phoneticPr fontId="2"/>
  <pageMargins left="0.78740157480314965" right="0.51181102362204722" top="0.78740157480314965" bottom="0.78740157480314965" header="0.39370078740157483" footer="0.39370078740157483"/>
  <pageSetup paperSize="9" orientation="portrait" r:id="rId1"/>
  <headerFooter>
    <oddHeader>&amp;LHVAC-energetika d.o.o.&amp;CProjekt energetske obnove ovojnice zgrade OŠ Mače
&amp;RB.P. 138/17</oddHeader>
    <oddFooter>&amp;Cstr. &amp;P&amp;ROroslavje, prosinac 2017.g.</oddFooter>
  </headerFooter>
  <rowBreaks count="14" manualBreakCount="14">
    <brk id="22" max="16383" man="1"/>
    <brk id="60" max="5" man="1"/>
    <brk id="84" max="5" man="1"/>
    <brk id="108" max="16383" man="1"/>
    <brk id="118" max="5" man="1"/>
    <brk id="133" max="16383" man="1"/>
    <brk id="143" max="16383" man="1"/>
    <brk id="156" max="5" man="1"/>
    <brk id="169" max="16383" man="1"/>
    <brk id="180" max="16383" man="1"/>
    <brk id="189" max="5" man="1"/>
    <brk id="197" max="5" man="1"/>
    <brk id="209" max="5" man="1"/>
    <brk id="2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NASLOVNICA</vt:lpstr>
      <vt:lpstr>REKAPITUALCIJA</vt:lpstr>
      <vt:lpstr>Opči uvjeti troškovnika</vt:lpstr>
      <vt:lpstr>Opci uvjeti Građ_Obrtnicki</vt:lpstr>
      <vt:lpstr>GRAĐEVINSKO OBRTNIČKI </vt:lpstr>
      <vt:lpstr>'GRAĐEVINSKO OBRTNIČKI '!Podrucje_ispisa</vt:lpstr>
      <vt:lpstr>NASLOVNICA!Podrucje_ispisa</vt:lpstr>
      <vt:lpstr>'Opci uvjeti Građ_Obrtnicki'!Podrucje_ispisa</vt:lpstr>
      <vt:lpstr>'Opči uvjeti troškovnika'!Podrucje_ispisa</vt:lpstr>
      <vt:lpstr>REKAPITUALCIJA!Podrucje_ispisa</vt:lpstr>
    </vt:vector>
  </TitlesOfParts>
  <Company>DIV consult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 Guszak</dc:creator>
  <cp:lastModifiedBy>Zoran Gumbas</cp:lastModifiedBy>
  <cp:lastPrinted>2018-08-03T11:40:57Z</cp:lastPrinted>
  <dcterms:created xsi:type="dcterms:W3CDTF">2007-01-03T08:39:59Z</dcterms:created>
  <dcterms:modified xsi:type="dcterms:W3CDTF">2018-08-03T11:41:20Z</dcterms:modified>
</cp:coreProperties>
</file>