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40" windowHeight="11835"/>
  </bookViews>
  <sheets>
    <sheet name=" Troškovnik a" sheetId="6" r:id="rId1"/>
    <sheet name="Troškovnik b" sheetId="7" r:id="rId2"/>
  </sheets>
  <definedNames>
    <definedName name="_xlnm._FilterDatabase" localSheetId="0" hidden="1">' Troškovnik a'!$A$16:$V$163</definedName>
    <definedName name="_xlnm.Print_Area" localSheetId="0">' Troškovnik a'!$A$1:$V$163</definedName>
    <definedName name="_xlnm.Print_Area" localSheetId="1">'Troškovnik b'!$A$1:$R$64</definedName>
    <definedName name="_xlnm.Print_Titles" localSheetId="0">' Troškovnik a'!$A:$G,' Troškovnik a'!$16:$17</definedName>
    <definedName name="_xlnm.Print_Titles" localSheetId="1">'Troškovnik b'!$A:$E,'Troškovnik b'!$16:$18</definedName>
  </definedNames>
  <calcPr calcId="145621"/>
</workbook>
</file>

<file path=xl/calcChain.xml><?xml version="1.0" encoding="utf-8"?>
<calcChain xmlns="http://schemas.openxmlformats.org/spreadsheetml/2006/main">
  <c r="N20" i="7" l="1"/>
  <c r="P20" i="7" s="1"/>
  <c r="R20" i="7" s="1"/>
  <c r="O20" i="7"/>
  <c r="Q20" i="7" s="1"/>
  <c r="N21" i="7"/>
  <c r="P21" i="7" s="1"/>
  <c r="O21" i="7"/>
  <c r="Q21" i="7" s="1"/>
  <c r="N22" i="7"/>
  <c r="P22" i="7" s="1"/>
  <c r="O22" i="7"/>
  <c r="Q22" i="7" s="1"/>
  <c r="N23" i="7"/>
  <c r="P23" i="7" s="1"/>
  <c r="O23" i="7"/>
  <c r="Q23" i="7" s="1"/>
  <c r="N24" i="7"/>
  <c r="P24" i="7" s="1"/>
  <c r="O24" i="7"/>
  <c r="Q24" i="7" s="1"/>
  <c r="N25" i="7"/>
  <c r="P25" i="7" s="1"/>
  <c r="O25" i="7"/>
  <c r="Q25" i="7" s="1"/>
  <c r="N26" i="7"/>
  <c r="P26" i="7" s="1"/>
  <c r="O26" i="7"/>
  <c r="Q26" i="7" s="1"/>
  <c r="N27" i="7"/>
  <c r="P27" i="7" s="1"/>
  <c r="O27" i="7"/>
  <c r="Q27" i="7" s="1"/>
  <c r="N28" i="7"/>
  <c r="P28" i="7" s="1"/>
  <c r="O28" i="7"/>
  <c r="Q28" i="7" s="1"/>
  <c r="N29" i="7"/>
  <c r="P29" i="7" s="1"/>
  <c r="O29" i="7"/>
  <c r="Q29" i="7" s="1"/>
  <c r="N30" i="7"/>
  <c r="P30" i="7" s="1"/>
  <c r="O30" i="7"/>
  <c r="Q30" i="7" s="1"/>
  <c r="N31" i="7"/>
  <c r="P31" i="7" s="1"/>
  <c r="O31" i="7"/>
  <c r="Q31" i="7" s="1"/>
  <c r="N32" i="7"/>
  <c r="P32" i="7" s="1"/>
  <c r="O32" i="7"/>
  <c r="Q32" i="7" s="1"/>
  <c r="N33" i="7"/>
  <c r="P33" i="7" s="1"/>
  <c r="O33" i="7"/>
  <c r="Q33" i="7"/>
  <c r="N34" i="7"/>
  <c r="P34" i="7" s="1"/>
  <c r="O34" i="7"/>
  <c r="Q34" i="7" s="1"/>
  <c r="N35" i="7"/>
  <c r="P35" i="7" s="1"/>
  <c r="O35" i="7"/>
  <c r="Q35" i="7" s="1"/>
  <c r="N36" i="7"/>
  <c r="P36" i="7" s="1"/>
  <c r="R36" i="7" s="1"/>
  <c r="O36" i="7"/>
  <c r="Q36" i="7" s="1"/>
  <c r="N37" i="7"/>
  <c r="P37" i="7" s="1"/>
  <c r="O37" i="7"/>
  <c r="Q37" i="7" s="1"/>
  <c r="N38" i="7"/>
  <c r="P38" i="7" s="1"/>
  <c r="R38" i="7" s="1"/>
  <c r="O38" i="7"/>
  <c r="Q38" i="7" s="1"/>
  <c r="N39" i="7"/>
  <c r="P39" i="7" s="1"/>
  <c r="O39" i="7"/>
  <c r="Q39" i="7" s="1"/>
  <c r="N40" i="7"/>
  <c r="P40" i="7" s="1"/>
  <c r="R40" i="7" s="1"/>
  <c r="O40" i="7"/>
  <c r="Q40" i="7" s="1"/>
  <c r="N41" i="7"/>
  <c r="P41" i="7" s="1"/>
  <c r="O41" i="7"/>
  <c r="Q41" i="7" s="1"/>
  <c r="N42" i="7"/>
  <c r="P42" i="7" s="1"/>
  <c r="O42" i="7"/>
  <c r="Q42" i="7" s="1"/>
  <c r="N43" i="7"/>
  <c r="P43" i="7" s="1"/>
  <c r="O43" i="7"/>
  <c r="Q43" i="7" s="1"/>
  <c r="N44" i="7"/>
  <c r="P44" i="7" s="1"/>
  <c r="O44" i="7"/>
  <c r="Q44" i="7" s="1"/>
  <c r="N45" i="7"/>
  <c r="P45" i="7" s="1"/>
  <c r="O45" i="7"/>
  <c r="Q45" i="7" s="1"/>
  <c r="N46" i="7"/>
  <c r="P46" i="7" s="1"/>
  <c r="R46" i="7" s="1"/>
  <c r="O46" i="7"/>
  <c r="Q46" i="7" s="1"/>
  <c r="N47" i="7"/>
  <c r="P47" i="7" s="1"/>
  <c r="O47" i="7"/>
  <c r="Q47" i="7" s="1"/>
  <c r="N48" i="7"/>
  <c r="P48" i="7" s="1"/>
  <c r="R48" i="7" s="1"/>
  <c r="O48" i="7"/>
  <c r="Q48" i="7" s="1"/>
  <c r="N49" i="7"/>
  <c r="P49" i="7" s="1"/>
  <c r="O49" i="7"/>
  <c r="Q49" i="7"/>
  <c r="N50" i="7"/>
  <c r="P50" i="7" s="1"/>
  <c r="O50" i="7"/>
  <c r="Q50" i="7" s="1"/>
  <c r="N51" i="7"/>
  <c r="P51" i="7" s="1"/>
  <c r="O51" i="7"/>
  <c r="Q51" i="7" s="1"/>
  <c r="N52" i="7"/>
  <c r="P52" i="7" s="1"/>
  <c r="R52" i="7" s="1"/>
  <c r="O52" i="7"/>
  <c r="Q52" i="7" s="1"/>
  <c r="N53" i="7"/>
  <c r="P53" i="7" s="1"/>
  <c r="O53" i="7"/>
  <c r="Q53" i="7" s="1"/>
  <c r="N54" i="7"/>
  <c r="P54" i="7" s="1"/>
  <c r="R54" i="7" s="1"/>
  <c r="O54" i="7"/>
  <c r="Q54" i="7" s="1"/>
  <c r="N55" i="7"/>
  <c r="P55" i="7" s="1"/>
  <c r="O55" i="7"/>
  <c r="Q55" i="7" s="1"/>
  <c r="N56" i="7"/>
  <c r="P56" i="7" s="1"/>
  <c r="R56" i="7" s="1"/>
  <c r="O56" i="7"/>
  <c r="Q56" i="7" s="1"/>
  <c r="N57" i="7"/>
  <c r="P57" i="7" s="1"/>
  <c r="O57" i="7"/>
  <c r="Q57" i="7" s="1"/>
  <c r="N58" i="7"/>
  <c r="P58" i="7" s="1"/>
  <c r="O58" i="7"/>
  <c r="Q58" i="7" s="1"/>
  <c r="N59" i="7"/>
  <c r="P59" i="7" s="1"/>
  <c r="O59" i="7"/>
  <c r="Q59" i="7" s="1"/>
  <c r="N60" i="7"/>
  <c r="P60" i="7" s="1"/>
  <c r="O60" i="7"/>
  <c r="Q60" i="7" s="1"/>
  <c r="N61" i="7"/>
  <c r="P61" i="7" s="1"/>
  <c r="O61" i="7"/>
  <c r="Q61" i="7" s="1"/>
  <c r="N62" i="7"/>
  <c r="P62" i="7" s="1"/>
  <c r="R62" i="7" s="1"/>
  <c r="O62" i="7"/>
  <c r="Q62" i="7" s="1"/>
  <c r="N63" i="7"/>
  <c r="P63" i="7" s="1"/>
  <c r="O63" i="7"/>
  <c r="Q63" i="7" s="1"/>
  <c r="N64" i="7"/>
  <c r="P64" i="7" s="1"/>
  <c r="R64" i="7" s="1"/>
  <c r="O64" i="7"/>
  <c r="Q64" i="7" s="1"/>
  <c r="N65" i="7"/>
  <c r="P65" i="7" s="1"/>
  <c r="O65" i="7"/>
  <c r="Q65" i="7" s="1"/>
  <c r="N66" i="7"/>
  <c r="P66" i="7" s="1"/>
  <c r="O66" i="7"/>
  <c r="Q66" i="7" s="1"/>
  <c r="N67" i="7"/>
  <c r="P67" i="7" s="1"/>
  <c r="O67" i="7"/>
  <c r="Q67" i="7" s="1"/>
  <c r="N68" i="7"/>
  <c r="P68" i="7" s="1"/>
  <c r="R68" i="7" s="1"/>
  <c r="O68" i="7"/>
  <c r="Q68" i="7" s="1"/>
  <c r="N69" i="7"/>
  <c r="P69" i="7" s="1"/>
  <c r="O69" i="7"/>
  <c r="Q69" i="7" s="1"/>
  <c r="N70" i="7"/>
  <c r="P70" i="7" s="1"/>
  <c r="R70" i="7" s="1"/>
  <c r="O70" i="7"/>
  <c r="Q70" i="7" s="1"/>
  <c r="N71" i="7"/>
  <c r="P71" i="7" s="1"/>
  <c r="O71" i="7"/>
  <c r="Q71" i="7" s="1"/>
  <c r="N72" i="7"/>
  <c r="P72" i="7" s="1"/>
  <c r="R72" i="7" s="1"/>
  <c r="O72" i="7"/>
  <c r="Q72" i="7" s="1"/>
  <c r="N73" i="7"/>
  <c r="P73" i="7" s="1"/>
  <c r="O73" i="7"/>
  <c r="Q73" i="7" s="1"/>
  <c r="N74" i="7"/>
  <c r="P74" i="7" s="1"/>
  <c r="O74" i="7"/>
  <c r="Q74" i="7" s="1"/>
  <c r="N75" i="7"/>
  <c r="P75" i="7" s="1"/>
  <c r="O75" i="7"/>
  <c r="Q75" i="7" s="1"/>
  <c r="N76" i="7"/>
  <c r="P76" i="7" s="1"/>
  <c r="O76" i="7"/>
  <c r="Q76" i="7" s="1"/>
  <c r="N77" i="7"/>
  <c r="P77" i="7" s="1"/>
  <c r="O77" i="7"/>
  <c r="Q77" i="7" s="1"/>
  <c r="N78" i="7"/>
  <c r="P78" i="7" s="1"/>
  <c r="R78" i="7" s="1"/>
  <c r="O78" i="7"/>
  <c r="Q78" i="7" s="1"/>
  <c r="N79" i="7"/>
  <c r="P79" i="7" s="1"/>
  <c r="O79" i="7"/>
  <c r="Q79" i="7" s="1"/>
  <c r="N80" i="7"/>
  <c r="P80" i="7" s="1"/>
  <c r="R80" i="7" s="1"/>
  <c r="O80" i="7"/>
  <c r="Q80" i="7" s="1"/>
  <c r="N81" i="7"/>
  <c r="P81" i="7" s="1"/>
  <c r="O81" i="7"/>
  <c r="Q81" i="7" s="1"/>
  <c r="N82" i="7"/>
  <c r="P82" i="7" s="1"/>
  <c r="O82" i="7"/>
  <c r="Q82" i="7" s="1"/>
  <c r="N83" i="7"/>
  <c r="P83" i="7" s="1"/>
  <c r="O83" i="7"/>
  <c r="Q83" i="7" s="1"/>
  <c r="N84" i="7"/>
  <c r="P84" i="7" s="1"/>
  <c r="O84" i="7"/>
  <c r="Q84" i="7" s="1"/>
  <c r="N85" i="7"/>
  <c r="P85" i="7" s="1"/>
  <c r="O85" i="7"/>
  <c r="Q85" i="7" s="1"/>
  <c r="N86" i="7"/>
  <c r="P86" i="7" s="1"/>
  <c r="O86" i="7"/>
  <c r="Q86" i="7" s="1"/>
  <c r="N87" i="7"/>
  <c r="P87" i="7" s="1"/>
  <c r="O87" i="7"/>
  <c r="Q87" i="7" s="1"/>
  <c r="N88" i="7"/>
  <c r="P88" i="7" s="1"/>
  <c r="O88" i="7"/>
  <c r="Q88" i="7" s="1"/>
  <c r="N89" i="7"/>
  <c r="P89" i="7" s="1"/>
  <c r="O89" i="7"/>
  <c r="Q89" i="7" s="1"/>
  <c r="N90" i="7"/>
  <c r="P90" i="7" s="1"/>
  <c r="O90" i="7"/>
  <c r="Q90" i="7" s="1"/>
  <c r="N91" i="7"/>
  <c r="P91" i="7" s="1"/>
  <c r="O91" i="7"/>
  <c r="Q91" i="7" s="1"/>
  <c r="N92" i="7"/>
  <c r="P92" i="7" s="1"/>
  <c r="O92" i="7"/>
  <c r="Q92" i="7" s="1"/>
  <c r="N93" i="7"/>
  <c r="P93" i="7" s="1"/>
  <c r="O93" i="7"/>
  <c r="Q93" i="7" s="1"/>
  <c r="N94" i="7"/>
  <c r="P94" i="7" s="1"/>
  <c r="O94" i="7"/>
  <c r="Q94" i="7" s="1"/>
  <c r="N95" i="7"/>
  <c r="P95" i="7" s="1"/>
  <c r="R95" i="7" s="1"/>
  <c r="O95" i="7"/>
  <c r="Q95" i="7" s="1"/>
  <c r="N96" i="7"/>
  <c r="P96" i="7" s="1"/>
  <c r="O96" i="7"/>
  <c r="Q96" i="7" s="1"/>
  <c r="N97" i="7"/>
  <c r="P97" i="7" s="1"/>
  <c r="O97" i="7"/>
  <c r="Q97" i="7"/>
  <c r="N98" i="7"/>
  <c r="P98" i="7" s="1"/>
  <c r="O98" i="7"/>
  <c r="Q98" i="7" s="1"/>
  <c r="N99" i="7"/>
  <c r="P99" i="7" s="1"/>
  <c r="O99" i="7"/>
  <c r="Q99" i="7" s="1"/>
  <c r="N100" i="7"/>
  <c r="P100" i="7" s="1"/>
  <c r="R100" i="7" s="1"/>
  <c r="O100" i="7"/>
  <c r="Q100" i="7" s="1"/>
  <c r="N101" i="7"/>
  <c r="P101" i="7" s="1"/>
  <c r="O101" i="7"/>
  <c r="Q101" i="7" s="1"/>
  <c r="N102" i="7"/>
  <c r="P102" i="7" s="1"/>
  <c r="O102" i="7"/>
  <c r="Q102" i="7" s="1"/>
  <c r="N103" i="7"/>
  <c r="P103" i="7" s="1"/>
  <c r="O103" i="7"/>
  <c r="Q103" i="7" s="1"/>
  <c r="N104" i="7"/>
  <c r="P104" i="7" s="1"/>
  <c r="R104" i="7" s="1"/>
  <c r="O104" i="7"/>
  <c r="Q104" i="7" s="1"/>
  <c r="N105" i="7"/>
  <c r="P105" i="7" s="1"/>
  <c r="O105" i="7"/>
  <c r="Q105" i="7"/>
  <c r="N106" i="7"/>
  <c r="P106" i="7" s="1"/>
  <c r="O106" i="7"/>
  <c r="Q106" i="7" s="1"/>
  <c r="N107" i="7"/>
  <c r="P107" i="7" s="1"/>
  <c r="O107" i="7"/>
  <c r="Q107" i="7" s="1"/>
  <c r="N108" i="7"/>
  <c r="P108" i="7" s="1"/>
  <c r="R108" i="7" s="1"/>
  <c r="O108" i="7"/>
  <c r="Q108" i="7" s="1"/>
  <c r="N109" i="7"/>
  <c r="P109" i="7" s="1"/>
  <c r="O109" i="7"/>
  <c r="Q109" i="7" s="1"/>
  <c r="N110" i="7"/>
  <c r="P110" i="7" s="1"/>
  <c r="O110" i="7"/>
  <c r="Q110" i="7" s="1"/>
  <c r="N111" i="7"/>
  <c r="P111" i="7" s="1"/>
  <c r="O111" i="7"/>
  <c r="Q111" i="7" s="1"/>
  <c r="N112" i="7"/>
  <c r="P112" i="7" s="1"/>
  <c r="R112" i="7" s="1"/>
  <c r="O112" i="7"/>
  <c r="Q112" i="7" s="1"/>
  <c r="N113" i="7"/>
  <c r="P113" i="7" s="1"/>
  <c r="O113" i="7"/>
  <c r="Q113" i="7" s="1"/>
  <c r="N114" i="7"/>
  <c r="P114" i="7" s="1"/>
  <c r="O114" i="7"/>
  <c r="Q114" i="7" s="1"/>
  <c r="N115" i="7"/>
  <c r="P115" i="7" s="1"/>
  <c r="O115" i="7"/>
  <c r="Q115" i="7" s="1"/>
  <c r="N116" i="7"/>
  <c r="P116" i="7" s="1"/>
  <c r="R116" i="7" s="1"/>
  <c r="O116" i="7"/>
  <c r="Q116" i="7" s="1"/>
  <c r="N117" i="7"/>
  <c r="P117" i="7" s="1"/>
  <c r="O117" i="7"/>
  <c r="Q117" i="7" s="1"/>
  <c r="N118" i="7"/>
  <c r="P118" i="7" s="1"/>
  <c r="O118" i="7"/>
  <c r="Q118" i="7" s="1"/>
  <c r="N119" i="7"/>
  <c r="P119" i="7" s="1"/>
  <c r="R119" i="7" s="1"/>
  <c r="O119" i="7"/>
  <c r="Q119" i="7" s="1"/>
  <c r="N120" i="7"/>
  <c r="P120" i="7" s="1"/>
  <c r="R120" i="7" s="1"/>
  <c r="O120" i="7"/>
  <c r="Q120" i="7" s="1"/>
  <c r="N121" i="7"/>
  <c r="P121" i="7" s="1"/>
  <c r="O121" i="7"/>
  <c r="Q121" i="7" s="1"/>
  <c r="N122" i="7"/>
  <c r="P122" i="7" s="1"/>
  <c r="O122" i="7"/>
  <c r="Q122" i="7" s="1"/>
  <c r="N123" i="7"/>
  <c r="P123" i="7" s="1"/>
  <c r="O123" i="7"/>
  <c r="Q123" i="7" s="1"/>
  <c r="N124" i="7"/>
  <c r="P124" i="7" s="1"/>
  <c r="O124" i="7"/>
  <c r="Q124" i="7" s="1"/>
  <c r="N125" i="7"/>
  <c r="P125" i="7" s="1"/>
  <c r="O125" i="7"/>
  <c r="Q125" i="7" s="1"/>
  <c r="N126" i="7"/>
  <c r="O126" i="7"/>
  <c r="Q126" i="7" s="1"/>
  <c r="P126" i="7"/>
  <c r="N127" i="7"/>
  <c r="P127" i="7" s="1"/>
  <c r="O127" i="7"/>
  <c r="Q127" i="7" s="1"/>
  <c r="N128" i="7"/>
  <c r="P128" i="7" s="1"/>
  <c r="R128" i="7" s="1"/>
  <c r="O128" i="7"/>
  <c r="Q128" i="7" s="1"/>
  <c r="N129" i="7"/>
  <c r="P129" i="7" s="1"/>
  <c r="O129" i="7"/>
  <c r="Q129" i="7" s="1"/>
  <c r="N130" i="7"/>
  <c r="P130" i="7" s="1"/>
  <c r="O130" i="7"/>
  <c r="Q130" i="7" s="1"/>
  <c r="N131" i="7"/>
  <c r="O131" i="7"/>
  <c r="Q131" i="7" s="1"/>
  <c r="P131" i="7"/>
  <c r="N132" i="7"/>
  <c r="P132" i="7" s="1"/>
  <c r="R132" i="7" s="1"/>
  <c r="O132" i="7"/>
  <c r="Q132" i="7" s="1"/>
  <c r="N133" i="7"/>
  <c r="P133" i="7" s="1"/>
  <c r="O133" i="7"/>
  <c r="Q133" i="7" s="1"/>
  <c r="N134" i="7"/>
  <c r="P134" i="7" s="1"/>
  <c r="O134" i="7"/>
  <c r="Q134" i="7" s="1"/>
  <c r="N135" i="7"/>
  <c r="P135" i="7" s="1"/>
  <c r="O135" i="7"/>
  <c r="Q135" i="7" s="1"/>
  <c r="N136" i="7"/>
  <c r="P136" i="7" s="1"/>
  <c r="O136" i="7"/>
  <c r="Q136" i="7" s="1"/>
  <c r="N137" i="7"/>
  <c r="P137" i="7" s="1"/>
  <c r="R137" i="7" s="1"/>
  <c r="O137" i="7"/>
  <c r="Q137" i="7" s="1"/>
  <c r="N138" i="7"/>
  <c r="P138" i="7" s="1"/>
  <c r="O138" i="7"/>
  <c r="Q138" i="7" s="1"/>
  <c r="N139" i="7"/>
  <c r="P139" i="7" s="1"/>
  <c r="O139" i="7"/>
  <c r="Q139" i="7" s="1"/>
  <c r="N140" i="7"/>
  <c r="P140" i="7" s="1"/>
  <c r="O140" i="7"/>
  <c r="Q140" i="7" s="1"/>
  <c r="N141" i="7"/>
  <c r="P141" i="7" s="1"/>
  <c r="O141" i="7"/>
  <c r="Q141" i="7" s="1"/>
  <c r="N142" i="7"/>
  <c r="P142" i="7" s="1"/>
  <c r="O142" i="7"/>
  <c r="Q142" i="7" s="1"/>
  <c r="N143" i="7"/>
  <c r="P143" i="7" s="1"/>
  <c r="O143" i="7"/>
  <c r="Q143" i="7" s="1"/>
  <c r="N144" i="7"/>
  <c r="P144" i="7" s="1"/>
  <c r="O144" i="7"/>
  <c r="Q144" i="7" s="1"/>
  <c r="N145" i="7"/>
  <c r="P145" i="7" s="1"/>
  <c r="R145" i="7" s="1"/>
  <c r="O145" i="7"/>
  <c r="Q145" i="7" s="1"/>
  <c r="N146" i="7"/>
  <c r="P146" i="7" s="1"/>
  <c r="O146" i="7"/>
  <c r="Q146" i="7" s="1"/>
  <c r="N147" i="7"/>
  <c r="P147" i="7" s="1"/>
  <c r="O147" i="7"/>
  <c r="Q147" i="7"/>
  <c r="N148" i="7"/>
  <c r="P148" i="7" s="1"/>
  <c r="O148" i="7"/>
  <c r="Q148" i="7" s="1"/>
  <c r="N149" i="7"/>
  <c r="P149" i="7" s="1"/>
  <c r="O149" i="7"/>
  <c r="Q149" i="7" s="1"/>
  <c r="N150" i="7"/>
  <c r="P150" i="7" s="1"/>
  <c r="O150" i="7"/>
  <c r="Q150" i="7" s="1"/>
  <c r="N151" i="7"/>
  <c r="P151" i="7" s="1"/>
  <c r="O151" i="7"/>
  <c r="Q151" i="7" s="1"/>
  <c r="N152" i="7"/>
  <c r="P152" i="7" s="1"/>
  <c r="O152" i="7"/>
  <c r="Q152" i="7" s="1"/>
  <c r="N153" i="7"/>
  <c r="P153" i="7" s="1"/>
  <c r="R153" i="7" s="1"/>
  <c r="O153" i="7"/>
  <c r="Q153" i="7" s="1"/>
  <c r="N154" i="7"/>
  <c r="P154" i="7" s="1"/>
  <c r="O154" i="7"/>
  <c r="Q154" i="7"/>
  <c r="N155" i="7"/>
  <c r="P155" i="7" s="1"/>
  <c r="O155" i="7"/>
  <c r="Q155" i="7" s="1"/>
  <c r="N156" i="7"/>
  <c r="P156" i="7" s="1"/>
  <c r="O156" i="7"/>
  <c r="Q156" i="7" s="1"/>
  <c r="N157" i="7"/>
  <c r="P157" i="7" s="1"/>
  <c r="O157" i="7"/>
  <c r="Q157" i="7" s="1"/>
  <c r="N158" i="7"/>
  <c r="P158" i="7" s="1"/>
  <c r="O158" i="7"/>
  <c r="Q158" i="7" s="1"/>
  <c r="N159" i="7"/>
  <c r="P159" i="7" s="1"/>
  <c r="O159" i="7"/>
  <c r="Q159" i="7" s="1"/>
  <c r="N160" i="7"/>
  <c r="P160" i="7" s="1"/>
  <c r="O160" i="7"/>
  <c r="Q160" i="7" s="1"/>
  <c r="N161" i="7"/>
  <c r="P161" i="7" s="1"/>
  <c r="R161" i="7" s="1"/>
  <c r="O161" i="7"/>
  <c r="Q161" i="7" s="1"/>
  <c r="O19" i="7"/>
  <c r="Q19" i="7" s="1"/>
  <c r="N19" i="7"/>
  <c r="P19" i="7" s="1"/>
  <c r="R94" i="7" l="1"/>
  <c r="R88" i="7"/>
  <c r="R86" i="7"/>
  <c r="R84" i="7"/>
  <c r="R32" i="7"/>
  <c r="R30" i="7"/>
  <c r="R24" i="7"/>
  <c r="R19" i="7"/>
  <c r="R157" i="7"/>
  <c r="R149" i="7"/>
  <c r="R141" i="7"/>
  <c r="R133" i="7"/>
  <c r="R124" i="7"/>
  <c r="R107" i="7"/>
  <c r="R99" i="7"/>
  <c r="R92" i="7"/>
  <c r="R85" i="7"/>
  <c r="R76" i="7"/>
  <c r="R69" i="7"/>
  <c r="R60" i="7"/>
  <c r="R53" i="7"/>
  <c r="R44" i="7"/>
  <c r="R37" i="7"/>
  <c r="R28" i="7"/>
  <c r="R159" i="7"/>
  <c r="R155" i="7"/>
  <c r="R147" i="7"/>
  <c r="R139" i="7"/>
  <c r="R97" i="7"/>
  <c r="R81" i="7"/>
  <c r="R65" i="7"/>
  <c r="R49" i="7"/>
  <c r="R33" i="7"/>
  <c r="R126" i="7"/>
  <c r="R111" i="7"/>
  <c r="R103" i="7"/>
  <c r="R93" i="7"/>
  <c r="R77" i="7"/>
  <c r="R61" i="7"/>
  <c r="R45" i="7"/>
  <c r="R29" i="7"/>
  <c r="R151" i="7"/>
  <c r="R143" i="7"/>
  <c r="R135" i="7"/>
  <c r="R129" i="7"/>
  <c r="R89" i="7"/>
  <c r="R73" i="7"/>
  <c r="R57" i="7"/>
  <c r="R41" i="7"/>
  <c r="R25" i="7"/>
  <c r="R115" i="7"/>
  <c r="R90" i="7"/>
  <c r="S90" i="7" s="1"/>
  <c r="T90" i="7" s="1"/>
  <c r="R74" i="7"/>
  <c r="S74" i="7" s="1"/>
  <c r="T74" i="7" s="1"/>
  <c r="R58" i="7"/>
  <c r="R42" i="7"/>
  <c r="R26" i="7"/>
  <c r="R98" i="7"/>
  <c r="R82" i="7"/>
  <c r="R66" i="7"/>
  <c r="R50" i="7"/>
  <c r="R34" i="7"/>
  <c r="R22" i="7"/>
  <c r="R158" i="7"/>
  <c r="R154" i="7"/>
  <c r="R150" i="7"/>
  <c r="R146" i="7"/>
  <c r="R142" i="7"/>
  <c r="R134" i="7"/>
  <c r="R121" i="7"/>
  <c r="R130" i="7"/>
  <c r="R125" i="7"/>
  <c r="R122" i="7"/>
  <c r="R118" i="7"/>
  <c r="R114" i="7"/>
  <c r="R110" i="7"/>
  <c r="R106" i="7"/>
  <c r="R102" i="7"/>
  <c r="R21" i="7"/>
  <c r="R96" i="7"/>
  <c r="R138" i="7"/>
  <c r="R117" i="7"/>
  <c r="R113" i="7"/>
  <c r="R109" i="7"/>
  <c r="R105" i="7"/>
  <c r="R101" i="7"/>
  <c r="R160" i="7"/>
  <c r="R156" i="7"/>
  <c r="R152" i="7"/>
  <c r="R148" i="7"/>
  <c r="R144" i="7"/>
  <c r="R140" i="7"/>
  <c r="R136" i="7"/>
  <c r="R123" i="7"/>
  <c r="R91" i="7"/>
  <c r="R87" i="7"/>
  <c r="R83" i="7"/>
  <c r="R79" i="7"/>
  <c r="R75" i="7"/>
  <c r="R71" i="7"/>
  <c r="R67" i="7"/>
  <c r="R63" i="7"/>
  <c r="R59" i="7"/>
  <c r="R55" i="7"/>
  <c r="R51" i="7"/>
  <c r="R47" i="7"/>
  <c r="R43" i="7"/>
  <c r="R39" i="7"/>
  <c r="R35" i="7"/>
  <c r="R31" i="7"/>
  <c r="R27" i="7"/>
  <c r="R23" i="7"/>
  <c r="R131" i="7"/>
  <c r="R127" i="7"/>
  <c r="S19" i="7"/>
  <c r="T19" i="7" s="1"/>
  <c r="S32" i="7"/>
  <c r="T32" i="7" s="1"/>
  <c r="S117" i="7" l="1"/>
  <c r="T117" i="7" s="1"/>
  <c r="S143" i="7"/>
  <c r="T143" i="7" s="1"/>
  <c r="S116" i="7"/>
  <c r="T116" i="7" s="1"/>
  <c r="S158" i="7" l="1"/>
  <c r="T158" i="7" s="1"/>
  <c r="S50" i="7"/>
  <c r="T50" i="7" s="1"/>
  <c r="S156" i="7" l="1"/>
  <c r="T156" i="7" s="1"/>
  <c r="S155" i="7"/>
  <c r="T155" i="7" s="1"/>
  <c r="S151" i="7"/>
  <c r="T151" i="7" s="1"/>
  <c r="S147" i="7"/>
  <c r="T147" i="7" s="1"/>
  <c r="S142" i="7"/>
  <c r="T142" i="7" s="1"/>
  <c r="S138" i="7"/>
  <c r="T138" i="7" s="1"/>
  <c r="S134" i="7"/>
  <c r="T134" i="7" s="1"/>
  <c r="S130" i="7"/>
  <c r="T130" i="7" s="1"/>
  <c r="S126" i="7"/>
  <c r="T126" i="7" s="1"/>
  <c r="S124" i="7"/>
  <c r="T124" i="7" s="1"/>
  <c r="S118" i="7"/>
  <c r="T118" i="7" s="1"/>
  <c r="S112" i="7"/>
  <c r="T112" i="7" s="1"/>
  <c r="S108" i="7"/>
  <c r="T108" i="7" s="1"/>
  <c r="S104" i="7"/>
  <c r="T104" i="7" s="1"/>
  <c r="S100" i="7"/>
  <c r="T100" i="7" s="1"/>
  <c r="S96" i="7"/>
  <c r="T96" i="7" s="1"/>
  <c r="S92" i="7"/>
  <c r="T92" i="7" s="1"/>
  <c r="S87" i="7"/>
  <c r="T87" i="7" s="1"/>
  <c r="S83" i="7"/>
  <c r="T83" i="7" s="1"/>
  <c r="S79" i="7"/>
  <c r="T79" i="7" s="1"/>
  <c r="S75" i="7"/>
  <c r="T75" i="7" s="1"/>
  <c r="S70" i="7"/>
  <c r="T70" i="7" s="1"/>
  <c r="S66" i="7"/>
  <c r="T66" i="7" s="1"/>
  <c r="S62" i="7"/>
  <c r="T62" i="7" s="1"/>
  <c r="S58" i="7"/>
  <c r="T58" i="7" s="1"/>
  <c r="S54" i="7"/>
  <c r="T54" i="7" s="1"/>
  <c r="S49" i="7"/>
  <c r="T49" i="7" s="1"/>
  <c r="S45" i="7"/>
  <c r="T45" i="7" s="1"/>
  <c r="S41" i="7"/>
  <c r="T41" i="7" s="1"/>
  <c r="S37" i="7"/>
  <c r="T37" i="7" s="1"/>
  <c r="S33" i="7"/>
  <c r="T33" i="7" s="1"/>
  <c r="S28" i="7"/>
  <c r="T28" i="7" s="1"/>
  <c r="S24" i="7"/>
  <c r="T24" i="7" s="1"/>
  <c r="S20" i="7"/>
  <c r="T20" i="7" s="1"/>
  <c r="S154" i="7"/>
  <c r="T154" i="7" s="1"/>
  <c r="S150" i="7"/>
  <c r="T150" i="7" s="1"/>
  <c r="S146" i="7"/>
  <c r="T146" i="7" s="1"/>
  <c r="S141" i="7"/>
  <c r="T141" i="7" s="1"/>
  <c r="S137" i="7"/>
  <c r="T137" i="7" s="1"/>
  <c r="S133" i="7"/>
  <c r="T133" i="7" s="1"/>
  <c r="S129" i="7"/>
  <c r="T129" i="7" s="1"/>
  <c r="S123" i="7"/>
  <c r="T123" i="7" s="1"/>
  <c r="S121" i="7"/>
  <c r="T121" i="7" s="1"/>
  <c r="S111" i="7"/>
  <c r="T111" i="7" s="1"/>
  <c r="S107" i="7"/>
  <c r="T107" i="7" s="1"/>
  <c r="S103" i="7"/>
  <c r="T103" i="7" s="1"/>
  <c r="S99" i="7"/>
  <c r="T99" i="7" s="1"/>
  <c r="S95" i="7"/>
  <c r="T95" i="7" s="1"/>
  <c r="S91" i="7"/>
  <c r="T91" i="7" s="1"/>
  <c r="S86" i="7"/>
  <c r="T86" i="7" s="1"/>
  <c r="S82" i="7"/>
  <c r="T82" i="7" s="1"/>
  <c r="S78" i="7"/>
  <c r="T78" i="7" s="1"/>
  <c r="S73" i="7"/>
  <c r="T73" i="7" s="1"/>
  <c r="S69" i="7"/>
  <c r="T69" i="7" s="1"/>
  <c r="S65" i="7"/>
  <c r="T65" i="7" s="1"/>
  <c r="S61" i="7"/>
  <c r="T61" i="7" s="1"/>
  <c r="S57" i="7"/>
  <c r="T57" i="7" s="1"/>
  <c r="S53" i="7"/>
  <c r="T53" i="7" s="1"/>
  <c r="S48" i="7"/>
  <c r="T48" i="7" s="1"/>
  <c r="S44" i="7"/>
  <c r="T44" i="7" s="1"/>
  <c r="S40" i="7"/>
  <c r="T40" i="7" s="1"/>
  <c r="S36" i="7"/>
  <c r="T36" i="7" s="1"/>
  <c r="S31" i="7"/>
  <c r="T31" i="7" s="1"/>
  <c r="S27" i="7"/>
  <c r="T27" i="7" s="1"/>
  <c r="S23" i="7"/>
  <c r="T23" i="7" s="1"/>
  <c r="S159" i="7"/>
  <c r="T159" i="7" s="1"/>
  <c r="S157" i="7"/>
  <c r="T157" i="7" s="1"/>
  <c r="S153" i="7"/>
  <c r="T153" i="7" s="1"/>
  <c r="S149" i="7"/>
  <c r="T149" i="7" s="1"/>
  <c r="S145" i="7"/>
  <c r="T145" i="7" s="1"/>
  <c r="S140" i="7"/>
  <c r="T140" i="7" s="1"/>
  <c r="S136" i="7"/>
  <c r="T136" i="7" s="1"/>
  <c r="S132" i="7"/>
  <c r="T132" i="7" s="1"/>
  <c r="S128" i="7"/>
  <c r="T128" i="7" s="1"/>
  <c r="S122" i="7"/>
  <c r="T122" i="7" s="1"/>
  <c r="S120" i="7"/>
  <c r="T120" i="7" s="1"/>
  <c r="S114" i="7"/>
  <c r="T114" i="7" s="1"/>
  <c r="S110" i="7"/>
  <c r="T110" i="7" s="1"/>
  <c r="S106" i="7"/>
  <c r="T106" i="7" s="1"/>
  <c r="S102" i="7"/>
  <c r="T102" i="7" s="1"/>
  <c r="S98" i="7"/>
  <c r="T98" i="7" s="1"/>
  <c r="S94" i="7"/>
  <c r="T94" i="7" s="1"/>
  <c r="S89" i="7"/>
  <c r="T89" i="7" s="1"/>
  <c r="S85" i="7"/>
  <c r="T85" i="7" s="1"/>
  <c r="S81" i="7"/>
  <c r="T81" i="7" s="1"/>
  <c r="S77" i="7"/>
  <c r="T77" i="7" s="1"/>
  <c r="S72" i="7"/>
  <c r="T72" i="7" s="1"/>
  <c r="S68" i="7"/>
  <c r="T68" i="7" s="1"/>
  <c r="S64" i="7"/>
  <c r="T64" i="7" s="1"/>
  <c r="S60" i="7"/>
  <c r="T60" i="7" s="1"/>
  <c r="S56" i="7"/>
  <c r="T56" i="7" s="1"/>
  <c r="S52" i="7"/>
  <c r="T52" i="7" s="1"/>
  <c r="S47" i="7"/>
  <c r="T47" i="7" s="1"/>
  <c r="S43" i="7"/>
  <c r="T43" i="7" s="1"/>
  <c r="S39" i="7"/>
  <c r="T39" i="7" s="1"/>
  <c r="S35" i="7"/>
  <c r="T35" i="7" s="1"/>
  <c r="S30" i="7"/>
  <c r="T30" i="7" s="1"/>
  <c r="S26" i="7"/>
  <c r="T26" i="7" s="1"/>
  <c r="S22" i="7"/>
  <c r="T22" i="7" s="1"/>
  <c r="S152" i="7"/>
  <c r="T152" i="7" s="1"/>
  <c r="S148" i="7"/>
  <c r="T148" i="7" s="1"/>
  <c r="S144" i="7"/>
  <c r="T144" i="7" s="1"/>
  <c r="S139" i="7"/>
  <c r="T139" i="7" s="1"/>
  <c r="S135" i="7"/>
  <c r="T135" i="7" s="1"/>
  <c r="S131" i="7"/>
  <c r="T131" i="7" s="1"/>
  <c r="S127" i="7"/>
  <c r="T127" i="7" s="1"/>
  <c r="S125" i="7"/>
  <c r="T125" i="7" s="1"/>
  <c r="S119" i="7"/>
  <c r="T119" i="7" s="1"/>
  <c r="S113" i="7"/>
  <c r="T113" i="7" s="1"/>
  <c r="S109" i="7"/>
  <c r="T109" i="7" s="1"/>
  <c r="S105" i="7"/>
  <c r="T105" i="7" s="1"/>
  <c r="S101" i="7"/>
  <c r="T101" i="7" s="1"/>
  <c r="S97" i="7"/>
  <c r="T97" i="7" s="1"/>
  <c r="S93" i="7"/>
  <c r="T93" i="7" s="1"/>
  <c r="S88" i="7"/>
  <c r="T88" i="7" s="1"/>
  <c r="S84" i="7"/>
  <c r="T84" i="7" s="1"/>
  <c r="S80" i="7"/>
  <c r="T80" i="7" s="1"/>
  <c r="S76" i="7"/>
  <c r="T76" i="7" s="1"/>
  <c r="S71" i="7"/>
  <c r="T71" i="7" s="1"/>
  <c r="S67" i="7"/>
  <c r="T67" i="7" s="1"/>
  <c r="S63" i="7"/>
  <c r="T63" i="7" s="1"/>
  <c r="S59" i="7"/>
  <c r="T59" i="7" s="1"/>
  <c r="S55" i="7"/>
  <c r="T55" i="7" s="1"/>
  <c r="S51" i="7"/>
  <c r="T51" i="7" s="1"/>
  <c r="S46" i="7"/>
  <c r="T46" i="7" s="1"/>
  <c r="S42" i="7"/>
  <c r="T42" i="7" s="1"/>
  <c r="S38" i="7"/>
  <c r="T38" i="7" s="1"/>
  <c r="S34" i="7"/>
  <c r="T34" i="7" s="1"/>
  <c r="S29" i="7"/>
  <c r="T29" i="7" s="1"/>
  <c r="S25" i="7"/>
  <c r="T25" i="7" s="1"/>
  <c r="S21" i="7"/>
  <c r="T21" i="7" s="1"/>
  <c r="S115" i="7" l="1"/>
  <c r="T115" i="7" s="1"/>
  <c r="S160" i="7"/>
  <c r="T160" i="7" s="1"/>
  <c r="S161" i="7"/>
  <c r="P162" i="7"/>
  <c r="Q162" i="7" l="1"/>
  <c r="T161" i="7"/>
  <c r="R162" i="7"/>
  <c r="S116" i="6"/>
  <c r="P116" i="6"/>
  <c r="Q116" i="6" s="1"/>
  <c r="T116" i="6" l="1"/>
  <c r="U116" i="6" s="1"/>
  <c r="P115" i="6"/>
  <c r="Q115" i="6" s="1"/>
  <c r="S115" i="6"/>
  <c r="V116" i="6" l="1"/>
  <c r="T115" i="6"/>
  <c r="U115" i="6" s="1"/>
  <c r="V115" i="6" l="1"/>
  <c r="S31" i="6" l="1"/>
  <c r="S49" i="6"/>
  <c r="S73" i="6"/>
  <c r="S89" i="6"/>
  <c r="S142" i="6"/>
  <c r="S15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Q31" i="6" s="1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Q49" i="6" s="1"/>
  <c r="T49" i="6" s="1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Q73" i="6" s="1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Q89" i="6" s="1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Q142" i="6" s="1"/>
  <c r="T142" i="6" s="1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Q157" i="6" s="1"/>
  <c r="P159" i="6"/>
  <c r="P160" i="6"/>
  <c r="P158" i="6"/>
  <c r="T89" i="6" l="1"/>
  <c r="U89" i="6" s="1"/>
  <c r="V89" i="6" s="1"/>
  <c r="P161" i="6"/>
  <c r="T73" i="6"/>
  <c r="U73" i="6" s="1"/>
  <c r="V73" i="6" s="1"/>
  <c r="U49" i="6"/>
  <c r="V49" i="6" s="1"/>
  <c r="T157" i="6"/>
  <c r="U157" i="6" s="1"/>
  <c r="V157" i="6" s="1"/>
  <c r="U142" i="6"/>
  <c r="V142" i="6" s="1"/>
  <c r="T31" i="6"/>
  <c r="L161" i="6" l="1"/>
  <c r="S159" i="6"/>
  <c r="Q159" i="6"/>
  <c r="S155" i="6"/>
  <c r="Q155" i="6"/>
  <c r="S153" i="6"/>
  <c r="Q153" i="6"/>
  <c r="S151" i="6"/>
  <c r="Q151" i="6"/>
  <c r="S149" i="6"/>
  <c r="Q149" i="6"/>
  <c r="S147" i="6"/>
  <c r="Q147" i="6"/>
  <c r="S145" i="6"/>
  <c r="Q145" i="6"/>
  <c r="S143" i="6"/>
  <c r="Q143" i="6"/>
  <c r="S140" i="6"/>
  <c r="Q140" i="6"/>
  <c r="S138" i="6"/>
  <c r="Q138" i="6"/>
  <c r="S136" i="6"/>
  <c r="Q136" i="6"/>
  <c r="S134" i="6"/>
  <c r="Q134" i="6"/>
  <c r="S132" i="6"/>
  <c r="Q132" i="6"/>
  <c r="S130" i="6"/>
  <c r="Q130" i="6"/>
  <c r="S128" i="6"/>
  <c r="Q128" i="6"/>
  <c r="S126" i="6"/>
  <c r="Q126" i="6"/>
  <c r="S124" i="6"/>
  <c r="Q124" i="6"/>
  <c r="S122" i="6"/>
  <c r="Q122" i="6"/>
  <c r="S120" i="6"/>
  <c r="Q120" i="6"/>
  <c r="S118" i="6"/>
  <c r="Q118" i="6"/>
  <c r="S114" i="6"/>
  <c r="Q114" i="6"/>
  <c r="S112" i="6"/>
  <c r="Q112" i="6"/>
  <c r="S110" i="6"/>
  <c r="Q110" i="6"/>
  <c r="S108" i="6"/>
  <c r="Q108" i="6"/>
  <c r="S106" i="6"/>
  <c r="Q106" i="6"/>
  <c r="S104" i="6"/>
  <c r="Q104" i="6"/>
  <c r="S102" i="6"/>
  <c r="Q102" i="6"/>
  <c r="S100" i="6"/>
  <c r="Q100" i="6"/>
  <c r="S98" i="6"/>
  <c r="Q98" i="6"/>
  <c r="S96" i="6"/>
  <c r="Q96" i="6"/>
  <c r="S94" i="6"/>
  <c r="Q94" i="6"/>
  <c r="S92" i="6"/>
  <c r="Q92" i="6"/>
  <c r="S90" i="6"/>
  <c r="Q90" i="6"/>
  <c r="Q87" i="6"/>
  <c r="S87" i="6"/>
  <c r="Q85" i="6"/>
  <c r="S85" i="6"/>
  <c r="Q83" i="6"/>
  <c r="S83" i="6"/>
  <c r="Q81" i="6"/>
  <c r="S81" i="6"/>
  <c r="Q79" i="6"/>
  <c r="S79" i="6"/>
  <c r="Q77" i="6"/>
  <c r="S77" i="6"/>
  <c r="Q75" i="6"/>
  <c r="S75" i="6"/>
  <c r="S72" i="6"/>
  <c r="Q72" i="6"/>
  <c r="S70" i="6"/>
  <c r="Q70" i="6"/>
  <c r="S68" i="6"/>
  <c r="Q68" i="6"/>
  <c r="S66" i="6"/>
  <c r="Q66" i="6"/>
  <c r="S64" i="6"/>
  <c r="Q64" i="6"/>
  <c r="S62" i="6"/>
  <c r="Q62" i="6"/>
  <c r="S60" i="6"/>
  <c r="Q60" i="6"/>
  <c r="S58" i="6"/>
  <c r="Q58" i="6"/>
  <c r="S56" i="6"/>
  <c r="Q56" i="6"/>
  <c r="S54" i="6"/>
  <c r="Q54" i="6"/>
  <c r="S52" i="6"/>
  <c r="Q52" i="6"/>
  <c r="S50" i="6"/>
  <c r="Q50" i="6"/>
  <c r="Q47" i="6"/>
  <c r="S47" i="6"/>
  <c r="Q45" i="6"/>
  <c r="S45" i="6"/>
  <c r="Q43" i="6"/>
  <c r="S43" i="6"/>
  <c r="Q41" i="6"/>
  <c r="S41" i="6"/>
  <c r="Q39" i="6"/>
  <c r="S39" i="6"/>
  <c r="Q37" i="6"/>
  <c r="S37" i="6"/>
  <c r="Q35" i="6"/>
  <c r="S35" i="6"/>
  <c r="Q33" i="6"/>
  <c r="S33" i="6"/>
  <c r="S30" i="6"/>
  <c r="Q30" i="6"/>
  <c r="S28" i="6"/>
  <c r="Q28" i="6"/>
  <c r="S26" i="6"/>
  <c r="Q26" i="6"/>
  <c r="S24" i="6"/>
  <c r="Q24" i="6"/>
  <c r="S22" i="6"/>
  <c r="Q22" i="6"/>
  <c r="S20" i="6"/>
  <c r="Q20" i="6"/>
  <c r="S18" i="6"/>
  <c r="Q18" i="6"/>
  <c r="S158" i="6"/>
  <c r="Q158" i="6"/>
  <c r="S160" i="6"/>
  <c r="Q160" i="6"/>
  <c r="S156" i="6"/>
  <c r="Q156" i="6"/>
  <c r="S154" i="6"/>
  <c r="Q154" i="6"/>
  <c r="S152" i="6"/>
  <c r="Q152" i="6"/>
  <c r="S150" i="6"/>
  <c r="Q150" i="6"/>
  <c r="S148" i="6"/>
  <c r="Q148" i="6"/>
  <c r="S146" i="6"/>
  <c r="Q146" i="6"/>
  <c r="S144" i="6"/>
  <c r="Q144" i="6"/>
  <c r="S141" i="6"/>
  <c r="Q141" i="6"/>
  <c r="S139" i="6"/>
  <c r="Q139" i="6"/>
  <c r="S137" i="6"/>
  <c r="Q137" i="6"/>
  <c r="S135" i="6"/>
  <c r="Q135" i="6"/>
  <c r="S133" i="6"/>
  <c r="Q133" i="6"/>
  <c r="S131" i="6"/>
  <c r="Q131" i="6"/>
  <c r="S129" i="6"/>
  <c r="Q129" i="6"/>
  <c r="S127" i="6"/>
  <c r="Q127" i="6"/>
  <c r="S125" i="6"/>
  <c r="Q125" i="6"/>
  <c r="S123" i="6"/>
  <c r="Q123" i="6"/>
  <c r="S121" i="6"/>
  <c r="Q121" i="6"/>
  <c r="S119" i="6"/>
  <c r="Q119" i="6"/>
  <c r="Q117" i="6"/>
  <c r="S117" i="6"/>
  <c r="Q113" i="6"/>
  <c r="S113" i="6"/>
  <c r="Q111" i="6"/>
  <c r="S111" i="6"/>
  <c r="Q109" i="6"/>
  <c r="S109" i="6"/>
  <c r="Q107" i="6"/>
  <c r="S107" i="6"/>
  <c r="Q105" i="6"/>
  <c r="S105" i="6"/>
  <c r="Q103" i="6"/>
  <c r="S103" i="6"/>
  <c r="Q101" i="6"/>
  <c r="S101" i="6"/>
  <c r="Q99" i="6"/>
  <c r="S99" i="6"/>
  <c r="Q97" i="6"/>
  <c r="S97" i="6"/>
  <c r="Q95" i="6"/>
  <c r="S95" i="6"/>
  <c r="Q93" i="6"/>
  <c r="S93" i="6"/>
  <c r="Q91" i="6"/>
  <c r="S91" i="6"/>
  <c r="S88" i="6"/>
  <c r="Q88" i="6"/>
  <c r="S86" i="6"/>
  <c r="Q86" i="6"/>
  <c r="S84" i="6"/>
  <c r="Q84" i="6"/>
  <c r="S82" i="6"/>
  <c r="Q82" i="6"/>
  <c r="S80" i="6"/>
  <c r="Q80" i="6"/>
  <c r="S78" i="6"/>
  <c r="Q78" i="6"/>
  <c r="S76" i="6"/>
  <c r="Q76" i="6"/>
  <c r="S74" i="6"/>
  <c r="Q74" i="6"/>
  <c r="Q71" i="6"/>
  <c r="S71" i="6"/>
  <c r="Q69" i="6"/>
  <c r="S69" i="6"/>
  <c r="Q67" i="6"/>
  <c r="S67" i="6"/>
  <c r="Q65" i="6"/>
  <c r="S65" i="6"/>
  <c r="Q63" i="6"/>
  <c r="S63" i="6"/>
  <c r="Q61" i="6"/>
  <c r="S61" i="6"/>
  <c r="Q59" i="6"/>
  <c r="S59" i="6"/>
  <c r="Q57" i="6"/>
  <c r="S57" i="6"/>
  <c r="Q55" i="6"/>
  <c r="S55" i="6"/>
  <c r="Q53" i="6"/>
  <c r="S53" i="6"/>
  <c r="Q51" i="6"/>
  <c r="S51" i="6"/>
  <c r="S48" i="6"/>
  <c r="Q48" i="6"/>
  <c r="S46" i="6"/>
  <c r="Q46" i="6"/>
  <c r="S44" i="6"/>
  <c r="Q44" i="6"/>
  <c r="S42" i="6"/>
  <c r="Q42" i="6"/>
  <c r="S40" i="6"/>
  <c r="Q40" i="6"/>
  <c r="S38" i="6"/>
  <c r="Q38" i="6"/>
  <c r="S36" i="6"/>
  <c r="Q36" i="6"/>
  <c r="S34" i="6"/>
  <c r="Q34" i="6"/>
  <c r="S32" i="6"/>
  <c r="Q32" i="6"/>
  <c r="Q29" i="6"/>
  <c r="S29" i="6"/>
  <c r="Q27" i="6"/>
  <c r="S27" i="6"/>
  <c r="Q25" i="6"/>
  <c r="S25" i="6"/>
  <c r="Q23" i="6"/>
  <c r="S23" i="6"/>
  <c r="Q21" i="6"/>
  <c r="S21" i="6"/>
  <c r="Q19" i="6"/>
  <c r="S19" i="6"/>
  <c r="U31" i="6"/>
  <c r="T34" i="6" l="1"/>
  <c r="U34" i="6" s="1"/>
  <c r="V34" i="6" s="1"/>
  <c r="T42" i="6"/>
  <c r="T76" i="6"/>
  <c r="U76" i="6" s="1"/>
  <c r="V76" i="6" s="1"/>
  <c r="T84" i="6"/>
  <c r="U84" i="6" s="1"/>
  <c r="V84" i="6" s="1"/>
  <c r="T119" i="6"/>
  <c r="U119" i="6" s="1"/>
  <c r="V119" i="6" s="1"/>
  <c r="T127" i="6"/>
  <c r="T135" i="6"/>
  <c r="U135" i="6" s="1"/>
  <c r="V135" i="6" s="1"/>
  <c r="T144" i="6"/>
  <c r="U144" i="6" s="1"/>
  <c r="V144" i="6" s="1"/>
  <c r="T152" i="6"/>
  <c r="U152" i="6" s="1"/>
  <c r="V152" i="6" s="1"/>
  <c r="T92" i="6"/>
  <c r="T100" i="6"/>
  <c r="U100" i="6" s="1"/>
  <c r="V100" i="6" s="1"/>
  <c r="T38" i="6"/>
  <c r="U38" i="6" s="1"/>
  <c r="V38" i="6" s="1"/>
  <c r="T46" i="6"/>
  <c r="U46" i="6" s="1"/>
  <c r="V46" i="6" s="1"/>
  <c r="T80" i="6"/>
  <c r="T88" i="6"/>
  <c r="U88" i="6" s="1"/>
  <c r="V88" i="6" s="1"/>
  <c r="T117" i="6"/>
  <c r="U117" i="6" s="1"/>
  <c r="V117" i="6" s="1"/>
  <c r="T123" i="6"/>
  <c r="U123" i="6" s="1"/>
  <c r="V123" i="6" s="1"/>
  <c r="T131" i="6"/>
  <c r="T139" i="6"/>
  <c r="U139" i="6" s="1"/>
  <c r="V139" i="6" s="1"/>
  <c r="T148" i="6"/>
  <c r="U148" i="6" s="1"/>
  <c r="V148" i="6" s="1"/>
  <c r="T156" i="6"/>
  <c r="U156" i="6" s="1"/>
  <c r="V156" i="6" s="1"/>
  <c r="T20" i="6"/>
  <c r="T54" i="6"/>
  <c r="U54" i="6" s="1"/>
  <c r="V54" i="6" s="1"/>
  <c r="T96" i="6"/>
  <c r="U96" i="6" s="1"/>
  <c r="V96" i="6" s="1"/>
  <c r="T104" i="6"/>
  <c r="U104" i="6" s="1"/>
  <c r="V104" i="6" s="1"/>
  <c r="T112" i="6"/>
  <c r="T103" i="6"/>
  <c r="U103" i="6" s="1"/>
  <c r="V103" i="6" s="1"/>
  <c r="T111" i="6"/>
  <c r="U111" i="6" s="1"/>
  <c r="V111" i="6" s="1"/>
  <c r="T24" i="6"/>
  <c r="U24" i="6" s="1"/>
  <c r="V24" i="6" s="1"/>
  <c r="T35" i="6"/>
  <c r="U35" i="6" s="1"/>
  <c r="V35" i="6" s="1"/>
  <c r="T50" i="6"/>
  <c r="U50" i="6" s="1"/>
  <c r="V50" i="6" s="1"/>
  <c r="T108" i="6"/>
  <c r="U108" i="6" s="1"/>
  <c r="V108" i="6" s="1"/>
  <c r="T118" i="6"/>
  <c r="U118" i="6" s="1"/>
  <c r="V118" i="6" s="1"/>
  <c r="T122" i="6"/>
  <c r="U122" i="6" s="1"/>
  <c r="V122" i="6" s="1"/>
  <c r="T126" i="6"/>
  <c r="U126" i="6" s="1"/>
  <c r="V126" i="6" s="1"/>
  <c r="T130" i="6"/>
  <c r="U130" i="6" s="1"/>
  <c r="V130" i="6" s="1"/>
  <c r="T134" i="6"/>
  <c r="U134" i="6" s="1"/>
  <c r="V134" i="6" s="1"/>
  <c r="T138" i="6"/>
  <c r="U138" i="6" s="1"/>
  <c r="V138" i="6" s="1"/>
  <c r="T143" i="6"/>
  <c r="U143" i="6" s="1"/>
  <c r="V143" i="6" s="1"/>
  <c r="T147" i="6"/>
  <c r="U147" i="6" s="1"/>
  <c r="V147" i="6" s="1"/>
  <c r="T29" i="6"/>
  <c r="U29" i="6" s="1"/>
  <c r="V29" i="6" s="1"/>
  <c r="T32" i="6"/>
  <c r="T36" i="6"/>
  <c r="U36" i="6" s="1"/>
  <c r="T40" i="6"/>
  <c r="U40" i="6" s="1"/>
  <c r="V40" i="6" s="1"/>
  <c r="T44" i="6"/>
  <c r="U44" i="6" s="1"/>
  <c r="T48" i="6"/>
  <c r="U48" i="6" s="1"/>
  <c r="V48" i="6" s="1"/>
  <c r="T121" i="6"/>
  <c r="U121" i="6" s="1"/>
  <c r="V121" i="6" s="1"/>
  <c r="T125" i="6"/>
  <c r="U125" i="6" s="1"/>
  <c r="V125" i="6" s="1"/>
  <c r="T18" i="6"/>
  <c r="U18" i="6" s="1"/>
  <c r="V18" i="6" s="1"/>
  <c r="T22" i="6"/>
  <c r="U22" i="6" s="1"/>
  <c r="V22" i="6" s="1"/>
  <c r="T26" i="6"/>
  <c r="T30" i="6"/>
  <c r="U30" i="6" s="1"/>
  <c r="V30" i="6" s="1"/>
  <c r="T52" i="6"/>
  <c r="U52" i="6" s="1"/>
  <c r="V52" i="6" s="1"/>
  <c r="T56" i="6"/>
  <c r="T60" i="6"/>
  <c r="U60" i="6" s="1"/>
  <c r="V60" i="6" s="1"/>
  <c r="T64" i="6"/>
  <c r="U64" i="6" s="1"/>
  <c r="V64" i="6" s="1"/>
  <c r="T68" i="6"/>
  <c r="U68" i="6" s="1"/>
  <c r="V68" i="6" s="1"/>
  <c r="T72" i="6"/>
  <c r="U72" i="6" s="1"/>
  <c r="V72" i="6" s="1"/>
  <c r="T75" i="6"/>
  <c r="U75" i="6" s="1"/>
  <c r="V75" i="6" s="1"/>
  <c r="T21" i="6"/>
  <c r="T25" i="6"/>
  <c r="U32" i="6"/>
  <c r="V32" i="6" s="1"/>
  <c r="T51" i="6"/>
  <c r="T55" i="6"/>
  <c r="T59" i="6"/>
  <c r="T63" i="6"/>
  <c r="T67" i="6"/>
  <c r="T71" i="6"/>
  <c r="T74" i="6"/>
  <c r="T78" i="6"/>
  <c r="T82" i="6"/>
  <c r="T86" i="6"/>
  <c r="T93" i="6"/>
  <c r="T97" i="6"/>
  <c r="T101" i="6"/>
  <c r="T105" i="6"/>
  <c r="T109" i="6"/>
  <c r="T113" i="6"/>
  <c r="T129" i="6"/>
  <c r="T133" i="6"/>
  <c r="T137" i="6"/>
  <c r="T141" i="6"/>
  <c r="T146" i="6"/>
  <c r="T150" i="6"/>
  <c r="U150" i="6" s="1"/>
  <c r="V150" i="6" s="1"/>
  <c r="T154" i="6"/>
  <c r="U154" i="6" s="1"/>
  <c r="V154" i="6" s="1"/>
  <c r="T158" i="6"/>
  <c r="U158" i="6" s="1"/>
  <c r="V158" i="6" s="1"/>
  <c r="U26" i="6"/>
  <c r="V26" i="6" s="1"/>
  <c r="T33" i="6"/>
  <c r="T37" i="6"/>
  <c r="T41" i="6"/>
  <c r="T45" i="6"/>
  <c r="U56" i="6"/>
  <c r="V56" i="6" s="1"/>
  <c r="T79" i="6"/>
  <c r="T83" i="6"/>
  <c r="T87" i="6"/>
  <c r="T90" i="6"/>
  <c r="T94" i="6"/>
  <c r="T98" i="6"/>
  <c r="T102" i="6"/>
  <c r="T106" i="6"/>
  <c r="T110" i="6"/>
  <c r="T114" i="6"/>
  <c r="T120" i="6"/>
  <c r="T124" i="6"/>
  <c r="T128" i="6"/>
  <c r="T132" i="6"/>
  <c r="T136" i="6"/>
  <c r="T140" i="6"/>
  <c r="T145" i="6"/>
  <c r="T151" i="6"/>
  <c r="U151" i="6" s="1"/>
  <c r="V151" i="6" s="1"/>
  <c r="T155" i="6"/>
  <c r="U155" i="6" s="1"/>
  <c r="V155" i="6" s="1"/>
  <c r="T159" i="6"/>
  <c r="U159" i="6" s="1"/>
  <c r="V159" i="6" s="1"/>
  <c r="T19" i="6"/>
  <c r="T23" i="6"/>
  <c r="T27" i="6"/>
  <c r="U42" i="6"/>
  <c r="V42" i="6" s="1"/>
  <c r="T53" i="6"/>
  <c r="T57" i="6"/>
  <c r="T61" i="6"/>
  <c r="T65" i="6"/>
  <c r="T69" i="6"/>
  <c r="U80" i="6"/>
  <c r="V80" i="6" s="1"/>
  <c r="T91" i="6"/>
  <c r="T95" i="6"/>
  <c r="T99" i="6"/>
  <c r="T107" i="6"/>
  <c r="U127" i="6"/>
  <c r="V127" i="6" s="1"/>
  <c r="U131" i="6"/>
  <c r="V131" i="6" s="1"/>
  <c r="T160" i="6"/>
  <c r="U160" i="6" s="1"/>
  <c r="V160" i="6" s="1"/>
  <c r="U20" i="6"/>
  <c r="V20" i="6" s="1"/>
  <c r="T28" i="6"/>
  <c r="T39" i="6"/>
  <c r="T43" i="6"/>
  <c r="T47" i="6"/>
  <c r="T58" i="6"/>
  <c r="T62" i="6"/>
  <c r="T66" i="6"/>
  <c r="T70" i="6"/>
  <c r="T77" i="6"/>
  <c r="T81" i="6"/>
  <c r="T85" i="6"/>
  <c r="U92" i="6"/>
  <c r="V92" i="6" s="1"/>
  <c r="U112" i="6"/>
  <c r="V112" i="6" s="1"/>
  <c r="T149" i="6"/>
  <c r="U149" i="6" s="1"/>
  <c r="V149" i="6" s="1"/>
  <c r="T153" i="6"/>
  <c r="U153" i="6" s="1"/>
  <c r="V153" i="6" s="1"/>
  <c r="V31" i="6"/>
  <c r="H161" i="6"/>
  <c r="V36" i="6" l="1"/>
  <c r="V44" i="6"/>
  <c r="U81" i="6"/>
  <c r="V81" i="6" s="1"/>
  <c r="U70" i="6"/>
  <c r="V70" i="6" s="1"/>
  <c r="U62" i="6"/>
  <c r="V62" i="6" s="1"/>
  <c r="U47" i="6"/>
  <c r="V47" i="6" s="1"/>
  <c r="U39" i="6"/>
  <c r="V39" i="6" s="1"/>
  <c r="U99" i="6"/>
  <c r="V99" i="6" s="1"/>
  <c r="U91" i="6"/>
  <c r="V91" i="6" s="1"/>
  <c r="U65" i="6"/>
  <c r="V65" i="6" s="1"/>
  <c r="U57" i="6"/>
  <c r="V57" i="6" s="1"/>
  <c r="U27" i="6"/>
  <c r="V27" i="6" s="1"/>
  <c r="U19" i="6"/>
  <c r="V19" i="6" s="1"/>
  <c r="U140" i="6"/>
  <c r="V140" i="6" s="1"/>
  <c r="U132" i="6"/>
  <c r="V132" i="6" s="1"/>
  <c r="U124" i="6"/>
  <c r="V124" i="6" s="1"/>
  <c r="U114" i="6"/>
  <c r="V114" i="6" s="1"/>
  <c r="U106" i="6"/>
  <c r="V106" i="6" s="1"/>
  <c r="U98" i="6"/>
  <c r="V98" i="6" s="1"/>
  <c r="U90" i="6"/>
  <c r="V90" i="6" s="1"/>
  <c r="U83" i="6"/>
  <c r="V83" i="6" s="1"/>
  <c r="U45" i="6"/>
  <c r="V45" i="6" s="1"/>
  <c r="U37" i="6"/>
  <c r="V37" i="6" s="1"/>
  <c r="U141" i="6"/>
  <c r="V141" i="6" s="1"/>
  <c r="U133" i="6"/>
  <c r="V133" i="6" s="1"/>
  <c r="U113" i="6"/>
  <c r="V113" i="6" s="1"/>
  <c r="U105" i="6"/>
  <c r="V105" i="6" s="1"/>
  <c r="U97" i="6"/>
  <c r="V97" i="6" s="1"/>
  <c r="U86" i="6"/>
  <c r="V86" i="6" s="1"/>
  <c r="U78" i="6"/>
  <c r="V78" i="6" s="1"/>
  <c r="U71" i="6"/>
  <c r="V71" i="6" s="1"/>
  <c r="U63" i="6"/>
  <c r="V63" i="6" s="1"/>
  <c r="U55" i="6"/>
  <c r="V55" i="6" s="1"/>
  <c r="U25" i="6"/>
  <c r="V25" i="6" s="1"/>
  <c r="U85" i="6"/>
  <c r="V85" i="6" s="1"/>
  <c r="U77" i="6"/>
  <c r="V77" i="6" s="1"/>
  <c r="U66" i="6"/>
  <c r="V66" i="6" s="1"/>
  <c r="U58" i="6"/>
  <c r="V58" i="6" s="1"/>
  <c r="U43" i="6"/>
  <c r="V43" i="6" s="1"/>
  <c r="U28" i="6"/>
  <c r="V28" i="6" s="1"/>
  <c r="U107" i="6"/>
  <c r="V107" i="6" s="1"/>
  <c r="U95" i="6"/>
  <c r="V95" i="6" s="1"/>
  <c r="U69" i="6"/>
  <c r="V69" i="6" s="1"/>
  <c r="U61" i="6"/>
  <c r="V61" i="6" s="1"/>
  <c r="U53" i="6"/>
  <c r="V53" i="6" s="1"/>
  <c r="U23" i="6"/>
  <c r="V23" i="6" s="1"/>
  <c r="U145" i="6"/>
  <c r="V145" i="6" s="1"/>
  <c r="U136" i="6"/>
  <c r="V136" i="6" s="1"/>
  <c r="U128" i="6"/>
  <c r="V128" i="6" s="1"/>
  <c r="U120" i="6"/>
  <c r="V120" i="6" s="1"/>
  <c r="U110" i="6"/>
  <c r="V110" i="6" s="1"/>
  <c r="U102" i="6"/>
  <c r="V102" i="6" s="1"/>
  <c r="U94" i="6"/>
  <c r="V94" i="6" s="1"/>
  <c r="U87" i="6"/>
  <c r="V87" i="6" s="1"/>
  <c r="U79" i="6"/>
  <c r="V79" i="6" s="1"/>
  <c r="U41" i="6"/>
  <c r="V41" i="6" s="1"/>
  <c r="U33" i="6"/>
  <c r="V33" i="6" s="1"/>
  <c r="U146" i="6"/>
  <c r="V146" i="6" s="1"/>
  <c r="U137" i="6"/>
  <c r="V137" i="6" s="1"/>
  <c r="U129" i="6"/>
  <c r="V129" i="6" s="1"/>
  <c r="U109" i="6"/>
  <c r="V109" i="6" s="1"/>
  <c r="U101" i="6"/>
  <c r="V101" i="6" s="1"/>
  <c r="U93" i="6"/>
  <c r="V93" i="6" s="1"/>
  <c r="U82" i="6"/>
  <c r="V82" i="6" s="1"/>
  <c r="U74" i="6"/>
  <c r="V74" i="6" s="1"/>
  <c r="U67" i="6"/>
  <c r="V67" i="6" s="1"/>
  <c r="U59" i="6"/>
  <c r="V59" i="6" s="1"/>
  <c r="U51" i="6"/>
  <c r="V51" i="6" s="1"/>
  <c r="U21" i="6"/>
  <c r="V21" i="6" s="1"/>
  <c r="S161" i="6" l="1"/>
  <c r="T161" i="6" l="1"/>
  <c r="Q161" i="6"/>
  <c r="I161" i="6" l="1"/>
  <c r="J161" i="6" l="1"/>
  <c r="K161" i="6" l="1"/>
  <c r="V161" i="6" l="1"/>
  <c r="U161" i="6"/>
</calcChain>
</file>

<file path=xl/sharedStrings.xml><?xml version="1.0" encoding="utf-8"?>
<sst xmlns="http://schemas.openxmlformats.org/spreadsheetml/2006/main" count="1495" uniqueCount="471">
  <si>
    <t>Tarifni model</t>
  </si>
  <si>
    <t>Redni broj</t>
  </si>
  <si>
    <t>Naziv objekta</t>
  </si>
  <si>
    <t>Adresa</t>
  </si>
  <si>
    <t>TM5</t>
  </si>
  <si>
    <t>TM1</t>
  </si>
  <si>
    <t>TM3</t>
  </si>
  <si>
    <t>TM2</t>
  </si>
  <si>
    <t>TM4</t>
  </si>
  <si>
    <t>OMM</t>
  </si>
  <si>
    <t>Broj mjeseci</t>
  </si>
  <si>
    <t>Ukupna fiksna naknada (kn) (8x9)</t>
  </si>
  <si>
    <t>PDV (kn)</t>
  </si>
  <si>
    <t>Referentni PDV (kn)</t>
  </si>
  <si>
    <t>Troškovnik</t>
  </si>
  <si>
    <t>potrebno za procjenu JN</t>
  </si>
  <si>
    <t>HIDE</t>
  </si>
  <si>
    <t>Jedinična cijena trošarine bez PDV-a (kn/kWh)</t>
  </si>
  <si>
    <t>Ukupna cijena za godišnju potrošnju i fiksnu naknadu bez PDV-a (kn) (6x7)+10</t>
  </si>
  <si>
    <t>Ukupna cijena trošarine bez PDV-a (kn) (6x12)</t>
  </si>
  <si>
    <t>Ukupna cijena bez PDV-a (kn) (11+13)</t>
  </si>
  <si>
    <t>Ukupno s PDV-om (kn) (14+15)</t>
  </si>
  <si>
    <t>pom 1</t>
  </si>
  <si>
    <t>pom 2</t>
  </si>
  <si>
    <t>pom 3</t>
  </si>
  <si>
    <t>Referentni trošak (kn bez PDV-a) (pom1+pom2)</t>
  </si>
  <si>
    <t xml:space="preserve">Referentni trošak (kn bez PDV-a) </t>
  </si>
  <si>
    <t>OIB:________________________________</t>
  </si>
  <si>
    <t>Fiksna mjesečna naknada Ts2 bez PDV-a (kn)</t>
  </si>
  <si>
    <t>Jedinična cijena Ts1 bez PDV-a (kn/kWh)</t>
  </si>
  <si>
    <t xml:space="preserve">Troškovnik je sastavni dio Okvirnog sporazuma koji će se zaključiti s odabranim ponuditeljem u otvorenom postupku nabave za sklapanje Okvirnog sporazuma na razdoblje od 24 (slovima: dvadesetčetiri) mjeseca. </t>
  </si>
  <si>
    <t>Okvirna dvogodišnja potrošnja (kWh)</t>
  </si>
  <si>
    <t>Godišnja potrošnja (kWh)</t>
  </si>
  <si>
    <t>Sveukupno</t>
  </si>
  <si>
    <t>zastupan po :________________________________________________________________________________________________________________</t>
  </si>
  <si>
    <t>Ponuditelj:_______________________________________________, sjedište i adresa:____________________________________________________</t>
  </si>
  <si>
    <t>(čitko ime i prezime ovlaštene/ih osobe/a ponuditelja)</t>
  </si>
  <si>
    <t>Naručitelj: Krapinsko-zagorska županija, 49000 Krapina, Magistratska 1, OIB: 20042466298                          Potpis:______________________</t>
  </si>
  <si>
    <t>U ________________, ________________ 2017. godine                                     ______________________________________________________________</t>
  </si>
  <si>
    <t>DZ ispostava Donja Stubica</t>
  </si>
  <si>
    <t>DZ ispostava Donja Stubica - Amb. Gornja Stubica</t>
  </si>
  <si>
    <t>DZ ispostava Donja Stubica - Amb. Marija Bistrica</t>
  </si>
  <si>
    <t>DZ ispostava Donja Stubica - Amb. Oroslavlje</t>
  </si>
  <si>
    <t>DZ ispostava Donja Stubica - Amb. Stubičke Toplice</t>
  </si>
  <si>
    <t>DZ ispostava Klanjec</t>
  </si>
  <si>
    <t>DZ ispostava Klanjec - Amb. Kumrovec</t>
  </si>
  <si>
    <t>DZ ispostava Krapina</t>
  </si>
  <si>
    <t>DZ ispostava Krapina - Amb. Đurmanec</t>
  </si>
  <si>
    <t>DZ ispostava Krapina - Amb. Gornje Jesenje</t>
  </si>
  <si>
    <t>DZ ispostava Krapina - Amb. Petrovsko</t>
  </si>
  <si>
    <t>DZ ispostava Krapina - Amb. Radoboj</t>
  </si>
  <si>
    <t>DZ ispostava Pregrada</t>
  </si>
  <si>
    <t>DZ ispostava Pregrada - Amb. Desinić</t>
  </si>
  <si>
    <t>DZ ispostava Pregrada - Amb. Hum na Sutli</t>
  </si>
  <si>
    <t>DZ ispostava Zabok</t>
  </si>
  <si>
    <t>DZ ispostava Zabok - Amb. Bedekovčina</t>
  </si>
  <si>
    <t>DZ ispostava Zabok - Amb. Dubrovčan</t>
  </si>
  <si>
    <t>DZ ispostava Zabok - Amb. Krapinske Toplice</t>
  </si>
  <si>
    <t>DZ ispostava Zabok - Amb. Sv. Križ Začretje</t>
  </si>
  <si>
    <t>DZ ispostava Zabok - Amb. Veliko Trgovišće</t>
  </si>
  <si>
    <t>DZ ispostava Zlatar</t>
  </si>
  <si>
    <t>DZ ispostava Zlatar - Amb. Belec</t>
  </si>
  <si>
    <t>DZ ispostava Zlatar - Amb. Budinščina</t>
  </si>
  <si>
    <t xml:space="preserve">DZ ispostava Zlatar - Amb. Golubovec </t>
  </si>
  <si>
    <t>DZ ispostava Zlatar - Amb. Hraščina Trgovišće</t>
  </si>
  <si>
    <t>DZ ispostava Zlatar - Amb. Konjščina</t>
  </si>
  <si>
    <t>DZ ispostava Zlatar - Amb. Lobor</t>
  </si>
  <si>
    <t>DZ ispostava Zlatar - Amb. Mihovljan - Zubna</t>
  </si>
  <si>
    <t>DZ ispostava Zlatar - Amb. Zlatar Bistrica</t>
  </si>
  <si>
    <t>OŠ Ante Kovačića Zlatar - PŠ Donja Batina</t>
  </si>
  <si>
    <t>OŠ Ante Kovačića Zlatar - PŠ Martinščina</t>
  </si>
  <si>
    <t>OŠ Ante Kovačića Zlatar (EIB)</t>
  </si>
  <si>
    <t>OŠ Antun Mihanović Klanjec - PŠ Lučelnica</t>
  </si>
  <si>
    <t>OŠ Antun Mihanović Klanjec (EIB)</t>
  </si>
  <si>
    <t>OŠ Antun Mihanović Petrovsko</t>
  </si>
  <si>
    <t>OŠ Antun Mihanović Petrovsko - PŠ Slatina</t>
  </si>
  <si>
    <t>OŠ Bedekovčina</t>
  </si>
  <si>
    <t>OŠ Bedekovčina - PŠ Poznanovec</t>
  </si>
  <si>
    <t>OŠ Belec</t>
  </si>
  <si>
    <t>OŠ Donja Stubica - PŠ Lepa Ves</t>
  </si>
  <si>
    <t>OŠ Donja Stubica - PŠ Vučak</t>
  </si>
  <si>
    <t>OŠ Donja Stubica (EIB)</t>
  </si>
  <si>
    <t>OŠ Đure Prejca - PŠ Velika Horvatska</t>
  </si>
  <si>
    <t>OŠ Đure Prejca - PŠ Vinagora</t>
  </si>
  <si>
    <t>OŠ Đure Prejca (EIB)</t>
  </si>
  <si>
    <t>OŠ Đurmanec</t>
  </si>
  <si>
    <t>OŠ Đurmanec - PŠ Hromec</t>
  </si>
  <si>
    <t>OŠ Đurmanec - PŠ Macelj</t>
  </si>
  <si>
    <t>OŠ Đurmanec - PŠ Putkovec</t>
  </si>
  <si>
    <t>OŠ Franje Horvata Kiša</t>
  </si>
  <si>
    <t>OŠ Franje Horvata Kiša - PŠ Petrova Gora</t>
  </si>
  <si>
    <t>OŠ Gornje Jesenje</t>
  </si>
  <si>
    <t>OŠ Janka Leskovara</t>
  </si>
  <si>
    <t>OŠ Janka Leskovara - PŠ Benkovo</t>
  </si>
  <si>
    <t>OŠ Janka Leskovara - PŠ Gorjakovo</t>
  </si>
  <si>
    <t>OŠ Janka Leskovara - PŠ Kostel</t>
  </si>
  <si>
    <t>OŠ Janka Leskovara - PŠ Sopot</t>
  </si>
  <si>
    <t>OŠ Janka Leskovara - PŠ Stipernica</t>
  </si>
  <si>
    <t>OŠ Josipa Broza Kumrovec</t>
  </si>
  <si>
    <t>OŠ Konjščina</t>
  </si>
  <si>
    <t>OŠ Konjščina - PŠ Jertovec</t>
  </si>
  <si>
    <t>OŠ Krapinske Toplice - PŠ Gregurovec</t>
  </si>
  <si>
    <t>OŠ Krapinske Toplice - PŠ Mala Erpenja</t>
  </si>
  <si>
    <t>OŠ Krapinske Toplice (EIB)</t>
  </si>
  <si>
    <t>OŠ Ksavera Šandora Gjalskog Zabok</t>
  </si>
  <si>
    <t>OŠ Ksavera Šandora Gjalskog Zabok - PŠ Martinišće</t>
  </si>
  <si>
    <t>OŠ Ksavera Šandora Gjalskog Zabok - PŠ Špičkovina</t>
  </si>
  <si>
    <t>OŠ Lijepa Naša</t>
  </si>
  <si>
    <t>OŠ Ljudevit Gaj Mihovljan - PŠ Novi Golubovec</t>
  </si>
  <si>
    <t>OŠ Ljudevit Gaj Mihovljan (EIB)</t>
  </si>
  <si>
    <t>OŠ Mače</t>
  </si>
  <si>
    <t>OŠ Mače - PŠ Peršavesi</t>
  </si>
  <si>
    <t>OŠ Marija Bistrica</t>
  </si>
  <si>
    <t>OŠ Marija Bistrica - PŠ Globočec</t>
  </si>
  <si>
    <t>OŠ Marija Bistrica - PŠ Laz</t>
  </si>
  <si>
    <t>OŠ Marija Bistrica - PŠ Selnica</t>
  </si>
  <si>
    <t>OŠ Matije Gupca</t>
  </si>
  <si>
    <t>OŠ Matije Gupca - PŠ Sveti Matej</t>
  </si>
  <si>
    <t>OŠ Oroslavje</t>
  </si>
  <si>
    <t>OŠ Oroslavje - PŠ Krušljevo Selo</t>
  </si>
  <si>
    <t xml:space="preserve">OŠ Pavla Štoosa - PŠ Radakovo - Kraljevec  na Sutli </t>
  </si>
  <si>
    <t>OŠ Pavla Štoosa (EIB)</t>
  </si>
  <si>
    <t>OŠ Side Košutić - PŠ Jazvine</t>
  </si>
  <si>
    <t>OŠ Side Košutić - PŠ Šemnica Gornja</t>
  </si>
  <si>
    <t>OŠ Side Košutić (EIB)</t>
  </si>
  <si>
    <t>OŠ Stjepana Radića B.Orehovički</t>
  </si>
  <si>
    <t>OŠ Stjepana Radića B.Orehovički - PŠ Orehovica</t>
  </si>
  <si>
    <t>OŠ Sveti Križ Začretje - PŠ  Sekirišće</t>
  </si>
  <si>
    <t>OŠ Sveti Križ Začretje - PŠ Kozjak</t>
  </si>
  <si>
    <t>OŠ Sveti Križ Začretje - PŠ Mirkovec</t>
  </si>
  <si>
    <t>OŠ Sveti Križ Začretje (EIB)</t>
  </si>
  <si>
    <t>OŠ Veliko Trgovišće</t>
  </si>
  <si>
    <t>OŠ Veliko Trgovišće - PŠ Dubrovčan</t>
  </si>
  <si>
    <t>OŠ Veliko Trgovišće - PŠ Strmec</t>
  </si>
  <si>
    <t>OŠ Viktora Kovačića - Hum na Sutli</t>
  </si>
  <si>
    <t>OŠ Viktora Kovačića - PŠ Brezno</t>
  </si>
  <si>
    <t>OŠ Viktora Kovačića - PŠ Druškovec</t>
  </si>
  <si>
    <t>OŠ Viktora Kovačića - PŠ Lupinjak</t>
  </si>
  <si>
    <t>OŠ Viktora Kovačića - PŠ Prišlin</t>
  </si>
  <si>
    <t>OŠ Viktora Kovačića - PŠ Taborsko</t>
  </si>
  <si>
    <t>OŠ Vladimir Nazor Budinšćina</t>
  </si>
  <si>
    <t>OŠ Vladimir Nazor Budinšćina - PŠ Hrašćina</t>
  </si>
  <si>
    <t>OŠ Zlatar Bistrica</t>
  </si>
  <si>
    <t xml:space="preserve">OŠ+SŠ Konjščina </t>
  </si>
  <si>
    <t>SŠ Bedekovčina</t>
  </si>
  <si>
    <t xml:space="preserve">SŠ Bedekovčina - Poljoprivredno učilište </t>
  </si>
  <si>
    <t>SŠ Bedekovčina - Učenički dom</t>
  </si>
  <si>
    <t>SŠ Bedekovčina - Učionice za praktičnu nastavu</t>
  </si>
  <si>
    <t>SŠ Gimnazija Antuna Gustava Matoša - Zabok</t>
  </si>
  <si>
    <t xml:space="preserve">SŠ Krapina </t>
  </si>
  <si>
    <t>SŠ Oroslavje</t>
  </si>
  <si>
    <t>SŠ Pregrada</t>
  </si>
  <si>
    <t>SŠ Pregrada - učenički dom</t>
  </si>
  <si>
    <t>SŠ za umjetnost, dizajn, grafiku i odjeću</t>
  </si>
  <si>
    <t>SŠ Zabok</t>
  </si>
  <si>
    <t>SŠ Zlatar</t>
  </si>
  <si>
    <t>Specijalna bolnica Krapinske toplice</t>
  </si>
  <si>
    <t>Opća bolnica Zabok</t>
  </si>
  <si>
    <t>Donja Stubica</t>
  </si>
  <si>
    <t>Župana Vratislava 10</t>
  </si>
  <si>
    <t>Gornja Stubica</t>
  </si>
  <si>
    <t>Trg Sv. Jurja 21</t>
  </si>
  <si>
    <t>Marija Bistrica</t>
  </si>
  <si>
    <t>Kralja Tomislava bb</t>
  </si>
  <si>
    <t>Oroslavje</t>
  </si>
  <si>
    <t>Stjepana Radića 6a</t>
  </si>
  <si>
    <t>Stubičke Toplice</t>
  </si>
  <si>
    <t>Viktora Šipeka 16</t>
  </si>
  <si>
    <t>Klanjec</t>
  </si>
  <si>
    <t>Trg Mira 9</t>
  </si>
  <si>
    <t>Kumrovec</t>
  </si>
  <si>
    <t>Josipa Broza 12</t>
  </si>
  <si>
    <t>Krapina</t>
  </si>
  <si>
    <t>Mirka Crkvenca 1</t>
  </si>
  <si>
    <t>Đurmanec</t>
  </si>
  <si>
    <t>Đurmanec 152</t>
  </si>
  <si>
    <t>Gornje Jesenje</t>
  </si>
  <si>
    <t>Gornje Jesenje 103</t>
  </si>
  <si>
    <t>Petrovsko</t>
  </si>
  <si>
    <t>Petrovsko 45</t>
  </si>
  <si>
    <t>Radoboj</t>
  </si>
  <si>
    <t>Radoboj 3</t>
  </si>
  <si>
    <t>Pregrada</t>
  </si>
  <si>
    <t>Augusta Cesarca 1</t>
  </si>
  <si>
    <t>Desinić</t>
  </si>
  <si>
    <t>Taborgradska 1</t>
  </si>
  <si>
    <t>Hum na Sutli</t>
  </si>
  <si>
    <t>Hum na Sutli 172</t>
  </si>
  <si>
    <t>Zabok</t>
  </si>
  <si>
    <t>Trg Dragutina Domjanića 6</t>
  </si>
  <si>
    <t>Bedekovčina</t>
  </si>
  <si>
    <t>Jankovčica I 2</t>
  </si>
  <si>
    <t>Dubrovčan 78, Dubrovčan</t>
  </si>
  <si>
    <t>Krapinske Toplice</t>
  </si>
  <si>
    <t>Antuna Mihanovića 3</t>
  </si>
  <si>
    <t>Sveti Križ Začretje</t>
  </si>
  <si>
    <t>Trg Julija Lambergera 12</t>
  </si>
  <si>
    <t>Veliko Trgovišće</t>
  </si>
  <si>
    <t>Trg S. Tuđmana 3</t>
  </si>
  <si>
    <t>Zlatar</t>
  </si>
  <si>
    <t>Ivana Gorana Kovačića 1</t>
  </si>
  <si>
    <t>Belec</t>
  </si>
  <si>
    <t>Belec 6</t>
  </si>
  <si>
    <t>Budinšćina</t>
  </si>
  <si>
    <t>Budinščina 9</t>
  </si>
  <si>
    <t>Novi Golubovec</t>
  </si>
  <si>
    <t>Novi Golubovec 28</t>
  </si>
  <si>
    <t>Hraščina-Trgovišće</t>
  </si>
  <si>
    <t>Trgovišće 24</t>
  </si>
  <si>
    <t>Konjščina</t>
  </si>
  <si>
    <t>Drage Božića 4</t>
  </si>
  <si>
    <t>Lobor</t>
  </si>
  <si>
    <t>Trg Sv. Ane 5</t>
  </si>
  <si>
    <t>Mihovljan</t>
  </si>
  <si>
    <t>Mihovljan 48</t>
  </si>
  <si>
    <t>Zlatar Bistrica</t>
  </si>
  <si>
    <t>Zagorska 5</t>
  </si>
  <si>
    <t>Donja Batina bb</t>
  </si>
  <si>
    <t>Martinščina 46 B</t>
  </si>
  <si>
    <t>Vladimira Nazora 1</t>
  </si>
  <si>
    <t>Lučelnica Tomaševečka 32</t>
  </si>
  <si>
    <t>Ulica lijepe naše 41</t>
  </si>
  <si>
    <t>Petrovsko 58</t>
  </si>
  <si>
    <t>Slatina Svedruška 37</t>
  </si>
  <si>
    <t>Ljudevita Gaja 13</t>
  </si>
  <si>
    <t>Poznanovec</t>
  </si>
  <si>
    <t>Zagorske brigade 37</t>
  </si>
  <si>
    <t>Belec 50</t>
  </si>
  <si>
    <t>Lepa Ves 17</t>
  </si>
  <si>
    <t>Vučak 20</t>
  </si>
  <si>
    <t>Toplička cesta 27</t>
  </si>
  <si>
    <t>Velika Horvatska bb</t>
  </si>
  <si>
    <t>Vinagora 8</t>
  </si>
  <si>
    <t>Ratkajeva 8</t>
  </si>
  <si>
    <t>Đurmanec bb</t>
  </si>
  <si>
    <t>Hromec 49</t>
  </si>
  <si>
    <t>Donji Macelj 126</t>
  </si>
  <si>
    <t>Putkovec 29</t>
  </si>
  <si>
    <t>Trg Svete Ane 28</t>
  </si>
  <si>
    <t>Petrova gora bb</t>
  </si>
  <si>
    <t>Gornje Jesenje 78</t>
  </si>
  <si>
    <t>Dragutina Kunovića 8</t>
  </si>
  <si>
    <t>Benkovo 30</t>
  </si>
  <si>
    <t>Gorjakovo 98</t>
  </si>
  <si>
    <t>Kostel 7</t>
  </si>
  <si>
    <t>Sopot 74</t>
  </si>
  <si>
    <t>Stipernica BB</t>
  </si>
  <si>
    <t>Antuna Mihanovića 8</t>
  </si>
  <si>
    <t>Matije Gupca 6</t>
  </si>
  <si>
    <t>Jertovec bb</t>
  </si>
  <si>
    <t>Gregurovec 12</t>
  </si>
  <si>
    <t>Mala Erpenja 141</t>
  </si>
  <si>
    <t>Zagrebačka 15</t>
  </si>
  <si>
    <t>Đački put 1</t>
  </si>
  <si>
    <t>Martinišće 6</t>
  </si>
  <si>
    <t>Špičkovina bb</t>
  </si>
  <si>
    <t>Tuhelj</t>
  </si>
  <si>
    <t>Tuhelj 54</t>
  </si>
  <si>
    <t>Gora Veternička 7</t>
  </si>
  <si>
    <t>Mihovljan bb</t>
  </si>
  <si>
    <t>Mače</t>
  </si>
  <si>
    <t>Mače 32</t>
  </si>
  <si>
    <t>Peršaves bb</t>
  </si>
  <si>
    <t>Globočec bb</t>
  </si>
  <si>
    <t>Laz Bistrički bb</t>
  </si>
  <si>
    <t>Selnica 34</t>
  </si>
  <si>
    <t>Matije Gupca 2</t>
  </si>
  <si>
    <t>Sveti Matej 128</t>
  </si>
  <si>
    <t>Antuna Mihanovića 6</t>
  </si>
  <si>
    <t>Krušljevo Selo 110 a</t>
  </si>
  <si>
    <t>Kraljevec na Sutli</t>
  </si>
  <si>
    <t>Radakovo  53</t>
  </si>
  <si>
    <t>Kraljevec na Sutli 152/1</t>
  </si>
  <si>
    <t>Jazvine 12</t>
  </si>
  <si>
    <t>Šemnica Gornja 64</t>
  </si>
  <si>
    <t>Radoboj 21</t>
  </si>
  <si>
    <t>Brestovec Orehovički</t>
  </si>
  <si>
    <t>Brestovec Orehovički 40</t>
  </si>
  <si>
    <t>Orehovica 24</t>
  </si>
  <si>
    <t>Sekirišće bb</t>
  </si>
  <si>
    <t>Kozjak Začretski 59</t>
  </si>
  <si>
    <t>Brezova 1g</t>
  </si>
  <si>
    <t>Školska 5</t>
  </si>
  <si>
    <t>Stjepana Radića 27</t>
  </si>
  <si>
    <t>Dubrovčan 130, Dubrovčan</t>
  </si>
  <si>
    <t>Požarkovec 67</t>
  </si>
  <si>
    <t>Hum na Sutli 152</t>
  </si>
  <si>
    <t>Brezno Gornje 27</t>
  </si>
  <si>
    <t>Druškovec 97</t>
  </si>
  <si>
    <t>Lupinjak 50</t>
  </si>
  <si>
    <t>Prišlin 2</t>
  </si>
  <si>
    <t>Hum na Sutli 23</t>
  </si>
  <si>
    <t>Budinščina 18C</t>
  </si>
  <si>
    <t>Trgovišće bb</t>
  </si>
  <si>
    <t>Vladimira Nazora 10</t>
  </si>
  <si>
    <t>Matije Gupca 5</t>
  </si>
  <si>
    <t>Ljudevita Gaja 1</t>
  </si>
  <si>
    <t xml:space="preserve">Dragutina Domjanića </t>
  </si>
  <si>
    <t>Glinište bb</t>
  </si>
  <si>
    <t>Prilaz Dr. Franje Tuđmana 13</t>
  </si>
  <si>
    <t>Stjepana Škreblina 1A</t>
  </si>
  <si>
    <t>Augusta Cesarca  1/1</t>
  </si>
  <si>
    <t>Ksavera Šandora Đalskog 5</t>
  </si>
  <si>
    <t>Ivana i Cvjete Huis 2</t>
  </si>
  <si>
    <t>Braće Radića 10</t>
  </si>
  <si>
    <t>Gajeva 2</t>
  </si>
  <si>
    <t>Bračak 8</t>
  </si>
  <si>
    <t>05035907</t>
  </si>
  <si>
    <t>21691213</t>
  </si>
  <si>
    <t>5032738</t>
  </si>
  <si>
    <t>04151272</t>
  </si>
  <si>
    <t>11655124</t>
  </si>
  <si>
    <t>5010200</t>
  </si>
  <si>
    <t>18025792</t>
  </si>
  <si>
    <t>06080276</t>
  </si>
  <si>
    <t>20006427</t>
  </si>
  <si>
    <t>20246904</t>
  </si>
  <si>
    <t>20039683</t>
  </si>
  <si>
    <t>2029370</t>
  </si>
  <si>
    <t>400406</t>
  </si>
  <si>
    <t>5523462-1</t>
  </si>
  <si>
    <t>24144952</t>
  </si>
  <si>
    <t>400409</t>
  </si>
  <si>
    <t>400564 - 31366624</t>
  </si>
  <si>
    <t>32046477</t>
  </si>
  <si>
    <t>42816</t>
  </si>
  <si>
    <t>400412</t>
  </si>
  <si>
    <t>27308402</t>
  </si>
  <si>
    <t>18588594</t>
  </si>
  <si>
    <t>95303155</t>
  </si>
  <si>
    <t>05615153</t>
  </si>
  <si>
    <t>21490601</t>
  </si>
  <si>
    <t>21627089</t>
  </si>
  <si>
    <t>25005823</t>
  </si>
  <si>
    <t>400418</t>
  </si>
  <si>
    <t>13040052</t>
  </si>
  <si>
    <t>26401095</t>
  </si>
  <si>
    <t>400099</t>
  </si>
  <si>
    <t>5615157</t>
  </si>
  <si>
    <t>029209</t>
  </si>
  <si>
    <t>029210</t>
  </si>
  <si>
    <t>029208</t>
  </si>
  <si>
    <t>029207</t>
  </si>
  <si>
    <t>39975</t>
  </si>
  <si>
    <t>39974</t>
  </si>
  <si>
    <t>39973</t>
  </si>
  <si>
    <t>400152</t>
  </si>
  <si>
    <t>400153</t>
  </si>
  <si>
    <t>19061377</t>
  </si>
  <si>
    <t>1203267</t>
  </si>
  <si>
    <t>30515093</t>
  </si>
  <si>
    <t>601179</t>
  </si>
  <si>
    <t>014004</t>
  </si>
  <si>
    <t>014006</t>
  </si>
  <si>
    <t>014005</t>
  </si>
  <si>
    <t>014001</t>
  </si>
  <si>
    <t>(800) 000001</t>
  </si>
  <si>
    <t>(590) 000003</t>
  </si>
  <si>
    <t>27618</t>
  </si>
  <si>
    <t>25208</t>
  </si>
  <si>
    <t>06090053</t>
  </si>
  <si>
    <t>20267212</t>
  </si>
  <si>
    <t>24354065</t>
  </si>
  <si>
    <t>20275830</t>
  </si>
  <si>
    <t>029323</t>
  </si>
  <si>
    <t>029324</t>
  </si>
  <si>
    <t>6731301001</t>
  </si>
  <si>
    <t>6020054</t>
  </si>
  <si>
    <t>21252102</t>
  </si>
  <si>
    <t>24435102</t>
  </si>
  <si>
    <t>21627173</t>
  </si>
  <si>
    <t>21626734</t>
  </si>
  <si>
    <t>30629020</t>
  </si>
  <si>
    <t>21805133</t>
  </si>
  <si>
    <t>0102062</t>
  </si>
  <si>
    <t>0101107</t>
  </si>
  <si>
    <t>24035944</t>
  </si>
  <si>
    <t>21276616</t>
  </si>
  <si>
    <t>ZGM-20695</t>
  </si>
  <si>
    <t>ZGM-20177</t>
  </si>
  <si>
    <t>20222</t>
  </si>
  <si>
    <t>20221</t>
  </si>
  <si>
    <t>20187</t>
  </si>
  <si>
    <t>20186</t>
  </si>
  <si>
    <t>20188</t>
  </si>
  <si>
    <t>029667</t>
  </si>
  <si>
    <t>029666</t>
  </si>
  <si>
    <t>031055</t>
  </si>
  <si>
    <t>031054</t>
  </si>
  <si>
    <t>4300147</t>
  </si>
  <si>
    <t>20226</t>
  </si>
  <si>
    <t>20225</t>
  </si>
  <si>
    <t>030587</t>
  </si>
  <si>
    <t>030586</t>
  </si>
  <si>
    <t>030590</t>
  </si>
  <si>
    <t>030588</t>
  </si>
  <si>
    <t>030589</t>
  </si>
  <si>
    <t>03011338</t>
  </si>
  <si>
    <t>81012505</t>
  </si>
  <si>
    <t>81012502</t>
  </si>
  <si>
    <t>81016501</t>
  </si>
  <si>
    <t>15197396</t>
  </si>
  <si>
    <t>15197394</t>
  </si>
  <si>
    <t>81016504</t>
  </si>
  <si>
    <t>23211946</t>
  </si>
  <si>
    <t>107005105</t>
  </si>
  <si>
    <t>400149</t>
  </si>
  <si>
    <t>400150</t>
  </si>
  <si>
    <t>400297</t>
  </si>
  <si>
    <t>400148</t>
  </si>
  <si>
    <t>31789</t>
  </si>
  <si>
    <t>20227</t>
  </si>
  <si>
    <t>268729</t>
  </si>
  <si>
    <t>529786</t>
  </si>
  <si>
    <t>28979900</t>
  </si>
  <si>
    <t>31299</t>
  </si>
  <si>
    <t>20185</t>
  </si>
  <si>
    <t>20184</t>
  </si>
  <si>
    <t>20182</t>
  </si>
  <si>
    <t>20181</t>
  </si>
  <si>
    <t>18588604</t>
  </si>
  <si>
    <t>06020076</t>
  </si>
  <si>
    <t>18576089</t>
  </si>
  <si>
    <t>27308457</t>
  </si>
  <si>
    <t>21276790</t>
  </si>
  <si>
    <t>21251980</t>
  </si>
  <si>
    <t>21252113</t>
  </si>
  <si>
    <t>21252112</t>
  </si>
  <si>
    <t>0701151</t>
  </si>
  <si>
    <t>0901065</t>
  </si>
  <si>
    <t>0301118</t>
  </si>
  <si>
    <t>00040299</t>
  </si>
  <si>
    <t>029120</t>
  </si>
  <si>
    <t>029118</t>
  </si>
  <si>
    <t>029122</t>
  </si>
  <si>
    <t>029119</t>
  </si>
  <si>
    <t>029121</t>
  </si>
  <si>
    <t>4310272</t>
  </si>
  <si>
    <t>400071</t>
  </si>
  <si>
    <t>10975010</t>
  </si>
  <si>
    <t>029328</t>
  </si>
  <si>
    <t>029327</t>
  </si>
  <si>
    <t>029329</t>
  </si>
  <si>
    <t>029637</t>
  </si>
  <si>
    <t>790-020313</t>
  </si>
  <si>
    <t>029163</t>
  </si>
  <si>
    <t>30011</t>
  </si>
  <si>
    <t>4011332</t>
  </si>
  <si>
    <t>40292</t>
  </si>
  <si>
    <t>TM7</t>
  </si>
  <si>
    <t>Šetalište Hrv. narodnog preporoda 6</t>
  </si>
  <si>
    <t>502974</t>
  </si>
  <si>
    <t>Troškovnik - Tablica za izračun cijene u slučaju promjene tarifnih stavki</t>
  </si>
  <si>
    <t>Ponuditelj:_______________________________________________, sjedište i adresa:_____________________________________________________</t>
  </si>
  <si>
    <t>zastupan po :_________________________________________________________________________________________________________________</t>
  </si>
  <si>
    <t>Tarifne stavke na dan objave javne nabave</t>
  </si>
  <si>
    <t>Nove tarifne stavke tijekom ugovornog razdoblja</t>
  </si>
  <si>
    <t>Parametri za izračun nove cijene</t>
  </si>
  <si>
    <t>Izračun nove cijene opskrbe plinom</t>
  </si>
  <si>
    <r>
      <t>Tarifna stavka za distribuciju plina Ts1</t>
    </r>
    <r>
      <rPr>
        <b/>
        <vertAlign val="subscript"/>
        <sz val="10"/>
        <rFont val="Calibri"/>
        <family val="2"/>
        <charset val="238"/>
      </rPr>
      <t>dis</t>
    </r>
    <r>
      <rPr>
        <b/>
        <sz val="10"/>
        <rFont val="Calibri"/>
        <family val="2"/>
        <charset val="238"/>
      </rPr>
      <t xml:space="preserve"> (kn/kWh)</t>
    </r>
  </si>
  <si>
    <r>
      <t>Fiksna mjesečna naknada za  distribuciju plina Ts2</t>
    </r>
    <r>
      <rPr>
        <b/>
        <vertAlign val="subscript"/>
        <sz val="10"/>
        <rFont val="Calibri"/>
        <family val="2"/>
        <charset val="238"/>
      </rPr>
      <t>dis</t>
    </r>
    <r>
      <rPr>
        <b/>
        <sz val="10"/>
        <rFont val="Calibri"/>
        <family val="2"/>
        <charset val="238"/>
      </rPr>
      <t xml:space="preserve"> (kn)</t>
    </r>
  </si>
  <si>
    <t>Trošarina Tr (kn/kWh)</t>
  </si>
  <si>
    <r>
      <t>Trošarina Tr</t>
    </r>
    <r>
      <rPr>
        <b/>
        <vertAlign val="subscript"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(kn/kWh)</t>
    </r>
  </si>
  <si>
    <t>Nepromjenjivi dio cijene Ts1 iz troškovnika (kn/kWh) (Troškovnik7-6)</t>
  </si>
  <si>
    <t>Nepromjenjivi dio fiksne mjesečne naknade Ts2 iz troškovnika (kn) (Troškovnik8-7)</t>
  </si>
  <si>
    <t>Izračun nove cijene opskrbe plinom (kn/kWh) (12+9)</t>
  </si>
  <si>
    <t>Izračun nove mjesečne naknade (kn) (13+10)</t>
  </si>
  <si>
    <t>Izračun novog troška opskrbe bez PDV-a (kn) ((14+11)xTroškovnik6+"24"x15)</t>
  </si>
  <si>
    <t>Iznos PDV-a (kn)</t>
  </si>
  <si>
    <t>Novi trošak opskrbe s PDV-om (kn) (16+17)</t>
  </si>
  <si>
    <t>U ________________, ________________ 2017. godine            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</si>
</sst>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.&quot;"/>
    <numFmt numFmtId="165" formatCode="#,##0.0000"/>
    <numFmt numFmtId="166" formatCode="0.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vertAlign val="subscript"/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6" fillId="0" borderId="0" xfId="0" applyFont="1"/>
    <xf numFmtId="0" fontId="8" fillId="0" borderId="0" xfId="0" applyFont="1" applyAlignment="1">
      <alignment horizontal="right"/>
    </xf>
    <xf numFmtId="0" fontId="4" fillId="0" borderId="0" xfId="3" applyFont="1" applyFill="1" applyBorder="1" applyAlignment="1">
      <alignment horizontal="left" vertical="center"/>
    </xf>
    <xf numFmtId="0" fontId="7" fillId="0" borderId="0" xfId="0" applyFont="1"/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2" fillId="0" borderId="0" xfId="0" applyFont="1"/>
    <xf numFmtId="0" fontId="0" fillId="4" borderId="0" xfId="0" applyFill="1"/>
    <xf numFmtId="0" fontId="8" fillId="3" borderId="1" xfId="0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6" borderId="0" xfId="0" applyFont="1" applyFill="1"/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right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7" borderId="1" xfId="3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4" fillId="0" borderId="1" xfId="3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wrapText="1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19" fillId="8" borderId="8" xfId="0" applyFont="1" applyFill="1" applyBorder="1"/>
    <xf numFmtId="0" fontId="19" fillId="8" borderId="9" xfId="0" applyFont="1" applyFill="1" applyBorder="1"/>
    <xf numFmtId="0" fontId="19" fillId="9" borderId="5" xfId="0" applyFont="1" applyFill="1" applyBorder="1"/>
    <xf numFmtId="0" fontId="19" fillId="9" borderId="7" xfId="0" applyFont="1" applyFill="1" applyBorder="1"/>
    <xf numFmtId="0" fontId="19" fillId="4" borderId="5" xfId="0" applyFont="1" applyFill="1" applyBorder="1"/>
    <xf numFmtId="0" fontId="19" fillId="4" borderId="10" xfId="0" applyFont="1" applyFill="1" applyBorder="1"/>
    <xf numFmtId="0" fontId="19" fillId="4" borderId="6" xfId="0" applyFont="1" applyFill="1" applyBorder="1"/>
    <xf numFmtId="0" fontId="19" fillId="4" borderId="7" xfId="0" applyFont="1" applyFill="1" applyBorder="1"/>
    <xf numFmtId="0" fontId="5" fillId="0" borderId="11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right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12" xfId="6" applyFont="1" applyBorder="1" applyAlignment="1">
      <alignment horizontal="center" vertical="center" wrapText="1"/>
    </xf>
    <xf numFmtId="0" fontId="10" fillId="3" borderId="12" xfId="6" applyFont="1" applyFill="1" applyBorder="1" applyAlignment="1">
      <alignment horizontal="center" vertical="center" wrapText="1"/>
    </xf>
    <xf numFmtId="0" fontId="10" fillId="8" borderId="12" xfId="6" applyFont="1" applyFill="1" applyBorder="1" applyAlignment="1">
      <alignment horizontal="center" vertical="center" wrapText="1"/>
    </xf>
    <xf numFmtId="0" fontId="10" fillId="9" borderId="12" xfId="6" applyFont="1" applyFill="1" applyBorder="1" applyAlignment="1">
      <alignment horizontal="center" vertical="center" wrapText="1"/>
    </xf>
    <xf numFmtId="0" fontId="10" fillId="4" borderId="13" xfId="6" applyFont="1" applyFill="1" applyBorder="1" applyAlignment="1">
      <alignment horizontal="center" vertical="center" wrapText="1"/>
    </xf>
    <xf numFmtId="0" fontId="10" fillId="4" borderId="12" xfId="6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3" borderId="15" xfId="6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6" fontId="4" fillId="10" borderId="1" xfId="6" applyNumberFormat="1" applyFont="1" applyFill="1" applyBorder="1" applyAlignment="1">
      <alignment horizontal="center" vertical="center" wrapText="1"/>
    </xf>
    <xf numFmtId="4" fontId="4" fillId="10" borderId="1" xfId="6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164" fontId="4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66" fontId="5" fillId="11" borderId="18" xfId="0" applyNumberFormat="1" applyFont="1" applyFill="1" applyBorder="1" applyAlignment="1"/>
    <xf numFmtId="4" fontId="5" fillId="11" borderId="18" xfId="0" applyNumberFormat="1" applyFont="1" applyFill="1" applyBorder="1" applyAlignment="1"/>
    <xf numFmtId="166" fontId="4" fillId="11" borderId="18" xfId="0" applyNumberFormat="1" applyFont="1" applyFill="1" applyBorder="1" applyAlignment="1">
      <alignment horizontal="center" vertical="center"/>
    </xf>
    <xf numFmtId="4" fontId="4" fillId="11" borderId="18" xfId="0" applyNumberFormat="1" applyFont="1" applyFill="1" applyBorder="1" applyAlignment="1">
      <alignment horizontal="center" vertical="center"/>
    </xf>
    <xf numFmtId="4" fontId="5" fillId="11" borderId="18" xfId="0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19" fillId="0" borderId="0" xfId="0" applyFont="1" applyBorder="1"/>
    <xf numFmtId="0" fontId="19" fillId="0" borderId="19" xfId="0" applyFont="1" applyBorder="1"/>
    <xf numFmtId="0" fontId="19" fillId="0" borderId="19" xfId="0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3" borderId="2" xfId="6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11" borderId="17" xfId="6" applyFont="1" applyFill="1" applyBorder="1" applyAlignment="1">
      <alignment horizontal="center" vertical="center" wrapText="1"/>
    </xf>
    <xf numFmtId="0" fontId="5" fillId="11" borderId="18" xfId="6" applyFont="1" applyFill="1" applyBorder="1" applyAlignment="1">
      <alignment horizontal="center" vertical="center" wrapText="1"/>
    </xf>
    <xf numFmtId="0" fontId="19" fillId="3" borderId="5" xfId="0" applyFon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</cellXfs>
  <cellStyles count="11">
    <cellStyle name="Normal" xfId="0" builtinId="0"/>
    <cellStyle name="Normal 2" xfId="2"/>
    <cellStyle name="Normal 2 2" xfId="9"/>
    <cellStyle name="Normal 3" xfId="1"/>
    <cellStyle name="Normal 4" xfId="3"/>
    <cellStyle name="Normal 4 2" xfId="6"/>
    <cellStyle name="Normal 5" xfId="5"/>
    <cellStyle name="Normal 5 2" xfId="7"/>
    <cellStyle name="Normal 6" xfId="8"/>
    <cellStyle name="Normal 6 2" xfId="10"/>
    <cellStyle name="Obično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70"/>
  <sheetViews>
    <sheetView tabSelected="1" workbookViewId="0">
      <selection activeCell="A163" sqref="A163"/>
    </sheetView>
  </sheetViews>
  <sheetFormatPr defaultRowHeight="15" x14ac:dyDescent="0.25"/>
  <cols>
    <col min="1" max="1" width="6.42578125" customWidth="1"/>
    <col min="2" max="2" width="79.140625" customWidth="1"/>
    <col min="3" max="3" width="6.7109375" bestFit="1" customWidth="1"/>
    <col min="4" max="4" width="21.5703125" bestFit="1" customWidth="1"/>
    <col min="5" max="5" width="32" bestFit="1" customWidth="1"/>
    <col min="6" max="6" width="16.5703125" style="2" bestFit="1" customWidth="1"/>
    <col min="7" max="7" width="9.5703125" customWidth="1"/>
    <col min="8" max="8" width="13.140625" hidden="1" customWidth="1"/>
    <col min="9" max="9" width="15.85546875" hidden="1" customWidth="1"/>
    <col min="10" max="10" width="11.85546875" hidden="1" customWidth="1"/>
    <col min="11" max="11" width="13.140625" hidden="1" customWidth="1"/>
    <col min="12" max="12" width="14.140625" customWidth="1"/>
    <col min="13" max="13" width="13.28515625" customWidth="1"/>
    <col min="14" max="14" width="10.42578125" customWidth="1"/>
    <col min="16" max="16" width="10.7109375" customWidth="1"/>
    <col min="17" max="20" width="14" customWidth="1"/>
    <col min="21" max="21" width="13.28515625" customWidth="1"/>
    <col min="22" max="22" width="19.7109375" customWidth="1"/>
  </cols>
  <sheetData>
    <row r="1" spans="1:22" ht="15.75" x14ac:dyDescent="0.25">
      <c r="A1" s="4" t="s">
        <v>14</v>
      </c>
      <c r="B1" s="1"/>
      <c r="C1" s="1"/>
      <c r="D1" s="1"/>
      <c r="E1" s="1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15.75" x14ac:dyDescent="0.25">
      <c r="A2" s="4"/>
      <c r="B2" s="1"/>
      <c r="C2" s="1"/>
      <c r="D2" s="1"/>
      <c r="E2" s="1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15" customHeight="1" x14ac:dyDescent="0.25">
      <c r="A3" s="15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"/>
      <c r="O3" s="1"/>
      <c r="P3" s="1"/>
      <c r="Q3" s="1"/>
      <c r="R3" s="1"/>
      <c r="S3" s="1"/>
    </row>
    <row r="4" spans="1:22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"/>
      <c r="O4" s="1"/>
      <c r="P4" s="1"/>
      <c r="Q4" s="1"/>
      <c r="R4" s="1"/>
      <c r="S4" s="1"/>
    </row>
    <row r="5" spans="1:22" ht="15.75" x14ac:dyDescent="0.25">
      <c r="A5" s="4" t="s">
        <v>37</v>
      </c>
      <c r="B5" s="1"/>
      <c r="C5" s="1"/>
      <c r="D5" s="1"/>
      <c r="E5" s="1"/>
      <c r="F5" s="1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ht="15.75" x14ac:dyDescent="0.25">
      <c r="A6" s="4"/>
      <c r="B6" s="1"/>
      <c r="C6" s="1"/>
      <c r="D6" s="1"/>
      <c r="E6" s="1"/>
      <c r="F6" s="1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2" ht="15.75" x14ac:dyDescent="0.25">
      <c r="A7" s="4" t="s">
        <v>35</v>
      </c>
      <c r="B7" s="1"/>
      <c r="C7" s="1"/>
      <c r="D7" s="1"/>
      <c r="E7" s="1"/>
      <c r="F7" s="1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2" ht="15.75" x14ac:dyDescent="0.25">
      <c r="A8" s="4"/>
      <c r="B8" s="1"/>
      <c r="C8" s="1"/>
      <c r="D8" s="1"/>
      <c r="E8" s="1"/>
      <c r="F8" s="14"/>
      <c r="G8" s="1"/>
      <c r="H8" s="1"/>
      <c r="I8" s="33"/>
      <c r="J8" s="1"/>
      <c r="K8" s="33"/>
      <c r="L8" s="1"/>
      <c r="M8" s="1"/>
      <c r="N8" s="1"/>
      <c r="O8" s="1"/>
      <c r="P8" s="1"/>
      <c r="Q8" s="1"/>
      <c r="R8" s="1"/>
      <c r="S8" s="1"/>
    </row>
    <row r="9" spans="1:22" ht="15.75" x14ac:dyDescent="0.25">
      <c r="A9" s="4" t="s">
        <v>34</v>
      </c>
      <c r="B9" s="1"/>
      <c r="C9" s="1"/>
      <c r="D9" s="1"/>
      <c r="E9" s="1"/>
      <c r="F9" s="14"/>
      <c r="G9" s="1"/>
      <c r="H9" s="1"/>
      <c r="I9" s="33"/>
      <c r="J9" s="33"/>
      <c r="K9" s="33"/>
      <c r="L9" s="1"/>
      <c r="M9" s="1"/>
      <c r="N9" s="1"/>
      <c r="O9" s="1"/>
      <c r="P9" s="1"/>
      <c r="Q9" s="1"/>
      <c r="R9" s="1"/>
      <c r="S9" s="1"/>
    </row>
    <row r="10" spans="1:22" ht="15.75" x14ac:dyDescent="0.25">
      <c r="A10" s="4"/>
      <c r="B10" s="1"/>
      <c r="C10" s="1"/>
      <c r="D10" s="1"/>
      <c r="E10" s="1"/>
      <c r="F10" s="14"/>
      <c r="G10" s="1"/>
      <c r="H10" s="1"/>
      <c r="I10" s="33"/>
      <c r="J10" s="1"/>
      <c r="K10" s="33"/>
      <c r="L10" s="1"/>
      <c r="M10" s="1"/>
      <c r="N10" s="1"/>
      <c r="O10" s="1"/>
      <c r="P10" s="1"/>
      <c r="Q10" s="1"/>
      <c r="R10" s="1"/>
      <c r="S10" s="1"/>
    </row>
    <row r="11" spans="1:22" ht="15.75" x14ac:dyDescent="0.25">
      <c r="A11" s="4" t="s">
        <v>27</v>
      </c>
      <c r="B11" s="1"/>
      <c r="C11" s="1"/>
      <c r="D11" s="1"/>
      <c r="E11" s="1"/>
      <c r="F11" s="14"/>
      <c r="G11" s="1"/>
      <c r="H11" s="1"/>
      <c r="I11" s="33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.75" x14ac:dyDescent="0.25">
      <c r="A12" s="4"/>
      <c r="B12" s="1"/>
      <c r="C12" s="1"/>
      <c r="D12" s="1"/>
      <c r="E12" s="1"/>
      <c r="F12" s="14"/>
      <c r="G12" s="1"/>
      <c r="H12" s="1"/>
      <c r="I12" s="33"/>
      <c r="J12" s="33"/>
      <c r="K12" s="1"/>
      <c r="L12" s="1"/>
      <c r="M12" s="1"/>
      <c r="N12" s="1"/>
      <c r="O12" s="1"/>
      <c r="P12" s="1"/>
      <c r="Q12" s="1"/>
      <c r="R12" s="1"/>
      <c r="S12" s="1"/>
    </row>
    <row r="13" spans="1:22" ht="15.75" x14ac:dyDescent="0.25">
      <c r="A13" s="4" t="s">
        <v>38</v>
      </c>
      <c r="B13" s="1"/>
      <c r="C13" s="1"/>
      <c r="D13" s="1"/>
      <c r="E13" s="1"/>
      <c r="F13" s="14"/>
      <c r="G13" s="1"/>
      <c r="H13" s="1"/>
      <c r="I13" s="33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2" ht="15.75" x14ac:dyDescent="0.25">
      <c r="A14" s="1"/>
      <c r="B14" s="1"/>
      <c r="C14" s="4" t="s">
        <v>36</v>
      </c>
      <c r="E14" s="1"/>
      <c r="G14" s="1"/>
      <c r="H14" s="1"/>
      <c r="I14" s="33"/>
      <c r="J14" s="33"/>
      <c r="K14" s="1"/>
      <c r="L14" s="1"/>
      <c r="M14" s="1"/>
      <c r="N14" s="1"/>
      <c r="O14" s="1"/>
      <c r="P14" s="1"/>
      <c r="Q14" s="1"/>
      <c r="R14" s="1"/>
      <c r="S14" s="1"/>
    </row>
    <row r="15" spans="1:22" ht="15.75" x14ac:dyDescent="0.25">
      <c r="A15" s="1"/>
      <c r="B15" s="1"/>
      <c r="C15" s="1"/>
      <c r="D15" s="1"/>
      <c r="E15" s="1"/>
      <c r="F15" s="14"/>
      <c r="G15" s="1"/>
      <c r="H15" s="17"/>
      <c r="I15" s="17" t="s">
        <v>16</v>
      </c>
      <c r="J15" s="17"/>
      <c r="K15" s="17"/>
      <c r="L15" s="1"/>
      <c r="M15" s="1"/>
      <c r="N15" s="1"/>
      <c r="O15" s="1"/>
      <c r="P15" s="1"/>
      <c r="Q15" s="1"/>
      <c r="R15" s="1"/>
      <c r="S15" s="1"/>
    </row>
    <row r="16" spans="1:22" ht="76.5" x14ac:dyDescent="0.25">
      <c r="A16" s="6" t="s">
        <v>1</v>
      </c>
      <c r="B16" s="18" t="s">
        <v>2</v>
      </c>
      <c r="C16" s="18"/>
      <c r="D16" s="20" t="s">
        <v>3</v>
      </c>
      <c r="E16" s="19"/>
      <c r="F16" s="19" t="s">
        <v>9</v>
      </c>
      <c r="G16" s="7" t="s">
        <v>0</v>
      </c>
      <c r="H16" s="7" t="s">
        <v>32</v>
      </c>
      <c r="I16" s="12" t="s">
        <v>26</v>
      </c>
      <c r="J16" s="12" t="s">
        <v>13</v>
      </c>
      <c r="K16" s="12" t="s">
        <v>25</v>
      </c>
      <c r="L16" s="7" t="s">
        <v>31</v>
      </c>
      <c r="M16" s="8" t="s">
        <v>29</v>
      </c>
      <c r="N16" s="8" t="s">
        <v>28</v>
      </c>
      <c r="O16" s="8" t="s">
        <v>10</v>
      </c>
      <c r="P16" s="8" t="s">
        <v>11</v>
      </c>
      <c r="Q16" s="8" t="s">
        <v>18</v>
      </c>
      <c r="R16" s="8" t="s">
        <v>17</v>
      </c>
      <c r="S16" s="8" t="s">
        <v>19</v>
      </c>
      <c r="T16" s="8" t="s">
        <v>20</v>
      </c>
      <c r="U16" s="8" t="s">
        <v>12</v>
      </c>
      <c r="V16" s="8" t="s">
        <v>21</v>
      </c>
    </row>
    <row r="17" spans="1:22" x14ac:dyDescent="0.25">
      <c r="A17" s="21">
        <v>1</v>
      </c>
      <c r="B17" s="21">
        <v>2</v>
      </c>
      <c r="C17" s="111">
        <v>3</v>
      </c>
      <c r="D17" s="112"/>
      <c r="E17" s="113"/>
      <c r="F17" s="21">
        <v>4</v>
      </c>
      <c r="G17" s="21">
        <v>5</v>
      </c>
      <c r="H17" s="21"/>
      <c r="I17" s="22" t="s">
        <v>22</v>
      </c>
      <c r="J17" s="22" t="s">
        <v>23</v>
      </c>
      <c r="K17" s="22" t="s">
        <v>24</v>
      </c>
      <c r="L17" s="21">
        <v>6</v>
      </c>
      <c r="M17" s="5">
        <v>7</v>
      </c>
      <c r="N17" s="5">
        <v>8</v>
      </c>
      <c r="O17" s="5">
        <v>9</v>
      </c>
      <c r="P17" s="5">
        <v>10</v>
      </c>
      <c r="Q17" s="5">
        <v>11</v>
      </c>
      <c r="R17" s="5">
        <v>12</v>
      </c>
      <c r="S17" s="5">
        <v>13</v>
      </c>
      <c r="T17" s="5">
        <v>14</v>
      </c>
      <c r="U17" s="11">
        <v>15</v>
      </c>
      <c r="V17" s="11">
        <v>16</v>
      </c>
    </row>
    <row r="18" spans="1:22" x14ac:dyDescent="0.25">
      <c r="A18" s="23">
        <v>1</v>
      </c>
      <c r="B18" s="34" t="s">
        <v>39</v>
      </c>
      <c r="C18" s="35">
        <v>49240</v>
      </c>
      <c r="D18" s="34" t="s">
        <v>158</v>
      </c>
      <c r="E18" s="34" t="s">
        <v>159</v>
      </c>
      <c r="F18" s="42" t="s">
        <v>307</v>
      </c>
      <c r="G18" s="41" t="s">
        <v>4</v>
      </c>
      <c r="H18" s="43">
        <v>485</v>
      </c>
      <c r="I18" s="44"/>
      <c r="J18" s="44"/>
      <c r="K18" s="44"/>
      <c r="L18" s="36">
        <v>301082</v>
      </c>
      <c r="M18" s="28"/>
      <c r="N18" s="29"/>
      <c r="O18" s="25">
        <v>24</v>
      </c>
      <c r="P18" s="24">
        <f t="shared" ref="P18:P49" si="0">N18*O18</f>
        <v>0</v>
      </c>
      <c r="Q18" s="24">
        <f t="shared" ref="Q18:Q49" si="1">L18*M18+P18</f>
        <v>0</v>
      </c>
      <c r="R18" s="28"/>
      <c r="S18" s="24">
        <f t="shared" ref="S18:S49" si="2">L18*R18</f>
        <v>0</v>
      </c>
      <c r="T18" s="30">
        <f t="shared" ref="T18:T49" si="3">Q18+S18</f>
        <v>0</v>
      </c>
      <c r="U18" s="30">
        <f t="shared" ref="U18:U49" si="4">25%*T18</f>
        <v>0</v>
      </c>
      <c r="V18" s="30">
        <f t="shared" ref="V18:V49" si="5">T18+U18</f>
        <v>0</v>
      </c>
    </row>
    <row r="19" spans="1:22" x14ac:dyDescent="0.25">
      <c r="A19" s="23">
        <v>2</v>
      </c>
      <c r="B19" s="34" t="s">
        <v>40</v>
      </c>
      <c r="C19" s="35">
        <v>49245</v>
      </c>
      <c r="D19" s="34" t="s">
        <v>160</v>
      </c>
      <c r="E19" s="34" t="s">
        <v>161</v>
      </c>
      <c r="F19" s="42" t="s">
        <v>308</v>
      </c>
      <c r="G19" s="41" t="s">
        <v>6</v>
      </c>
      <c r="H19" s="43">
        <v>250826</v>
      </c>
      <c r="I19" s="44"/>
      <c r="J19" s="44"/>
      <c r="K19" s="44"/>
      <c r="L19" s="36">
        <v>94544</v>
      </c>
      <c r="M19" s="28"/>
      <c r="N19" s="29"/>
      <c r="O19" s="25">
        <v>24</v>
      </c>
      <c r="P19" s="24">
        <f t="shared" si="0"/>
        <v>0</v>
      </c>
      <c r="Q19" s="24">
        <f t="shared" si="1"/>
        <v>0</v>
      </c>
      <c r="R19" s="28"/>
      <c r="S19" s="24">
        <f t="shared" si="2"/>
        <v>0</v>
      </c>
      <c r="T19" s="30">
        <f t="shared" si="3"/>
        <v>0</v>
      </c>
      <c r="U19" s="30">
        <f t="shared" si="4"/>
        <v>0</v>
      </c>
      <c r="V19" s="30">
        <f t="shared" si="5"/>
        <v>0</v>
      </c>
    </row>
    <row r="20" spans="1:22" x14ac:dyDescent="0.25">
      <c r="A20" s="23">
        <v>3</v>
      </c>
      <c r="B20" s="34" t="s">
        <v>41</v>
      </c>
      <c r="C20" s="35">
        <v>49246</v>
      </c>
      <c r="D20" s="34" t="s">
        <v>162</v>
      </c>
      <c r="E20" s="34" t="s">
        <v>163</v>
      </c>
      <c r="F20" s="42" t="s">
        <v>309</v>
      </c>
      <c r="G20" s="41" t="s">
        <v>4</v>
      </c>
      <c r="H20" s="43">
        <v>29270</v>
      </c>
      <c r="I20" s="44"/>
      <c r="J20" s="44"/>
      <c r="K20" s="44"/>
      <c r="L20" s="36">
        <v>321790</v>
      </c>
      <c r="M20" s="28"/>
      <c r="N20" s="29"/>
      <c r="O20" s="25">
        <v>24</v>
      </c>
      <c r="P20" s="24">
        <f t="shared" si="0"/>
        <v>0</v>
      </c>
      <c r="Q20" s="24">
        <f t="shared" si="1"/>
        <v>0</v>
      </c>
      <c r="R20" s="28"/>
      <c r="S20" s="24">
        <f t="shared" si="2"/>
        <v>0</v>
      </c>
      <c r="T20" s="30">
        <f t="shared" si="3"/>
        <v>0</v>
      </c>
      <c r="U20" s="30">
        <f t="shared" si="4"/>
        <v>0</v>
      </c>
      <c r="V20" s="30">
        <f t="shared" si="5"/>
        <v>0</v>
      </c>
    </row>
    <row r="21" spans="1:22" x14ac:dyDescent="0.25">
      <c r="A21" s="23">
        <v>4</v>
      </c>
      <c r="B21" s="34" t="s">
        <v>42</v>
      </c>
      <c r="C21" s="35">
        <v>49243</v>
      </c>
      <c r="D21" s="34" t="s">
        <v>164</v>
      </c>
      <c r="E21" s="34" t="s">
        <v>165</v>
      </c>
      <c r="F21" s="42" t="s">
        <v>310</v>
      </c>
      <c r="G21" s="41" t="s">
        <v>4</v>
      </c>
      <c r="H21" s="43">
        <v>11031</v>
      </c>
      <c r="I21" s="44"/>
      <c r="J21" s="44"/>
      <c r="K21" s="44"/>
      <c r="L21" s="36">
        <v>317216</v>
      </c>
      <c r="M21" s="28"/>
      <c r="N21" s="29"/>
      <c r="O21" s="25">
        <v>24</v>
      </c>
      <c r="P21" s="24">
        <f t="shared" si="0"/>
        <v>0</v>
      </c>
      <c r="Q21" s="24">
        <f t="shared" si="1"/>
        <v>0</v>
      </c>
      <c r="R21" s="28"/>
      <c r="S21" s="24">
        <f t="shared" si="2"/>
        <v>0</v>
      </c>
      <c r="T21" s="30">
        <f t="shared" si="3"/>
        <v>0</v>
      </c>
      <c r="U21" s="30">
        <f t="shared" si="4"/>
        <v>0</v>
      </c>
      <c r="V21" s="30">
        <f t="shared" si="5"/>
        <v>0</v>
      </c>
    </row>
    <row r="22" spans="1:22" x14ac:dyDescent="0.25">
      <c r="A22" s="23">
        <v>5</v>
      </c>
      <c r="B22" s="34" t="s">
        <v>43</v>
      </c>
      <c r="C22" s="35">
        <v>49244</v>
      </c>
      <c r="D22" s="34" t="s">
        <v>166</v>
      </c>
      <c r="E22" s="34" t="s">
        <v>167</v>
      </c>
      <c r="F22" s="42" t="s">
        <v>311</v>
      </c>
      <c r="G22" s="41" t="s">
        <v>6</v>
      </c>
      <c r="H22" s="43">
        <v>14078</v>
      </c>
      <c r="I22" s="44"/>
      <c r="J22" s="44"/>
      <c r="K22" s="44"/>
      <c r="L22" s="36">
        <v>51260</v>
      </c>
      <c r="M22" s="28"/>
      <c r="N22" s="29"/>
      <c r="O22" s="25">
        <v>24</v>
      </c>
      <c r="P22" s="24">
        <f t="shared" si="0"/>
        <v>0</v>
      </c>
      <c r="Q22" s="24">
        <f t="shared" si="1"/>
        <v>0</v>
      </c>
      <c r="R22" s="28"/>
      <c r="S22" s="24">
        <f t="shared" si="2"/>
        <v>0</v>
      </c>
      <c r="T22" s="30">
        <f t="shared" si="3"/>
        <v>0</v>
      </c>
      <c r="U22" s="30">
        <f t="shared" si="4"/>
        <v>0</v>
      </c>
      <c r="V22" s="30">
        <f t="shared" si="5"/>
        <v>0</v>
      </c>
    </row>
    <row r="23" spans="1:22" x14ac:dyDescent="0.25">
      <c r="A23" s="23">
        <v>6</v>
      </c>
      <c r="B23" s="34" t="s">
        <v>44</v>
      </c>
      <c r="C23" s="35">
        <v>49290</v>
      </c>
      <c r="D23" s="34" t="s">
        <v>168</v>
      </c>
      <c r="E23" s="34" t="s">
        <v>169</v>
      </c>
      <c r="F23" s="42" t="s">
        <v>312</v>
      </c>
      <c r="G23" s="41" t="s">
        <v>4</v>
      </c>
      <c r="H23" s="43">
        <v>40</v>
      </c>
      <c r="I23" s="44"/>
      <c r="J23" s="44"/>
      <c r="K23" s="44"/>
      <c r="L23" s="36">
        <v>342431</v>
      </c>
      <c r="M23" s="28"/>
      <c r="N23" s="29"/>
      <c r="O23" s="25">
        <v>24</v>
      </c>
      <c r="P23" s="24">
        <f t="shared" si="0"/>
        <v>0</v>
      </c>
      <c r="Q23" s="24">
        <f t="shared" si="1"/>
        <v>0</v>
      </c>
      <c r="R23" s="28"/>
      <c r="S23" s="24">
        <f t="shared" si="2"/>
        <v>0</v>
      </c>
      <c r="T23" s="30">
        <f t="shared" si="3"/>
        <v>0</v>
      </c>
      <c r="U23" s="30">
        <f t="shared" si="4"/>
        <v>0</v>
      </c>
      <c r="V23" s="30">
        <f t="shared" si="5"/>
        <v>0</v>
      </c>
    </row>
    <row r="24" spans="1:22" x14ac:dyDescent="0.25">
      <c r="A24" s="23">
        <v>7</v>
      </c>
      <c r="B24" s="34" t="s">
        <v>45</v>
      </c>
      <c r="C24" s="35">
        <v>49295</v>
      </c>
      <c r="D24" s="34" t="s">
        <v>170</v>
      </c>
      <c r="E24" s="34" t="s">
        <v>171</v>
      </c>
      <c r="F24" s="42" t="s">
        <v>313</v>
      </c>
      <c r="G24" s="41" t="s">
        <v>6</v>
      </c>
      <c r="H24" s="43">
        <v>10408.44</v>
      </c>
      <c r="I24" s="44"/>
      <c r="J24" s="44"/>
      <c r="K24" s="44"/>
      <c r="L24" s="36">
        <v>25049</v>
      </c>
      <c r="M24" s="28"/>
      <c r="N24" s="29"/>
      <c r="O24" s="25">
        <v>24</v>
      </c>
      <c r="P24" s="24">
        <f t="shared" si="0"/>
        <v>0</v>
      </c>
      <c r="Q24" s="24">
        <f t="shared" si="1"/>
        <v>0</v>
      </c>
      <c r="R24" s="28"/>
      <c r="S24" s="24">
        <f t="shared" si="2"/>
        <v>0</v>
      </c>
      <c r="T24" s="30">
        <f t="shared" si="3"/>
        <v>0</v>
      </c>
      <c r="U24" s="30">
        <f t="shared" si="4"/>
        <v>0</v>
      </c>
      <c r="V24" s="30">
        <f t="shared" si="5"/>
        <v>0</v>
      </c>
    </row>
    <row r="25" spans="1:22" x14ac:dyDescent="0.25">
      <c r="A25" s="23">
        <v>8</v>
      </c>
      <c r="B25" s="34" t="s">
        <v>46</v>
      </c>
      <c r="C25" s="35">
        <v>49000</v>
      </c>
      <c r="D25" s="34" t="s">
        <v>172</v>
      </c>
      <c r="E25" s="34" t="s">
        <v>173</v>
      </c>
      <c r="F25" s="42" t="s">
        <v>314</v>
      </c>
      <c r="G25" s="41" t="s">
        <v>4</v>
      </c>
      <c r="H25" s="43">
        <v>26477.489999999998</v>
      </c>
      <c r="I25" s="44"/>
      <c r="J25" s="44"/>
      <c r="K25" s="44"/>
      <c r="L25" s="36">
        <v>619508</v>
      </c>
      <c r="M25" s="28"/>
      <c r="N25" s="29"/>
      <c r="O25" s="25">
        <v>24</v>
      </c>
      <c r="P25" s="24">
        <f t="shared" si="0"/>
        <v>0</v>
      </c>
      <c r="Q25" s="24">
        <f t="shared" si="1"/>
        <v>0</v>
      </c>
      <c r="R25" s="28"/>
      <c r="S25" s="24">
        <f t="shared" si="2"/>
        <v>0</v>
      </c>
      <c r="T25" s="30">
        <f t="shared" si="3"/>
        <v>0</v>
      </c>
      <c r="U25" s="30">
        <f t="shared" si="4"/>
        <v>0</v>
      </c>
      <c r="V25" s="30">
        <f t="shared" si="5"/>
        <v>0</v>
      </c>
    </row>
    <row r="26" spans="1:22" x14ac:dyDescent="0.25">
      <c r="A26" s="23">
        <v>9</v>
      </c>
      <c r="B26" s="34" t="s">
        <v>47</v>
      </c>
      <c r="C26" s="35">
        <v>49225</v>
      </c>
      <c r="D26" s="34" t="s">
        <v>174</v>
      </c>
      <c r="E26" s="34" t="s">
        <v>175</v>
      </c>
      <c r="F26" s="45" t="s">
        <v>451</v>
      </c>
      <c r="G26" s="41" t="s">
        <v>7</v>
      </c>
      <c r="H26" s="43">
        <v>30123.66</v>
      </c>
      <c r="I26" s="44"/>
      <c r="J26" s="44"/>
      <c r="K26" s="44"/>
      <c r="L26" s="36">
        <v>0</v>
      </c>
      <c r="M26" s="28"/>
      <c r="N26" s="29"/>
      <c r="O26" s="25">
        <v>24</v>
      </c>
      <c r="P26" s="24">
        <f t="shared" si="0"/>
        <v>0</v>
      </c>
      <c r="Q26" s="24">
        <f t="shared" si="1"/>
        <v>0</v>
      </c>
      <c r="R26" s="28"/>
      <c r="S26" s="24">
        <f t="shared" si="2"/>
        <v>0</v>
      </c>
      <c r="T26" s="30">
        <f t="shared" si="3"/>
        <v>0</v>
      </c>
      <c r="U26" s="30">
        <f t="shared" si="4"/>
        <v>0</v>
      </c>
      <c r="V26" s="30">
        <f t="shared" si="5"/>
        <v>0</v>
      </c>
    </row>
    <row r="27" spans="1:22" x14ac:dyDescent="0.25">
      <c r="A27" s="23">
        <v>10</v>
      </c>
      <c r="B27" s="34" t="s">
        <v>47</v>
      </c>
      <c r="C27" s="35">
        <v>49225</v>
      </c>
      <c r="D27" s="34" t="s">
        <v>174</v>
      </c>
      <c r="E27" s="34" t="s">
        <v>175</v>
      </c>
      <c r="F27" s="42" t="s">
        <v>315</v>
      </c>
      <c r="G27" s="41" t="s">
        <v>6</v>
      </c>
      <c r="H27" s="43">
        <v>19314.45</v>
      </c>
      <c r="I27" s="44"/>
      <c r="J27" s="44"/>
      <c r="K27" s="44"/>
      <c r="L27" s="36">
        <v>62226</v>
      </c>
      <c r="M27" s="28"/>
      <c r="N27" s="29"/>
      <c r="O27" s="25">
        <v>24</v>
      </c>
      <c r="P27" s="24">
        <f t="shared" si="0"/>
        <v>0</v>
      </c>
      <c r="Q27" s="24">
        <f t="shared" si="1"/>
        <v>0</v>
      </c>
      <c r="R27" s="28"/>
      <c r="S27" s="24">
        <f t="shared" si="2"/>
        <v>0</v>
      </c>
      <c r="T27" s="30">
        <f t="shared" si="3"/>
        <v>0</v>
      </c>
      <c r="U27" s="30">
        <f t="shared" si="4"/>
        <v>0</v>
      </c>
      <c r="V27" s="30">
        <f t="shared" si="5"/>
        <v>0</v>
      </c>
    </row>
    <row r="28" spans="1:22" x14ac:dyDescent="0.25">
      <c r="A28" s="23">
        <v>11</v>
      </c>
      <c r="B28" s="34" t="s">
        <v>48</v>
      </c>
      <c r="C28" s="35">
        <v>49233</v>
      </c>
      <c r="D28" s="34" t="s">
        <v>176</v>
      </c>
      <c r="E28" s="34" t="s">
        <v>177</v>
      </c>
      <c r="F28" s="42" t="s">
        <v>316</v>
      </c>
      <c r="G28" s="41" t="s">
        <v>7</v>
      </c>
      <c r="H28" s="43">
        <v>27836.629999999997</v>
      </c>
      <c r="I28" s="44"/>
      <c r="J28" s="44"/>
      <c r="K28" s="44"/>
      <c r="L28" s="36">
        <v>16251</v>
      </c>
      <c r="M28" s="28"/>
      <c r="N28" s="29"/>
      <c r="O28" s="25">
        <v>24</v>
      </c>
      <c r="P28" s="24">
        <f t="shared" si="0"/>
        <v>0</v>
      </c>
      <c r="Q28" s="24">
        <f t="shared" si="1"/>
        <v>0</v>
      </c>
      <c r="R28" s="28"/>
      <c r="S28" s="24">
        <f t="shared" si="2"/>
        <v>0</v>
      </c>
      <c r="T28" s="30">
        <f t="shared" si="3"/>
        <v>0</v>
      </c>
      <c r="U28" s="30">
        <f t="shared" si="4"/>
        <v>0</v>
      </c>
      <c r="V28" s="30">
        <f t="shared" si="5"/>
        <v>0</v>
      </c>
    </row>
    <row r="29" spans="1:22" x14ac:dyDescent="0.25">
      <c r="A29" s="23">
        <v>12</v>
      </c>
      <c r="B29" s="34" t="s">
        <v>49</v>
      </c>
      <c r="C29" s="35">
        <v>49234</v>
      </c>
      <c r="D29" s="34" t="s">
        <v>178</v>
      </c>
      <c r="E29" s="34" t="s">
        <v>179</v>
      </c>
      <c r="F29" s="42" t="s">
        <v>317</v>
      </c>
      <c r="G29" s="41" t="s">
        <v>7</v>
      </c>
      <c r="H29" s="43">
        <v>158.25</v>
      </c>
      <c r="I29" s="44"/>
      <c r="J29" s="44"/>
      <c r="K29" s="44"/>
      <c r="L29" s="36">
        <v>48949</v>
      </c>
      <c r="M29" s="28"/>
      <c r="N29" s="29"/>
      <c r="O29" s="25">
        <v>24</v>
      </c>
      <c r="P29" s="24">
        <f t="shared" si="0"/>
        <v>0</v>
      </c>
      <c r="Q29" s="24">
        <f t="shared" si="1"/>
        <v>0</v>
      </c>
      <c r="R29" s="28"/>
      <c r="S29" s="24">
        <f t="shared" si="2"/>
        <v>0</v>
      </c>
      <c r="T29" s="30">
        <f t="shared" si="3"/>
        <v>0</v>
      </c>
      <c r="U29" s="30">
        <f t="shared" si="4"/>
        <v>0</v>
      </c>
      <c r="V29" s="30">
        <f t="shared" si="5"/>
        <v>0</v>
      </c>
    </row>
    <row r="30" spans="1:22" x14ac:dyDescent="0.25">
      <c r="A30" s="23">
        <v>13</v>
      </c>
      <c r="B30" s="34" t="s">
        <v>50</v>
      </c>
      <c r="C30" s="35">
        <v>49232</v>
      </c>
      <c r="D30" s="34" t="s">
        <v>180</v>
      </c>
      <c r="E30" s="34" t="s">
        <v>181</v>
      </c>
      <c r="F30" s="42" t="s">
        <v>318</v>
      </c>
      <c r="G30" s="41" t="s">
        <v>7</v>
      </c>
      <c r="H30" s="43">
        <v>213507</v>
      </c>
      <c r="I30" s="44"/>
      <c r="J30" s="44"/>
      <c r="K30" s="44"/>
      <c r="L30" s="36">
        <v>26348</v>
      </c>
      <c r="M30" s="28"/>
      <c r="N30" s="29"/>
      <c r="O30" s="25">
        <v>24</v>
      </c>
      <c r="P30" s="24">
        <f t="shared" si="0"/>
        <v>0</v>
      </c>
      <c r="Q30" s="24">
        <f t="shared" si="1"/>
        <v>0</v>
      </c>
      <c r="R30" s="28"/>
      <c r="S30" s="24">
        <f t="shared" si="2"/>
        <v>0</v>
      </c>
      <c r="T30" s="30">
        <f t="shared" si="3"/>
        <v>0</v>
      </c>
      <c r="U30" s="30">
        <f t="shared" si="4"/>
        <v>0</v>
      </c>
      <c r="V30" s="30">
        <f t="shared" si="5"/>
        <v>0</v>
      </c>
    </row>
    <row r="31" spans="1:22" x14ac:dyDescent="0.25">
      <c r="A31" s="23">
        <v>14</v>
      </c>
      <c r="B31" s="34" t="s">
        <v>51</v>
      </c>
      <c r="C31" s="35">
        <v>49218</v>
      </c>
      <c r="D31" s="34" t="s">
        <v>182</v>
      </c>
      <c r="E31" s="34" t="s">
        <v>183</v>
      </c>
      <c r="F31" s="42" t="s">
        <v>319</v>
      </c>
      <c r="G31" s="41" t="s">
        <v>4</v>
      </c>
      <c r="H31" s="36">
        <v>0</v>
      </c>
      <c r="I31" s="44"/>
      <c r="J31" s="44"/>
      <c r="K31" s="44"/>
      <c r="L31" s="36">
        <v>467585</v>
      </c>
      <c r="M31" s="28"/>
      <c r="N31" s="29"/>
      <c r="O31" s="25">
        <v>24</v>
      </c>
      <c r="P31" s="24">
        <f t="shared" si="0"/>
        <v>0</v>
      </c>
      <c r="Q31" s="24">
        <f t="shared" si="1"/>
        <v>0</v>
      </c>
      <c r="R31" s="28"/>
      <c r="S31" s="24">
        <f t="shared" si="2"/>
        <v>0</v>
      </c>
      <c r="T31" s="30">
        <f t="shared" si="3"/>
        <v>0</v>
      </c>
      <c r="U31" s="30">
        <f t="shared" si="4"/>
        <v>0</v>
      </c>
      <c r="V31" s="30">
        <f t="shared" si="5"/>
        <v>0</v>
      </c>
    </row>
    <row r="32" spans="1:22" x14ac:dyDescent="0.25">
      <c r="A32" s="23">
        <v>15</v>
      </c>
      <c r="B32" s="34" t="s">
        <v>52</v>
      </c>
      <c r="C32" s="35">
        <v>49216</v>
      </c>
      <c r="D32" s="34" t="s">
        <v>184</v>
      </c>
      <c r="E32" s="34" t="s">
        <v>185</v>
      </c>
      <c r="F32" s="42" t="s">
        <v>320</v>
      </c>
      <c r="G32" s="41" t="s">
        <v>4</v>
      </c>
      <c r="H32" s="43">
        <v>21626.55</v>
      </c>
      <c r="I32" s="44"/>
      <c r="J32" s="44"/>
      <c r="K32" s="44"/>
      <c r="L32" s="36">
        <v>230686</v>
      </c>
      <c r="M32" s="28"/>
      <c r="N32" s="29"/>
      <c r="O32" s="25">
        <v>24</v>
      </c>
      <c r="P32" s="24">
        <f t="shared" si="0"/>
        <v>0</v>
      </c>
      <c r="Q32" s="24">
        <f t="shared" si="1"/>
        <v>0</v>
      </c>
      <c r="R32" s="28"/>
      <c r="S32" s="24">
        <f t="shared" si="2"/>
        <v>0</v>
      </c>
      <c r="T32" s="30">
        <f t="shared" si="3"/>
        <v>0</v>
      </c>
      <c r="U32" s="30">
        <f t="shared" si="4"/>
        <v>0</v>
      </c>
      <c r="V32" s="30">
        <f t="shared" si="5"/>
        <v>0</v>
      </c>
    </row>
    <row r="33" spans="1:22" x14ac:dyDescent="0.25">
      <c r="A33" s="23">
        <v>16</v>
      </c>
      <c r="B33" s="34" t="s">
        <v>53</v>
      </c>
      <c r="C33" s="35">
        <v>49231</v>
      </c>
      <c r="D33" s="34" t="s">
        <v>186</v>
      </c>
      <c r="E33" s="34" t="s">
        <v>187</v>
      </c>
      <c r="F33" s="42" t="s">
        <v>321</v>
      </c>
      <c r="G33" s="41" t="s">
        <v>6</v>
      </c>
      <c r="H33" s="43">
        <v>462335</v>
      </c>
      <c r="I33" s="44"/>
      <c r="J33" s="44"/>
      <c r="K33" s="44"/>
      <c r="L33" s="36">
        <v>41070</v>
      </c>
      <c r="M33" s="28"/>
      <c r="N33" s="29"/>
      <c r="O33" s="25">
        <v>24</v>
      </c>
      <c r="P33" s="24">
        <f t="shared" si="0"/>
        <v>0</v>
      </c>
      <c r="Q33" s="24">
        <f t="shared" si="1"/>
        <v>0</v>
      </c>
      <c r="R33" s="28"/>
      <c r="S33" s="24">
        <f t="shared" si="2"/>
        <v>0</v>
      </c>
      <c r="T33" s="30">
        <f t="shared" si="3"/>
        <v>0</v>
      </c>
      <c r="U33" s="30">
        <f t="shared" si="4"/>
        <v>0</v>
      </c>
      <c r="V33" s="30">
        <f t="shared" si="5"/>
        <v>0</v>
      </c>
    </row>
    <row r="34" spans="1:22" x14ac:dyDescent="0.25">
      <c r="A34" s="23">
        <v>17</v>
      </c>
      <c r="B34" s="34" t="s">
        <v>53</v>
      </c>
      <c r="C34" s="35">
        <v>49231</v>
      </c>
      <c r="D34" s="34" t="s">
        <v>186</v>
      </c>
      <c r="E34" s="34" t="s">
        <v>187</v>
      </c>
      <c r="F34" s="42" t="s">
        <v>322</v>
      </c>
      <c r="G34" s="41" t="s">
        <v>6</v>
      </c>
      <c r="H34" s="43">
        <v>1114819</v>
      </c>
      <c r="I34" s="44"/>
      <c r="J34" s="44"/>
      <c r="K34" s="44"/>
      <c r="L34" s="36">
        <v>52764</v>
      </c>
      <c r="M34" s="28"/>
      <c r="N34" s="29"/>
      <c r="O34" s="25">
        <v>24</v>
      </c>
      <c r="P34" s="24">
        <f t="shared" si="0"/>
        <v>0</v>
      </c>
      <c r="Q34" s="24">
        <f t="shared" si="1"/>
        <v>0</v>
      </c>
      <c r="R34" s="28"/>
      <c r="S34" s="24">
        <f t="shared" si="2"/>
        <v>0</v>
      </c>
      <c r="T34" s="30">
        <f t="shared" si="3"/>
        <v>0</v>
      </c>
      <c r="U34" s="30">
        <f t="shared" si="4"/>
        <v>0</v>
      </c>
      <c r="V34" s="30">
        <f t="shared" si="5"/>
        <v>0</v>
      </c>
    </row>
    <row r="35" spans="1:22" x14ac:dyDescent="0.25">
      <c r="A35" s="23">
        <v>18</v>
      </c>
      <c r="B35" s="34" t="s">
        <v>54</v>
      </c>
      <c r="C35" s="35">
        <v>49210</v>
      </c>
      <c r="D35" s="34" t="s">
        <v>188</v>
      </c>
      <c r="E35" s="34" t="s">
        <v>189</v>
      </c>
      <c r="F35" s="42" t="s">
        <v>323</v>
      </c>
      <c r="G35" s="41" t="s">
        <v>6</v>
      </c>
      <c r="H35" s="43">
        <v>20348</v>
      </c>
      <c r="I35" s="44"/>
      <c r="J35" s="44"/>
      <c r="K35" s="44"/>
      <c r="L35" s="36">
        <v>27510</v>
      </c>
      <c r="M35" s="28"/>
      <c r="N35" s="29"/>
      <c r="O35" s="25">
        <v>24</v>
      </c>
      <c r="P35" s="24">
        <f t="shared" si="0"/>
        <v>0</v>
      </c>
      <c r="Q35" s="24">
        <f t="shared" si="1"/>
        <v>0</v>
      </c>
      <c r="R35" s="28"/>
      <c r="S35" s="24">
        <f t="shared" si="2"/>
        <v>0</v>
      </c>
      <c r="T35" s="30">
        <f t="shared" si="3"/>
        <v>0</v>
      </c>
      <c r="U35" s="30">
        <f t="shared" si="4"/>
        <v>0</v>
      </c>
      <c r="V35" s="30">
        <f t="shared" si="5"/>
        <v>0</v>
      </c>
    </row>
    <row r="36" spans="1:22" x14ac:dyDescent="0.25">
      <c r="A36" s="23">
        <v>19</v>
      </c>
      <c r="B36" s="34" t="s">
        <v>54</v>
      </c>
      <c r="C36" s="35">
        <v>49210</v>
      </c>
      <c r="D36" s="34" t="s">
        <v>188</v>
      </c>
      <c r="E36" s="34" t="s">
        <v>189</v>
      </c>
      <c r="F36" s="42" t="s">
        <v>324</v>
      </c>
      <c r="G36" s="41" t="s">
        <v>4</v>
      </c>
      <c r="H36" s="43">
        <v>53072</v>
      </c>
      <c r="I36" s="44"/>
      <c r="J36" s="44"/>
      <c r="K36" s="44"/>
      <c r="L36" s="36">
        <v>158824</v>
      </c>
      <c r="M36" s="28"/>
      <c r="N36" s="29"/>
      <c r="O36" s="25">
        <v>24</v>
      </c>
      <c r="P36" s="24">
        <f t="shared" si="0"/>
        <v>0</v>
      </c>
      <c r="Q36" s="24">
        <f t="shared" si="1"/>
        <v>0</v>
      </c>
      <c r="R36" s="28"/>
      <c r="S36" s="24">
        <f t="shared" si="2"/>
        <v>0</v>
      </c>
      <c r="T36" s="30">
        <f t="shared" si="3"/>
        <v>0</v>
      </c>
      <c r="U36" s="30">
        <f t="shared" si="4"/>
        <v>0</v>
      </c>
      <c r="V36" s="30">
        <f t="shared" si="5"/>
        <v>0</v>
      </c>
    </row>
    <row r="37" spans="1:22" x14ac:dyDescent="0.25">
      <c r="A37" s="23">
        <v>20</v>
      </c>
      <c r="B37" s="34" t="s">
        <v>55</v>
      </c>
      <c r="C37" s="35">
        <v>49221</v>
      </c>
      <c r="D37" s="34" t="s">
        <v>190</v>
      </c>
      <c r="E37" s="34" t="s">
        <v>191</v>
      </c>
      <c r="F37" s="42" t="s">
        <v>325</v>
      </c>
      <c r="G37" s="41" t="s">
        <v>4</v>
      </c>
      <c r="H37" s="43">
        <v>94246</v>
      </c>
      <c r="I37" s="44"/>
      <c r="J37" s="44"/>
      <c r="K37" s="44"/>
      <c r="L37" s="36">
        <v>245373</v>
      </c>
      <c r="M37" s="28"/>
      <c r="N37" s="29"/>
      <c r="O37" s="25">
        <v>24</v>
      </c>
      <c r="P37" s="24">
        <f t="shared" si="0"/>
        <v>0</v>
      </c>
      <c r="Q37" s="24">
        <f t="shared" si="1"/>
        <v>0</v>
      </c>
      <c r="R37" s="28"/>
      <c r="S37" s="24">
        <f t="shared" si="2"/>
        <v>0</v>
      </c>
      <c r="T37" s="30">
        <f t="shared" si="3"/>
        <v>0</v>
      </c>
      <c r="U37" s="30">
        <f t="shared" si="4"/>
        <v>0</v>
      </c>
      <c r="V37" s="30">
        <f t="shared" si="5"/>
        <v>0</v>
      </c>
    </row>
    <row r="38" spans="1:22" x14ac:dyDescent="0.25">
      <c r="A38" s="23">
        <v>21</v>
      </c>
      <c r="B38" s="34" t="s">
        <v>56</v>
      </c>
      <c r="C38" s="35">
        <v>49210</v>
      </c>
      <c r="D38" s="34" t="s">
        <v>188</v>
      </c>
      <c r="E38" s="34" t="s">
        <v>192</v>
      </c>
      <c r="F38" s="42" t="s">
        <v>326</v>
      </c>
      <c r="G38" s="41" t="s">
        <v>6</v>
      </c>
      <c r="H38" s="43">
        <v>204895</v>
      </c>
      <c r="I38" s="44"/>
      <c r="J38" s="44"/>
      <c r="K38" s="44"/>
      <c r="L38" s="36">
        <v>69380</v>
      </c>
      <c r="M38" s="28"/>
      <c r="N38" s="29"/>
      <c r="O38" s="25">
        <v>24</v>
      </c>
      <c r="P38" s="24">
        <f t="shared" si="0"/>
        <v>0</v>
      </c>
      <c r="Q38" s="24">
        <f t="shared" si="1"/>
        <v>0</v>
      </c>
      <c r="R38" s="28"/>
      <c r="S38" s="24">
        <f t="shared" si="2"/>
        <v>0</v>
      </c>
      <c r="T38" s="30">
        <f t="shared" si="3"/>
        <v>0</v>
      </c>
      <c r="U38" s="30">
        <f t="shared" si="4"/>
        <v>0</v>
      </c>
      <c r="V38" s="30">
        <f t="shared" si="5"/>
        <v>0</v>
      </c>
    </row>
    <row r="39" spans="1:22" x14ac:dyDescent="0.25">
      <c r="A39" s="23">
        <v>22</v>
      </c>
      <c r="B39" s="34" t="s">
        <v>57</v>
      </c>
      <c r="C39" s="35">
        <v>49217</v>
      </c>
      <c r="D39" s="34" t="s">
        <v>193</v>
      </c>
      <c r="E39" s="34" t="s">
        <v>194</v>
      </c>
      <c r="F39" s="42" t="s">
        <v>327</v>
      </c>
      <c r="G39" s="41" t="s">
        <v>8</v>
      </c>
      <c r="H39" s="43">
        <v>14676</v>
      </c>
      <c r="I39" s="44"/>
      <c r="J39" s="44"/>
      <c r="K39" s="44"/>
      <c r="L39" s="36">
        <v>124711</v>
      </c>
      <c r="M39" s="28"/>
      <c r="N39" s="29"/>
      <c r="O39" s="25">
        <v>24</v>
      </c>
      <c r="P39" s="24">
        <f t="shared" si="0"/>
        <v>0</v>
      </c>
      <c r="Q39" s="24">
        <f t="shared" si="1"/>
        <v>0</v>
      </c>
      <c r="R39" s="28"/>
      <c r="S39" s="24">
        <f t="shared" si="2"/>
        <v>0</v>
      </c>
      <c r="T39" s="30">
        <f t="shared" si="3"/>
        <v>0</v>
      </c>
      <c r="U39" s="30">
        <f t="shared" si="4"/>
        <v>0</v>
      </c>
      <c r="V39" s="30">
        <f t="shared" si="5"/>
        <v>0</v>
      </c>
    </row>
    <row r="40" spans="1:22" x14ac:dyDescent="0.25">
      <c r="A40" s="23">
        <v>23</v>
      </c>
      <c r="B40" s="34" t="s">
        <v>58</v>
      </c>
      <c r="C40" s="35">
        <v>49223</v>
      </c>
      <c r="D40" s="34" t="s">
        <v>195</v>
      </c>
      <c r="E40" s="34" t="s">
        <v>196</v>
      </c>
      <c r="F40" s="42" t="s">
        <v>328</v>
      </c>
      <c r="G40" s="41" t="s">
        <v>8</v>
      </c>
      <c r="H40" s="43">
        <v>20291</v>
      </c>
      <c r="I40" s="44"/>
      <c r="J40" s="44"/>
      <c r="K40" s="44"/>
      <c r="L40" s="36">
        <v>158464</v>
      </c>
      <c r="M40" s="28"/>
      <c r="N40" s="29"/>
      <c r="O40" s="25">
        <v>24</v>
      </c>
      <c r="P40" s="24">
        <f t="shared" si="0"/>
        <v>0</v>
      </c>
      <c r="Q40" s="24">
        <f t="shared" si="1"/>
        <v>0</v>
      </c>
      <c r="R40" s="28"/>
      <c r="S40" s="24">
        <f t="shared" si="2"/>
        <v>0</v>
      </c>
      <c r="T40" s="30">
        <f t="shared" si="3"/>
        <v>0</v>
      </c>
      <c r="U40" s="30">
        <f t="shared" si="4"/>
        <v>0</v>
      </c>
      <c r="V40" s="30">
        <f t="shared" si="5"/>
        <v>0</v>
      </c>
    </row>
    <row r="41" spans="1:22" x14ac:dyDescent="0.25">
      <c r="A41" s="23">
        <v>24</v>
      </c>
      <c r="B41" s="34" t="s">
        <v>59</v>
      </c>
      <c r="C41" s="35">
        <v>49214</v>
      </c>
      <c r="D41" s="34" t="s">
        <v>197</v>
      </c>
      <c r="E41" s="34" t="s">
        <v>198</v>
      </c>
      <c r="F41" s="42" t="s">
        <v>329</v>
      </c>
      <c r="G41" s="41" t="s">
        <v>8</v>
      </c>
      <c r="H41" s="43">
        <v>21616</v>
      </c>
      <c r="I41" s="44"/>
      <c r="J41" s="44"/>
      <c r="K41" s="44"/>
      <c r="L41" s="36">
        <v>121923</v>
      </c>
      <c r="M41" s="28"/>
      <c r="N41" s="29"/>
      <c r="O41" s="25">
        <v>24</v>
      </c>
      <c r="P41" s="24">
        <f t="shared" si="0"/>
        <v>0</v>
      </c>
      <c r="Q41" s="24">
        <f t="shared" si="1"/>
        <v>0</v>
      </c>
      <c r="R41" s="28"/>
      <c r="S41" s="24">
        <f t="shared" si="2"/>
        <v>0</v>
      </c>
      <c r="T41" s="30">
        <f t="shared" si="3"/>
        <v>0</v>
      </c>
      <c r="U41" s="30">
        <f t="shared" si="4"/>
        <v>0</v>
      </c>
      <c r="V41" s="30">
        <f t="shared" si="5"/>
        <v>0</v>
      </c>
    </row>
    <row r="42" spans="1:22" x14ac:dyDescent="0.25">
      <c r="A42" s="23">
        <v>25</v>
      </c>
      <c r="B42" s="34" t="s">
        <v>60</v>
      </c>
      <c r="C42" s="35">
        <v>49250</v>
      </c>
      <c r="D42" s="34" t="s">
        <v>199</v>
      </c>
      <c r="E42" s="34" t="s">
        <v>200</v>
      </c>
      <c r="F42" s="42" t="s">
        <v>330</v>
      </c>
      <c r="G42" s="41" t="s">
        <v>4</v>
      </c>
      <c r="H42" s="43">
        <v>2095</v>
      </c>
      <c r="I42" s="44"/>
      <c r="J42" s="44"/>
      <c r="K42" s="44"/>
      <c r="L42" s="36">
        <v>457400</v>
      </c>
      <c r="M42" s="28"/>
      <c r="N42" s="29"/>
      <c r="O42" s="25">
        <v>24</v>
      </c>
      <c r="P42" s="24">
        <f t="shared" si="0"/>
        <v>0</v>
      </c>
      <c r="Q42" s="24">
        <f t="shared" si="1"/>
        <v>0</v>
      </c>
      <c r="R42" s="28"/>
      <c r="S42" s="24">
        <f t="shared" si="2"/>
        <v>0</v>
      </c>
      <c r="T42" s="30">
        <f t="shared" si="3"/>
        <v>0</v>
      </c>
      <c r="U42" s="30">
        <f t="shared" si="4"/>
        <v>0</v>
      </c>
      <c r="V42" s="30">
        <f t="shared" si="5"/>
        <v>0</v>
      </c>
    </row>
    <row r="43" spans="1:22" x14ac:dyDescent="0.25">
      <c r="A43" s="23">
        <v>26</v>
      </c>
      <c r="B43" s="34" t="s">
        <v>61</v>
      </c>
      <c r="C43" s="35">
        <v>49254</v>
      </c>
      <c r="D43" s="34" t="s">
        <v>201</v>
      </c>
      <c r="E43" s="34" t="s">
        <v>202</v>
      </c>
      <c r="F43" s="42" t="s">
        <v>331</v>
      </c>
      <c r="G43" s="41" t="s">
        <v>7</v>
      </c>
      <c r="H43" s="43">
        <v>249467</v>
      </c>
      <c r="I43" s="44"/>
      <c r="J43" s="44"/>
      <c r="K43" s="44"/>
      <c r="L43" s="36">
        <v>26401</v>
      </c>
      <c r="M43" s="28"/>
      <c r="N43" s="29"/>
      <c r="O43" s="25">
        <v>24</v>
      </c>
      <c r="P43" s="24">
        <f t="shared" si="0"/>
        <v>0</v>
      </c>
      <c r="Q43" s="24">
        <f t="shared" si="1"/>
        <v>0</v>
      </c>
      <c r="R43" s="28"/>
      <c r="S43" s="24">
        <f t="shared" si="2"/>
        <v>0</v>
      </c>
      <c r="T43" s="30">
        <f t="shared" si="3"/>
        <v>0</v>
      </c>
      <c r="U43" s="30">
        <f t="shared" si="4"/>
        <v>0</v>
      </c>
      <c r="V43" s="30">
        <f t="shared" si="5"/>
        <v>0</v>
      </c>
    </row>
    <row r="44" spans="1:22" x14ac:dyDescent="0.25">
      <c r="A44" s="23">
        <v>27</v>
      </c>
      <c r="B44" s="34" t="s">
        <v>62</v>
      </c>
      <c r="C44" s="35">
        <v>49284</v>
      </c>
      <c r="D44" s="34" t="s">
        <v>203</v>
      </c>
      <c r="E44" s="34" t="s">
        <v>204</v>
      </c>
      <c r="F44" s="42" t="s">
        <v>332</v>
      </c>
      <c r="G44" s="41" t="s">
        <v>8</v>
      </c>
      <c r="H44" s="43">
        <v>52115</v>
      </c>
      <c r="I44" s="44"/>
      <c r="J44" s="44"/>
      <c r="K44" s="44"/>
      <c r="L44" s="36">
        <v>119974</v>
      </c>
      <c r="M44" s="28"/>
      <c r="N44" s="29"/>
      <c r="O44" s="25">
        <v>24</v>
      </c>
      <c r="P44" s="24">
        <f t="shared" si="0"/>
        <v>0</v>
      </c>
      <c r="Q44" s="24">
        <f t="shared" si="1"/>
        <v>0</v>
      </c>
      <c r="R44" s="28"/>
      <c r="S44" s="24">
        <f t="shared" si="2"/>
        <v>0</v>
      </c>
      <c r="T44" s="30">
        <f t="shared" si="3"/>
        <v>0</v>
      </c>
      <c r="U44" s="30">
        <f t="shared" si="4"/>
        <v>0</v>
      </c>
      <c r="V44" s="30">
        <f t="shared" si="5"/>
        <v>0</v>
      </c>
    </row>
    <row r="45" spans="1:22" x14ac:dyDescent="0.25">
      <c r="A45" s="23">
        <v>28</v>
      </c>
      <c r="B45" s="34" t="s">
        <v>63</v>
      </c>
      <c r="C45" s="35">
        <v>49255</v>
      </c>
      <c r="D45" s="34" t="s">
        <v>205</v>
      </c>
      <c r="E45" s="34" t="s">
        <v>206</v>
      </c>
      <c r="F45" s="42" t="s">
        <v>333</v>
      </c>
      <c r="G45" s="41" t="s">
        <v>6</v>
      </c>
      <c r="H45" s="43">
        <v>74107</v>
      </c>
      <c r="I45" s="44"/>
      <c r="J45" s="44"/>
      <c r="K45" s="44"/>
      <c r="L45" s="36">
        <v>77568</v>
      </c>
      <c r="M45" s="28"/>
      <c r="N45" s="29"/>
      <c r="O45" s="25">
        <v>24</v>
      </c>
      <c r="P45" s="24">
        <f t="shared" si="0"/>
        <v>0</v>
      </c>
      <c r="Q45" s="24">
        <f t="shared" si="1"/>
        <v>0</v>
      </c>
      <c r="R45" s="28"/>
      <c r="S45" s="24">
        <f t="shared" si="2"/>
        <v>0</v>
      </c>
      <c r="T45" s="30">
        <f t="shared" si="3"/>
        <v>0</v>
      </c>
      <c r="U45" s="30">
        <f t="shared" si="4"/>
        <v>0</v>
      </c>
      <c r="V45" s="30">
        <f t="shared" si="5"/>
        <v>0</v>
      </c>
    </row>
    <row r="46" spans="1:22" x14ac:dyDescent="0.25">
      <c r="A46" s="23">
        <v>29</v>
      </c>
      <c r="B46" s="34" t="s">
        <v>64</v>
      </c>
      <c r="C46" s="35">
        <v>49283</v>
      </c>
      <c r="D46" s="34" t="s">
        <v>207</v>
      </c>
      <c r="E46" s="34" t="s">
        <v>208</v>
      </c>
      <c r="F46" s="42" t="s">
        <v>334</v>
      </c>
      <c r="G46" s="41" t="s">
        <v>6</v>
      </c>
      <c r="H46" s="43">
        <v>24682</v>
      </c>
      <c r="I46" s="44"/>
      <c r="J46" s="44"/>
      <c r="K46" s="44"/>
      <c r="L46" s="36">
        <v>40474</v>
      </c>
      <c r="M46" s="28"/>
      <c r="N46" s="29"/>
      <c r="O46" s="25">
        <v>24</v>
      </c>
      <c r="P46" s="24">
        <f t="shared" si="0"/>
        <v>0</v>
      </c>
      <c r="Q46" s="24">
        <f t="shared" si="1"/>
        <v>0</v>
      </c>
      <c r="R46" s="28"/>
      <c r="S46" s="24">
        <f t="shared" si="2"/>
        <v>0</v>
      </c>
      <c r="T46" s="30">
        <f t="shared" si="3"/>
        <v>0</v>
      </c>
      <c r="U46" s="30">
        <f t="shared" si="4"/>
        <v>0</v>
      </c>
      <c r="V46" s="30">
        <f t="shared" si="5"/>
        <v>0</v>
      </c>
    </row>
    <row r="47" spans="1:22" x14ac:dyDescent="0.25">
      <c r="A47" s="23">
        <v>30</v>
      </c>
      <c r="B47" s="34" t="s">
        <v>65</v>
      </c>
      <c r="C47" s="35">
        <v>49282</v>
      </c>
      <c r="D47" s="34" t="s">
        <v>209</v>
      </c>
      <c r="E47" s="34" t="s">
        <v>210</v>
      </c>
      <c r="F47" s="42" t="s">
        <v>335</v>
      </c>
      <c r="G47" s="41" t="s">
        <v>4</v>
      </c>
      <c r="H47" s="43">
        <v>74577</v>
      </c>
      <c r="I47" s="44"/>
      <c r="J47" s="44"/>
      <c r="K47" s="44"/>
      <c r="L47" s="36">
        <v>244286</v>
      </c>
      <c r="M47" s="28"/>
      <c r="N47" s="29"/>
      <c r="O47" s="25">
        <v>24</v>
      </c>
      <c r="P47" s="24">
        <f t="shared" si="0"/>
        <v>0</v>
      </c>
      <c r="Q47" s="24">
        <f t="shared" si="1"/>
        <v>0</v>
      </c>
      <c r="R47" s="28"/>
      <c r="S47" s="24">
        <f t="shared" si="2"/>
        <v>0</v>
      </c>
      <c r="T47" s="30">
        <f t="shared" si="3"/>
        <v>0</v>
      </c>
      <c r="U47" s="30">
        <f t="shared" si="4"/>
        <v>0</v>
      </c>
      <c r="V47" s="30">
        <f t="shared" si="5"/>
        <v>0</v>
      </c>
    </row>
    <row r="48" spans="1:22" x14ac:dyDescent="0.25">
      <c r="A48" s="23">
        <v>31</v>
      </c>
      <c r="B48" s="34" t="s">
        <v>66</v>
      </c>
      <c r="C48" s="35">
        <v>49253</v>
      </c>
      <c r="D48" s="34" t="s">
        <v>211</v>
      </c>
      <c r="E48" s="34" t="s">
        <v>212</v>
      </c>
      <c r="F48" s="42" t="s">
        <v>336</v>
      </c>
      <c r="G48" s="41" t="s">
        <v>8</v>
      </c>
      <c r="H48" s="43">
        <v>563</v>
      </c>
      <c r="I48" s="44"/>
      <c r="J48" s="44"/>
      <c r="K48" s="44"/>
      <c r="L48" s="36">
        <v>62288</v>
      </c>
      <c r="M48" s="28"/>
      <c r="N48" s="29"/>
      <c r="O48" s="25">
        <v>24</v>
      </c>
      <c r="P48" s="24">
        <f t="shared" si="0"/>
        <v>0</v>
      </c>
      <c r="Q48" s="24">
        <f t="shared" si="1"/>
        <v>0</v>
      </c>
      <c r="R48" s="28"/>
      <c r="S48" s="24">
        <f t="shared" si="2"/>
        <v>0</v>
      </c>
      <c r="T48" s="30">
        <f t="shared" si="3"/>
        <v>0</v>
      </c>
      <c r="U48" s="30">
        <f t="shared" si="4"/>
        <v>0</v>
      </c>
      <c r="V48" s="30">
        <f t="shared" si="5"/>
        <v>0</v>
      </c>
    </row>
    <row r="49" spans="1:22" x14ac:dyDescent="0.25">
      <c r="A49" s="23">
        <v>32</v>
      </c>
      <c r="B49" s="34" t="s">
        <v>67</v>
      </c>
      <c r="C49" s="35">
        <v>49252</v>
      </c>
      <c r="D49" s="34" t="s">
        <v>213</v>
      </c>
      <c r="E49" s="34" t="s">
        <v>214</v>
      </c>
      <c r="F49" s="42" t="s">
        <v>337</v>
      </c>
      <c r="G49" s="41" t="s">
        <v>7</v>
      </c>
      <c r="H49" s="43">
        <v>829260</v>
      </c>
      <c r="I49" s="44"/>
      <c r="J49" s="44"/>
      <c r="K49" s="44"/>
      <c r="L49" s="36">
        <v>17899</v>
      </c>
      <c r="M49" s="28"/>
      <c r="N49" s="29"/>
      <c r="O49" s="25">
        <v>24</v>
      </c>
      <c r="P49" s="24">
        <f t="shared" si="0"/>
        <v>0</v>
      </c>
      <c r="Q49" s="24">
        <f t="shared" si="1"/>
        <v>0</v>
      </c>
      <c r="R49" s="28"/>
      <c r="S49" s="24">
        <f t="shared" si="2"/>
        <v>0</v>
      </c>
      <c r="T49" s="30">
        <f t="shared" si="3"/>
        <v>0</v>
      </c>
      <c r="U49" s="30">
        <f t="shared" si="4"/>
        <v>0</v>
      </c>
      <c r="V49" s="30">
        <f t="shared" si="5"/>
        <v>0</v>
      </c>
    </row>
    <row r="50" spans="1:22" x14ac:dyDescent="0.25">
      <c r="A50" s="23">
        <v>33</v>
      </c>
      <c r="B50" s="34" t="s">
        <v>68</v>
      </c>
      <c r="C50" s="35">
        <v>49247</v>
      </c>
      <c r="D50" s="34" t="s">
        <v>215</v>
      </c>
      <c r="E50" s="34" t="s">
        <v>216</v>
      </c>
      <c r="F50" s="42" t="s">
        <v>338</v>
      </c>
      <c r="G50" s="41" t="s">
        <v>4</v>
      </c>
      <c r="H50" s="43">
        <v>27526</v>
      </c>
      <c r="I50" s="44"/>
      <c r="J50" s="44"/>
      <c r="K50" s="44"/>
      <c r="L50" s="36">
        <v>274226</v>
      </c>
      <c r="M50" s="28"/>
      <c r="N50" s="29"/>
      <c r="O50" s="25">
        <v>24</v>
      </c>
      <c r="P50" s="24">
        <f t="shared" ref="P50:P81" si="6">N50*O50</f>
        <v>0</v>
      </c>
      <c r="Q50" s="24">
        <f t="shared" ref="Q50:Q81" si="7">L50*M50+P50</f>
        <v>0</v>
      </c>
      <c r="R50" s="28"/>
      <c r="S50" s="24">
        <f t="shared" ref="S50:S81" si="8">L50*R50</f>
        <v>0</v>
      </c>
      <c r="T50" s="30">
        <f t="shared" ref="T50:T81" si="9">Q50+S50</f>
        <v>0</v>
      </c>
      <c r="U50" s="30">
        <f t="shared" ref="U50:U81" si="10">25%*T50</f>
        <v>0</v>
      </c>
      <c r="V50" s="30">
        <f t="shared" ref="V50:V81" si="11">T50+U50</f>
        <v>0</v>
      </c>
    </row>
    <row r="51" spans="1:22" x14ac:dyDescent="0.25">
      <c r="A51" s="23">
        <v>34</v>
      </c>
      <c r="B51" s="34" t="s">
        <v>69</v>
      </c>
      <c r="C51" s="35">
        <v>49250</v>
      </c>
      <c r="D51" s="34" t="s">
        <v>199</v>
      </c>
      <c r="E51" s="34" t="s">
        <v>217</v>
      </c>
      <c r="F51" s="42" t="s">
        <v>339</v>
      </c>
      <c r="G51" s="41" t="s">
        <v>6</v>
      </c>
      <c r="H51" s="43">
        <v>37931</v>
      </c>
      <c r="I51" s="44"/>
      <c r="J51" s="44"/>
      <c r="K51" s="44"/>
      <c r="L51" s="36">
        <v>72242</v>
      </c>
      <c r="M51" s="28"/>
      <c r="N51" s="29"/>
      <c r="O51" s="25">
        <v>24</v>
      </c>
      <c r="P51" s="24">
        <f t="shared" si="6"/>
        <v>0</v>
      </c>
      <c r="Q51" s="24">
        <f t="shared" si="7"/>
        <v>0</v>
      </c>
      <c r="R51" s="28"/>
      <c r="S51" s="24">
        <f t="shared" si="8"/>
        <v>0</v>
      </c>
      <c r="T51" s="30">
        <f t="shared" si="9"/>
        <v>0</v>
      </c>
      <c r="U51" s="30">
        <f t="shared" si="10"/>
        <v>0</v>
      </c>
      <c r="V51" s="30">
        <f t="shared" si="11"/>
        <v>0</v>
      </c>
    </row>
    <row r="52" spans="1:22" x14ac:dyDescent="0.25">
      <c r="A52" s="23">
        <v>35</v>
      </c>
      <c r="B52" s="34" t="s">
        <v>70</v>
      </c>
      <c r="C52" s="35">
        <v>49250</v>
      </c>
      <c r="D52" s="34" t="s">
        <v>199</v>
      </c>
      <c r="E52" s="34" t="s">
        <v>218</v>
      </c>
      <c r="F52" s="42" t="s">
        <v>340</v>
      </c>
      <c r="G52" s="41" t="s">
        <v>8</v>
      </c>
      <c r="H52" s="43">
        <v>37225</v>
      </c>
      <c r="I52" s="44"/>
      <c r="J52" s="44"/>
      <c r="K52" s="44"/>
      <c r="L52" s="36">
        <v>118702</v>
      </c>
      <c r="M52" s="28"/>
      <c r="N52" s="29"/>
      <c r="O52" s="25">
        <v>24</v>
      </c>
      <c r="P52" s="24">
        <f t="shared" si="6"/>
        <v>0</v>
      </c>
      <c r="Q52" s="24">
        <f t="shared" si="7"/>
        <v>0</v>
      </c>
      <c r="R52" s="28"/>
      <c r="S52" s="24">
        <f t="shared" si="8"/>
        <v>0</v>
      </c>
      <c r="T52" s="30">
        <f t="shared" si="9"/>
        <v>0</v>
      </c>
      <c r="U52" s="30">
        <f t="shared" si="10"/>
        <v>0</v>
      </c>
      <c r="V52" s="30">
        <f t="shared" si="11"/>
        <v>0</v>
      </c>
    </row>
    <row r="53" spans="1:22" x14ac:dyDescent="0.25">
      <c r="A53" s="23">
        <v>36</v>
      </c>
      <c r="B53" s="34" t="s">
        <v>71</v>
      </c>
      <c r="C53" s="35">
        <v>49250</v>
      </c>
      <c r="D53" s="34" t="s">
        <v>199</v>
      </c>
      <c r="E53" s="34" t="s">
        <v>219</v>
      </c>
      <c r="F53" s="42" t="s">
        <v>341</v>
      </c>
      <c r="G53" s="41" t="s">
        <v>7</v>
      </c>
      <c r="H53" s="43">
        <v>12203</v>
      </c>
      <c r="I53" s="44"/>
      <c r="J53" s="44"/>
      <c r="K53" s="44"/>
      <c r="L53" s="36">
        <v>10933</v>
      </c>
      <c r="M53" s="28"/>
      <c r="N53" s="29"/>
      <c r="O53" s="25">
        <v>24</v>
      </c>
      <c r="P53" s="24">
        <f t="shared" si="6"/>
        <v>0</v>
      </c>
      <c r="Q53" s="24">
        <f t="shared" si="7"/>
        <v>0</v>
      </c>
      <c r="R53" s="28"/>
      <c r="S53" s="24">
        <f t="shared" si="8"/>
        <v>0</v>
      </c>
      <c r="T53" s="30">
        <f t="shared" si="9"/>
        <v>0</v>
      </c>
      <c r="U53" s="30">
        <f t="shared" si="10"/>
        <v>0</v>
      </c>
      <c r="V53" s="30">
        <f t="shared" si="11"/>
        <v>0</v>
      </c>
    </row>
    <row r="54" spans="1:22" x14ac:dyDescent="0.25">
      <c r="A54" s="23">
        <v>37</v>
      </c>
      <c r="B54" s="34" t="s">
        <v>71</v>
      </c>
      <c r="C54" s="35">
        <v>49250</v>
      </c>
      <c r="D54" s="34" t="s">
        <v>199</v>
      </c>
      <c r="E54" s="34" t="s">
        <v>219</v>
      </c>
      <c r="F54" s="42" t="s">
        <v>342</v>
      </c>
      <c r="G54" s="41" t="s">
        <v>4</v>
      </c>
      <c r="H54" s="43">
        <v>6688</v>
      </c>
      <c r="I54" s="44"/>
      <c r="J54" s="44"/>
      <c r="K54" s="44"/>
      <c r="L54" s="36">
        <v>474867</v>
      </c>
      <c r="M54" s="28"/>
      <c r="N54" s="29"/>
      <c r="O54" s="25">
        <v>24</v>
      </c>
      <c r="P54" s="24">
        <f t="shared" si="6"/>
        <v>0</v>
      </c>
      <c r="Q54" s="24">
        <f t="shared" si="7"/>
        <v>0</v>
      </c>
      <c r="R54" s="28"/>
      <c r="S54" s="24">
        <f t="shared" si="8"/>
        <v>0</v>
      </c>
      <c r="T54" s="30">
        <f t="shared" si="9"/>
        <v>0</v>
      </c>
      <c r="U54" s="30">
        <f t="shared" si="10"/>
        <v>0</v>
      </c>
      <c r="V54" s="30">
        <f t="shared" si="11"/>
        <v>0</v>
      </c>
    </row>
    <row r="55" spans="1:22" x14ac:dyDescent="0.25">
      <c r="A55" s="23">
        <v>38</v>
      </c>
      <c r="B55" s="34" t="s">
        <v>72</v>
      </c>
      <c r="C55" s="35">
        <v>49290</v>
      </c>
      <c r="D55" s="34" t="s">
        <v>168</v>
      </c>
      <c r="E55" s="34" t="s">
        <v>220</v>
      </c>
      <c r="F55" s="42" t="s">
        <v>343</v>
      </c>
      <c r="G55" s="41" t="s">
        <v>8</v>
      </c>
      <c r="H55" s="43">
        <v>10015</v>
      </c>
      <c r="I55" s="44"/>
      <c r="J55" s="44"/>
      <c r="K55" s="44"/>
      <c r="L55" s="36">
        <v>128119</v>
      </c>
      <c r="M55" s="28"/>
      <c r="N55" s="29"/>
      <c r="O55" s="25">
        <v>24</v>
      </c>
      <c r="P55" s="24">
        <f t="shared" si="6"/>
        <v>0</v>
      </c>
      <c r="Q55" s="24">
        <f t="shared" si="7"/>
        <v>0</v>
      </c>
      <c r="R55" s="28"/>
      <c r="S55" s="24">
        <f t="shared" si="8"/>
        <v>0</v>
      </c>
      <c r="T55" s="30">
        <f t="shared" si="9"/>
        <v>0</v>
      </c>
      <c r="U55" s="30">
        <f t="shared" si="10"/>
        <v>0</v>
      </c>
      <c r="V55" s="30">
        <f t="shared" si="11"/>
        <v>0</v>
      </c>
    </row>
    <row r="56" spans="1:22" x14ac:dyDescent="0.25">
      <c r="A56" s="23">
        <v>39</v>
      </c>
      <c r="B56" s="34" t="s">
        <v>73</v>
      </c>
      <c r="C56" s="35">
        <v>49290</v>
      </c>
      <c r="D56" s="34" t="s">
        <v>168</v>
      </c>
      <c r="E56" s="34" t="s">
        <v>221</v>
      </c>
      <c r="F56" s="42" t="s">
        <v>344</v>
      </c>
      <c r="G56" s="41" t="s">
        <v>5</v>
      </c>
      <c r="H56" s="43">
        <v>14197</v>
      </c>
      <c r="I56" s="44"/>
      <c r="J56" s="44"/>
      <c r="K56" s="44"/>
      <c r="L56" s="36">
        <v>427</v>
      </c>
      <c r="M56" s="28"/>
      <c r="N56" s="29"/>
      <c r="O56" s="25">
        <v>24</v>
      </c>
      <c r="P56" s="24">
        <f t="shared" si="6"/>
        <v>0</v>
      </c>
      <c r="Q56" s="24">
        <f t="shared" si="7"/>
        <v>0</v>
      </c>
      <c r="R56" s="28"/>
      <c r="S56" s="24">
        <f t="shared" si="8"/>
        <v>0</v>
      </c>
      <c r="T56" s="30">
        <f t="shared" si="9"/>
        <v>0</v>
      </c>
      <c r="U56" s="30">
        <f t="shared" si="10"/>
        <v>0</v>
      </c>
      <c r="V56" s="30">
        <f t="shared" si="11"/>
        <v>0</v>
      </c>
    </row>
    <row r="57" spans="1:22" x14ac:dyDescent="0.25">
      <c r="A57" s="23">
        <v>40</v>
      </c>
      <c r="B57" s="34" t="s">
        <v>73</v>
      </c>
      <c r="C57" s="35">
        <v>49290</v>
      </c>
      <c r="D57" s="34" t="s">
        <v>168</v>
      </c>
      <c r="E57" s="34" t="s">
        <v>221</v>
      </c>
      <c r="F57" s="42" t="s">
        <v>345</v>
      </c>
      <c r="G57" s="41" t="s">
        <v>4</v>
      </c>
      <c r="H57" s="43">
        <v>44520</v>
      </c>
      <c r="I57" s="44"/>
      <c r="J57" s="44"/>
      <c r="K57" s="44"/>
      <c r="L57" s="36">
        <v>336804</v>
      </c>
      <c r="M57" s="28"/>
      <c r="N57" s="29"/>
      <c r="O57" s="25">
        <v>24</v>
      </c>
      <c r="P57" s="24">
        <f t="shared" si="6"/>
        <v>0</v>
      </c>
      <c r="Q57" s="24">
        <f t="shared" si="7"/>
        <v>0</v>
      </c>
      <c r="R57" s="28"/>
      <c r="S57" s="24">
        <f t="shared" si="8"/>
        <v>0</v>
      </c>
      <c r="T57" s="30">
        <f t="shared" si="9"/>
        <v>0</v>
      </c>
      <c r="U57" s="30">
        <f t="shared" si="10"/>
        <v>0</v>
      </c>
      <c r="V57" s="30">
        <f t="shared" si="11"/>
        <v>0</v>
      </c>
    </row>
    <row r="58" spans="1:22" x14ac:dyDescent="0.25">
      <c r="A58" s="23">
        <v>41</v>
      </c>
      <c r="B58" s="34" t="s">
        <v>74</v>
      </c>
      <c r="C58" s="35">
        <v>49234</v>
      </c>
      <c r="D58" s="34" t="s">
        <v>178</v>
      </c>
      <c r="E58" s="34" t="s">
        <v>222</v>
      </c>
      <c r="F58" s="42" t="s">
        <v>346</v>
      </c>
      <c r="G58" s="41" t="s">
        <v>4</v>
      </c>
      <c r="H58" s="43">
        <v>32955</v>
      </c>
      <c r="I58" s="44"/>
      <c r="J58" s="44"/>
      <c r="K58" s="44"/>
      <c r="L58" s="36">
        <v>285041</v>
      </c>
      <c r="M58" s="28"/>
      <c r="N58" s="29"/>
      <c r="O58" s="25">
        <v>24</v>
      </c>
      <c r="P58" s="24">
        <f t="shared" si="6"/>
        <v>0</v>
      </c>
      <c r="Q58" s="24">
        <f t="shared" si="7"/>
        <v>0</v>
      </c>
      <c r="R58" s="28"/>
      <c r="S58" s="24">
        <f t="shared" si="8"/>
        <v>0</v>
      </c>
      <c r="T58" s="30">
        <f t="shared" si="9"/>
        <v>0</v>
      </c>
      <c r="U58" s="30">
        <f t="shared" si="10"/>
        <v>0</v>
      </c>
      <c r="V58" s="30">
        <f t="shared" si="11"/>
        <v>0</v>
      </c>
    </row>
    <row r="59" spans="1:22" x14ac:dyDescent="0.25">
      <c r="A59" s="23">
        <v>42</v>
      </c>
      <c r="B59" s="34" t="s">
        <v>75</v>
      </c>
      <c r="C59" s="35">
        <v>49234</v>
      </c>
      <c r="D59" s="34" t="s">
        <v>178</v>
      </c>
      <c r="E59" s="34" t="s">
        <v>223</v>
      </c>
      <c r="F59" s="42" t="s">
        <v>347</v>
      </c>
      <c r="G59" s="41" t="s">
        <v>6</v>
      </c>
      <c r="H59" s="43">
        <v>11963</v>
      </c>
      <c r="I59" s="44"/>
      <c r="J59" s="44"/>
      <c r="K59" s="44"/>
      <c r="L59" s="36">
        <v>73288</v>
      </c>
      <c r="M59" s="28"/>
      <c r="N59" s="29"/>
      <c r="O59" s="25">
        <v>24</v>
      </c>
      <c r="P59" s="24">
        <f t="shared" si="6"/>
        <v>0</v>
      </c>
      <c r="Q59" s="24">
        <f t="shared" si="7"/>
        <v>0</v>
      </c>
      <c r="R59" s="28"/>
      <c r="S59" s="24">
        <f t="shared" si="8"/>
        <v>0</v>
      </c>
      <c r="T59" s="30">
        <f t="shared" si="9"/>
        <v>0</v>
      </c>
      <c r="U59" s="30">
        <f t="shared" si="10"/>
        <v>0</v>
      </c>
      <c r="V59" s="30">
        <f t="shared" si="11"/>
        <v>0</v>
      </c>
    </row>
    <row r="60" spans="1:22" x14ac:dyDescent="0.25">
      <c r="A60" s="23">
        <v>43</v>
      </c>
      <c r="B60" s="34" t="s">
        <v>76</v>
      </c>
      <c r="C60" s="35">
        <v>49221</v>
      </c>
      <c r="D60" s="34" t="s">
        <v>190</v>
      </c>
      <c r="E60" s="34" t="s">
        <v>224</v>
      </c>
      <c r="F60" s="42" t="s">
        <v>348</v>
      </c>
      <c r="G60" s="41" t="s">
        <v>7</v>
      </c>
      <c r="H60" s="43">
        <v>6843</v>
      </c>
      <c r="I60" s="44"/>
      <c r="J60" s="44"/>
      <c r="K60" s="44"/>
      <c r="L60" s="36">
        <v>10454</v>
      </c>
      <c r="M60" s="28"/>
      <c r="N60" s="29"/>
      <c r="O60" s="25">
        <v>24</v>
      </c>
      <c r="P60" s="24">
        <f t="shared" si="6"/>
        <v>0</v>
      </c>
      <c r="Q60" s="24">
        <f t="shared" si="7"/>
        <v>0</v>
      </c>
      <c r="R60" s="28"/>
      <c r="S60" s="24">
        <f t="shared" si="8"/>
        <v>0</v>
      </c>
      <c r="T60" s="30">
        <f t="shared" si="9"/>
        <v>0</v>
      </c>
      <c r="U60" s="30">
        <f t="shared" si="10"/>
        <v>0</v>
      </c>
      <c r="V60" s="30">
        <f t="shared" si="11"/>
        <v>0</v>
      </c>
    </row>
    <row r="61" spans="1:22" x14ac:dyDescent="0.25">
      <c r="A61" s="23">
        <v>44</v>
      </c>
      <c r="B61" s="34" t="s">
        <v>76</v>
      </c>
      <c r="C61" s="35">
        <v>49221</v>
      </c>
      <c r="D61" s="34" t="s">
        <v>190</v>
      </c>
      <c r="E61" s="34" t="s">
        <v>224</v>
      </c>
      <c r="F61" s="42" t="s">
        <v>349</v>
      </c>
      <c r="G61" s="41" t="s">
        <v>4</v>
      </c>
      <c r="H61" s="43">
        <v>40282</v>
      </c>
      <c r="I61" s="44"/>
      <c r="J61" s="44"/>
      <c r="K61" s="44"/>
      <c r="L61" s="36">
        <v>686786</v>
      </c>
      <c r="M61" s="28"/>
      <c r="N61" s="29"/>
      <c r="O61" s="25">
        <v>24</v>
      </c>
      <c r="P61" s="24">
        <f t="shared" si="6"/>
        <v>0</v>
      </c>
      <c r="Q61" s="24">
        <f t="shared" si="7"/>
        <v>0</v>
      </c>
      <c r="R61" s="28"/>
      <c r="S61" s="24">
        <f t="shared" si="8"/>
        <v>0</v>
      </c>
      <c r="T61" s="30">
        <f t="shared" si="9"/>
        <v>0</v>
      </c>
      <c r="U61" s="30">
        <f t="shared" si="10"/>
        <v>0</v>
      </c>
      <c r="V61" s="30">
        <f t="shared" si="11"/>
        <v>0</v>
      </c>
    </row>
    <row r="62" spans="1:22" x14ac:dyDescent="0.25">
      <c r="A62" s="23">
        <v>45</v>
      </c>
      <c r="B62" s="34" t="s">
        <v>77</v>
      </c>
      <c r="C62" s="35">
        <v>49222</v>
      </c>
      <c r="D62" s="34" t="s">
        <v>225</v>
      </c>
      <c r="E62" s="34" t="s">
        <v>226</v>
      </c>
      <c r="F62" s="42" t="s">
        <v>350</v>
      </c>
      <c r="G62" s="41" t="s">
        <v>6</v>
      </c>
      <c r="H62" s="43">
        <v>7298</v>
      </c>
      <c r="I62" s="44"/>
      <c r="J62" s="44"/>
      <c r="K62" s="44"/>
      <c r="L62" s="36">
        <v>89979</v>
      </c>
      <c r="M62" s="28"/>
      <c r="N62" s="29"/>
      <c r="O62" s="25">
        <v>24</v>
      </c>
      <c r="P62" s="24">
        <f t="shared" si="6"/>
        <v>0</v>
      </c>
      <c r="Q62" s="24">
        <f t="shared" si="7"/>
        <v>0</v>
      </c>
      <c r="R62" s="28"/>
      <c r="S62" s="24">
        <f t="shared" si="8"/>
        <v>0</v>
      </c>
      <c r="T62" s="30">
        <f t="shared" si="9"/>
        <v>0</v>
      </c>
      <c r="U62" s="30">
        <f t="shared" si="10"/>
        <v>0</v>
      </c>
      <c r="V62" s="30">
        <f t="shared" si="11"/>
        <v>0</v>
      </c>
    </row>
    <row r="63" spans="1:22" x14ac:dyDescent="0.25">
      <c r="A63" s="23">
        <v>46</v>
      </c>
      <c r="B63" s="34" t="s">
        <v>78</v>
      </c>
      <c r="C63" s="35">
        <v>49254</v>
      </c>
      <c r="D63" s="34" t="s">
        <v>201</v>
      </c>
      <c r="E63" s="34" t="s">
        <v>227</v>
      </c>
      <c r="F63" s="42" t="s">
        <v>351</v>
      </c>
      <c r="G63" s="41" t="s">
        <v>4</v>
      </c>
      <c r="H63" s="43">
        <v>54836</v>
      </c>
      <c r="I63" s="44"/>
      <c r="J63" s="44"/>
      <c r="K63" s="44"/>
      <c r="L63" s="36">
        <v>362016</v>
      </c>
      <c r="M63" s="28"/>
      <c r="N63" s="29"/>
      <c r="O63" s="25">
        <v>24</v>
      </c>
      <c r="P63" s="24">
        <f t="shared" si="6"/>
        <v>0</v>
      </c>
      <c r="Q63" s="24">
        <f t="shared" si="7"/>
        <v>0</v>
      </c>
      <c r="R63" s="28"/>
      <c r="S63" s="24">
        <f t="shared" si="8"/>
        <v>0</v>
      </c>
      <c r="T63" s="30">
        <f t="shared" si="9"/>
        <v>0</v>
      </c>
      <c r="U63" s="30">
        <f t="shared" si="10"/>
        <v>0</v>
      </c>
      <c r="V63" s="30">
        <f t="shared" si="11"/>
        <v>0</v>
      </c>
    </row>
    <row r="64" spans="1:22" x14ac:dyDescent="0.25">
      <c r="A64" s="23">
        <v>47</v>
      </c>
      <c r="B64" s="34" t="s">
        <v>79</v>
      </c>
      <c r="C64" s="35">
        <v>49240</v>
      </c>
      <c r="D64" s="34" t="s">
        <v>158</v>
      </c>
      <c r="E64" s="34" t="s">
        <v>228</v>
      </c>
      <c r="F64" s="42" t="s">
        <v>352</v>
      </c>
      <c r="G64" s="41" t="s">
        <v>6</v>
      </c>
      <c r="H64" s="43">
        <v>13493</v>
      </c>
      <c r="I64" s="44"/>
      <c r="J64" s="44"/>
      <c r="K64" s="44"/>
      <c r="L64" s="36">
        <v>24475</v>
      </c>
      <c r="M64" s="28"/>
      <c r="N64" s="29"/>
      <c r="O64" s="25">
        <v>24</v>
      </c>
      <c r="P64" s="24">
        <f t="shared" si="6"/>
        <v>0</v>
      </c>
      <c r="Q64" s="24">
        <f t="shared" si="7"/>
        <v>0</v>
      </c>
      <c r="R64" s="28"/>
      <c r="S64" s="24">
        <f t="shared" si="8"/>
        <v>0</v>
      </c>
      <c r="T64" s="30">
        <f t="shared" si="9"/>
        <v>0</v>
      </c>
      <c r="U64" s="30">
        <f t="shared" si="10"/>
        <v>0</v>
      </c>
      <c r="V64" s="30">
        <f t="shared" si="11"/>
        <v>0</v>
      </c>
    </row>
    <row r="65" spans="1:22" x14ac:dyDescent="0.25">
      <c r="A65" s="23">
        <v>48</v>
      </c>
      <c r="B65" s="34" t="s">
        <v>80</v>
      </c>
      <c r="C65" s="35">
        <v>49221</v>
      </c>
      <c r="D65" s="34" t="s">
        <v>190</v>
      </c>
      <c r="E65" s="34" t="s">
        <v>229</v>
      </c>
      <c r="F65" s="42" t="s">
        <v>353</v>
      </c>
      <c r="G65" s="41" t="s">
        <v>6</v>
      </c>
      <c r="H65" s="43">
        <v>13337</v>
      </c>
      <c r="I65" s="44"/>
      <c r="J65" s="44"/>
      <c r="K65" s="44"/>
      <c r="L65" s="36">
        <v>65665</v>
      </c>
      <c r="M65" s="28"/>
      <c r="N65" s="29"/>
      <c r="O65" s="25">
        <v>24</v>
      </c>
      <c r="P65" s="24">
        <f t="shared" si="6"/>
        <v>0</v>
      </c>
      <c r="Q65" s="24">
        <f t="shared" si="7"/>
        <v>0</v>
      </c>
      <c r="R65" s="28"/>
      <c r="S65" s="24">
        <f t="shared" si="8"/>
        <v>0</v>
      </c>
      <c r="T65" s="30">
        <f t="shared" si="9"/>
        <v>0</v>
      </c>
      <c r="U65" s="30">
        <f t="shared" si="10"/>
        <v>0</v>
      </c>
      <c r="V65" s="30">
        <f t="shared" si="11"/>
        <v>0</v>
      </c>
    </row>
    <row r="66" spans="1:22" x14ac:dyDescent="0.25">
      <c r="A66" s="23">
        <v>49</v>
      </c>
      <c r="B66" s="34" t="s">
        <v>81</v>
      </c>
      <c r="C66" s="35">
        <v>49240</v>
      </c>
      <c r="D66" s="34" t="s">
        <v>158</v>
      </c>
      <c r="E66" s="34" t="s">
        <v>230</v>
      </c>
      <c r="F66" s="42" t="s">
        <v>354</v>
      </c>
      <c r="G66" s="41" t="s">
        <v>6</v>
      </c>
      <c r="H66" s="43">
        <v>3929</v>
      </c>
      <c r="I66" s="44"/>
      <c r="J66" s="44"/>
      <c r="K66" s="44"/>
      <c r="L66" s="36">
        <v>9013</v>
      </c>
      <c r="M66" s="28"/>
      <c r="N66" s="29"/>
      <c r="O66" s="25">
        <v>24</v>
      </c>
      <c r="P66" s="24">
        <f t="shared" si="6"/>
        <v>0</v>
      </c>
      <c r="Q66" s="24">
        <f t="shared" si="7"/>
        <v>0</v>
      </c>
      <c r="R66" s="28"/>
      <c r="S66" s="24">
        <f t="shared" si="8"/>
        <v>0</v>
      </c>
      <c r="T66" s="30">
        <f t="shared" si="9"/>
        <v>0</v>
      </c>
      <c r="U66" s="30">
        <f t="shared" si="10"/>
        <v>0</v>
      </c>
      <c r="V66" s="30">
        <f t="shared" si="11"/>
        <v>0</v>
      </c>
    </row>
    <row r="67" spans="1:22" x14ac:dyDescent="0.25">
      <c r="A67" s="23">
        <v>50</v>
      </c>
      <c r="B67" s="34" t="s">
        <v>81</v>
      </c>
      <c r="C67" s="35">
        <v>49240</v>
      </c>
      <c r="D67" s="34" t="s">
        <v>158</v>
      </c>
      <c r="E67" s="34" t="s">
        <v>230</v>
      </c>
      <c r="F67" s="42" t="s">
        <v>355</v>
      </c>
      <c r="G67" s="41" t="s">
        <v>4</v>
      </c>
      <c r="H67" s="43">
        <v>34959</v>
      </c>
      <c r="I67" s="44"/>
      <c r="J67" s="44"/>
      <c r="K67" s="44"/>
      <c r="L67" s="36">
        <v>519898</v>
      </c>
      <c r="M67" s="28"/>
      <c r="N67" s="29"/>
      <c r="O67" s="25">
        <v>24</v>
      </c>
      <c r="P67" s="24">
        <f t="shared" si="6"/>
        <v>0</v>
      </c>
      <c r="Q67" s="24">
        <f t="shared" si="7"/>
        <v>0</v>
      </c>
      <c r="R67" s="28"/>
      <c r="S67" s="24">
        <f t="shared" si="8"/>
        <v>0</v>
      </c>
      <c r="T67" s="30">
        <f t="shared" si="9"/>
        <v>0</v>
      </c>
      <c r="U67" s="30">
        <f t="shared" si="10"/>
        <v>0</v>
      </c>
      <c r="V67" s="30">
        <f t="shared" si="11"/>
        <v>0</v>
      </c>
    </row>
    <row r="68" spans="1:22" x14ac:dyDescent="0.25">
      <c r="A68" s="23">
        <v>51</v>
      </c>
      <c r="B68" s="34" t="s">
        <v>82</v>
      </c>
      <c r="C68" s="35">
        <v>49216</v>
      </c>
      <c r="D68" s="34" t="s">
        <v>184</v>
      </c>
      <c r="E68" s="34" t="s">
        <v>231</v>
      </c>
      <c r="F68" s="42" t="s">
        <v>356</v>
      </c>
      <c r="G68" s="41" t="s">
        <v>6</v>
      </c>
      <c r="H68" s="43">
        <v>21168</v>
      </c>
      <c r="I68" s="44"/>
      <c r="J68" s="44"/>
      <c r="K68" s="44"/>
      <c r="L68" s="36">
        <v>72230</v>
      </c>
      <c r="M68" s="28"/>
      <c r="N68" s="29"/>
      <c r="O68" s="25">
        <v>24</v>
      </c>
      <c r="P68" s="24">
        <f t="shared" si="6"/>
        <v>0</v>
      </c>
      <c r="Q68" s="24">
        <f t="shared" si="7"/>
        <v>0</v>
      </c>
      <c r="R68" s="28"/>
      <c r="S68" s="24">
        <f t="shared" si="8"/>
        <v>0</v>
      </c>
      <c r="T68" s="30">
        <f t="shared" si="9"/>
        <v>0</v>
      </c>
      <c r="U68" s="30">
        <f t="shared" si="10"/>
        <v>0</v>
      </c>
      <c r="V68" s="30">
        <f t="shared" si="11"/>
        <v>0</v>
      </c>
    </row>
    <row r="69" spans="1:22" x14ac:dyDescent="0.25">
      <c r="A69" s="23">
        <v>52</v>
      </c>
      <c r="B69" s="34" t="s">
        <v>83</v>
      </c>
      <c r="C69" s="35">
        <v>49218</v>
      </c>
      <c r="D69" s="34" t="s">
        <v>182</v>
      </c>
      <c r="E69" s="34" t="s">
        <v>232</v>
      </c>
      <c r="F69" s="42" t="s">
        <v>357</v>
      </c>
      <c r="G69" s="41" t="s">
        <v>7</v>
      </c>
      <c r="H69" s="43">
        <v>19731</v>
      </c>
      <c r="I69" s="44"/>
      <c r="J69" s="44"/>
      <c r="K69" s="44"/>
      <c r="L69" s="36">
        <v>54728</v>
      </c>
      <c r="M69" s="28"/>
      <c r="N69" s="29"/>
      <c r="O69" s="25">
        <v>24</v>
      </c>
      <c r="P69" s="24">
        <f t="shared" si="6"/>
        <v>0</v>
      </c>
      <c r="Q69" s="24">
        <f t="shared" si="7"/>
        <v>0</v>
      </c>
      <c r="R69" s="28"/>
      <c r="S69" s="24">
        <f t="shared" si="8"/>
        <v>0</v>
      </c>
      <c r="T69" s="30">
        <f t="shared" si="9"/>
        <v>0</v>
      </c>
      <c r="U69" s="30">
        <f t="shared" si="10"/>
        <v>0</v>
      </c>
      <c r="V69" s="30">
        <f t="shared" si="11"/>
        <v>0</v>
      </c>
    </row>
    <row r="70" spans="1:22" x14ac:dyDescent="0.25">
      <c r="A70" s="23">
        <v>53</v>
      </c>
      <c r="B70" s="34" t="s">
        <v>84</v>
      </c>
      <c r="C70" s="35">
        <v>49216</v>
      </c>
      <c r="D70" s="34" t="s">
        <v>184</v>
      </c>
      <c r="E70" s="34" t="s">
        <v>233</v>
      </c>
      <c r="F70" s="42" t="s">
        <v>358</v>
      </c>
      <c r="G70" s="41" t="s">
        <v>7</v>
      </c>
      <c r="H70" s="43">
        <v>8179</v>
      </c>
      <c r="I70" s="44"/>
      <c r="J70" s="44"/>
      <c r="K70" s="44"/>
      <c r="L70" s="36">
        <v>14358</v>
      </c>
      <c r="M70" s="28"/>
      <c r="N70" s="29"/>
      <c r="O70" s="25">
        <v>24</v>
      </c>
      <c r="P70" s="24">
        <f t="shared" si="6"/>
        <v>0</v>
      </c>
      <c r="Q70" s="24">
        <f t="shared" si="7"/>
        <v>0</v>
      </c>
      <c r="R70" s="28"/>
      <c r="S70" s="24">
        <f t="shared" si="8"/>
        <v>0</v>
      </c>
      <c r="T70" s="30">
        <f t="shared" si="9"/>
        <v>0</v>
      </c>
      <c r="U70" s="30">
        <f t="shared" si="10"/>
        <v>0</v>
      </c>
      <c r="V70" s="30">
        <f t="shared" si="11"/>
        <v>0</v>
      </c>
    </row>
    <row r="71" spans="1:22" x14ac:dyDescent="0.25">
      <c r="A71" s="23">
        <v>54</v>
      </c>
      <c r="B71" s="34" t="s">
        <v>84</v>
      </c>
      <c r="C71" s="35">
        <v>49216</v>
      </c>
      <c r="D71" s="34" t="s">
        <v>184</v>
      </c>
      <c r="E71" s="34" t="s">
        <v>233</v>
      </c>
      <c r="F71" s="42" t="s">
        <v>359</v>
      </c>
      <c r="G71" s="41" t="s">
        <v>4</v>
      </c>
      <c r="H71" s="43">
        <v>143907</v>
      </c>
      <c r="I71" s="44"/>
      <c r="J71" s="44"/>
      <c r="K71" s="44"/>
      <c r="L71" s="36">
        <v>374309</v>
      </c>
      <c r="M71" s="28"/>
      <c r="N71" s="29"/>
      <c r="O71" s="25">
        <v>24</v>
      </c>
      <c r="P71" s="24">
        <f t="shared" si="6"/>
        <v>0</v>
      </c>
      <c r="Q71" s="24">
        <f t="shared" si="7"/>
        <v>0</v>
      </c>
      <c r="R71" s="28"/>
      <c r="S71" s="24">
        <f t="shared" si="8"/>
        <v>0</v>
      </c>
      <c r="T71" s="30">
        <f t="shared" si="9"/>
        <v>0</v>
      </c>
      <c r="U71" s="30">
        <f t="shared" si="10"/>
        <v>0</v>
      </c>
      <c r="V71" s="30">
        <f t="shared" si="11"/>
        <v>0</v>
      </c>
    </row>
    <row r="72" spans="1:22" x14ac:dyDescent="0.25">
      <c r="A72" s="23">
        <v>55</v>
      </c>
      <c r="B72" s="34" t="s">
        <v>85</v>
      </c>
      <c r="C72" s="35">
        <v>49225</v>
      </c>
      <c r="D72" s="34" t="s">
        <v>174</v>
      </c>
      <c r="E72" s="34" t="s">
        <v>234</v>
      </c>
      <c r="F72" s="42" t="s">
        <v>360</v>
      </c>
      <c r="G72" s="41" t="s">
        <v>4</v>
      </c>
      <c r="H72" s="43">
        <v>39404</v>
      </c>
      <c r="I72" s="44"/>
      <c r="J72" s="44"/>
      <c r="K72" s="44"/>
      <c r="L72" s="36">
        <v>464059</v>
      </c>
      <c r="M72" s="28"/>
      <c r="N72" s="29"/>
      <c r="O72" s="25">
        <v>24</v>
      </c>
      <c r="P72" s="24">
        <f t="shared" si="6"/>
        <v>0</v>
      </c>
      <c r="Q72" s="24">
        <f t="shared" si="7"/>
        <v>0</v>
      </c>
      <c r="R72" s="28"/>
      <c r="S72" s="24">
        <f t="shared" si="8"/>
        <v>0</v>
      </c>
      <c r="T72" s="30">
        <f t="shared" si="9"/>
        <v>0</v>
      </c>
      <c r="U72" s="30">
        <f t="shared" si="10"/>
        <v>0</v>
      </c>
      <c r="V72" s="30">
        <f t="shared" si="11"/>
        <v>0</v>
      </c>
    </row>
    <row r="73" spans="1:22" x14ac:dyDescent="0.25">
      <c r="A73" s="23">
        <v>56</v>
      </c>
      <c r="B73" s="34" t="s">
        <v>86</v>
      </c>
      <c r="C73" s="35">
        <v>49225</v>
      </c>
      <c r="D73" s="34" t="s">
        <v>174</v>
      </c>
      <c r="E73" s="34" t="s">
        <v>235</v>
      </c>
      <c r="F73" s="42" t="s">
        <v>361</v>
      </c>
      <c r="G73" s="41" t="s">
        <v>7</v>
      </c>
      <c r="H73" s="36">
        <v>0</v>
      </c>
      <c r="I73" s="44"/>
      <c r="J73" s="44"/>
      <c r="K73" s="44"/>
      <c r="L73" s="36">
        <v>65168</v>
      </c>
      <c r="M73" s="28"/>
      <c r="N73" s="29"/>
      <c r="O73" s="25">
        <v>24</v>
      </c>
      <c r="P73" s="24">
        <f t="shared" si="6"/>
        <v>0</v>
      </c>
      <c r="Q73" s="24">
        <f t="shared" si="7"/>
        <v>0</v>
      </c>
      <c r="R73" s="28"/>
      <c r="S73" s="24">
        <f t="shared" si="8"/>
        <v>0</v>
      </c>
      <c r="T73" s="30">
        <f t="shared" si="9"/>
        <v>0</v>
      </c>
      <c r="U73" s="30">
        <f t="shared" si="10"/>
        <v>0</v>
      </c>
      <c r="V73" s="30">
        <f t="shared" si="11"/>
        <v>0</v>
      </c>
    </row>
    <row r="74" spans="1:22" x14ac:dyDescent="0.25">
      <c r="A74" s="23">
        <v>57</v>
      </c>
      <c r="B74" s="34" t="s">
        <v>87</v>
      </c>
      <c r="C74" s="35">
        <v>49225</v>
      </c>
      <c r="D74" s="34" t="s">
        <v>174</v>
      </c>
      <c r="E74" s="34" t="s">
        <v>236</v>
      </c>
      <c r="F74" s="42" t="s">
        <v>362</v>
      </c>
      <c r="G74" s="41" t="s">
        <v>7</v>
      </c>
      <c r="H74" s="43">
        <v>3344</v>
      </c>
      <c r="I74" s="44"/>
      <c r="J74" s="44"/>
      <c r="K74" s="44"/>
      <c r="L74" s="36">
        <v>39210</v>
      </c>
      <c r="M74" s="28"/>
      <c r="N74" s="29"/>
      <c r="O74" s="25">
        <v>24</v>
      </c>
      <c r="P74" s="24">
        <f t="shared" si="6"/>
        <v>0</v>
      </c>
      <c r="Q74" s="24">
        <f t="shared" si="7"/>
        <v>0</v>
      </c>
      <c r="R74" s="28"/>
      <c r="S74" s="24">
        <f t="shared" si="8"/>
        <v>0</v>
      </c>
      <c r="T74" s="30">
        <f t="shared" si="9"/>
        <v>0</v>
      </c>
      <c r="U74" s="30">
        <f t="shared" si="10"/>
        <v>0</v>
      </c>
      <c r="V74" s="30">
        <f t="shared" si="11"/>
        <v>0</v>
      </c>
    </row>
    <row r="75" spans="1:22" x14ac:dyDescent="0.25">
      <c r="A75" s="23">
        <v>58</v>
      </c>
      <c r="B75" s="34" t="s">
        <v>88</v>
      </c>
      <c r="C75" s="35">
        <v>49225</v>
      </c>
      <c r="D75" s="34" t="s">
        <v>174</v>
      </c>
      <c r="E75" s="34" t="s">
        <v>237</v>
      </c>
      <c r="F75" s="42" t="s">
        <v>363</v>
      </c>
      <c r="G75" s="41" t="s">
        <v>6</v>
      </c>
      <c r="H75" s="43">
        <v>549053</v>
      </c>
      <c r="I75" s="44"/>
      <c r="J75" s="44"/>
      <c r="K75" s="44"/>
      <c r="L75" s="36">
        <v>68261</v>
      </c>
      <c r="M75" s="28"/>
      <c r="N75" s="29"/>
      <c r="O75" s="25">
        <v>24</v>
      </c>
      <c r="P75" s="24">
        <f t="shared" si="6"/>
        <v>0</v>
      </c>
      <c r="Q75" s="24">
        <f t="shared" si="7"/>
        <v>0</v>
      </c>
      <c r="R75" s="28"/>
      <c r="S75" s="24">
        <f t="shared" si="8"/>
        <v>0</v>
      </c>
      <c r="T75" s="30">
        <f t="shared" si="9"/>
        <v>0</v>
      </c>
      <c r="U75" s="30">
        <f t="shared" si="10"/>
        <v>0</v>
      </c>
      <c r="V75" s="30">
        <f t="shared" si="11"/>
        <v>0</v>
      </c>
    </row>
    <row r="76" spans="1:22" x14ac:dyDescent="0.25">
      <c r="A76" s="23">
        <v>59</v>
      </c>
      <c r="B76" s="34" t="s">
        <v>89</v>
      </c>
      <c r="C76" s="35">
        <v>49253</v>
      </c>
      <c r="D76" s="34" t="s">
        <v>211</v>
      </c>
      <c r="E76" s="34" t="s">
        <v>238</v>
      </c>
      <c r="F76" s="42" t="s">
        <v>364</v>
      </c>
      <c r="G76" s="41" t="s">
        <v>4</v>
      </c>
      <c r="H76" s="43">
        <v>21458</v>
      </c>
      <c r="I76" s="44"/>
      <c r="J76" s="44"/>
      <c r="K76" s="44"/>
      <c r="L76" s="36">
        <v>301230</v>
      </c>
      <c r="M76" s="28"/>
      <c r="N76" s="29"/>
      <c r="O76" s="25">
        <v>24</v>
      </c>
      <c r="P76" s="24">
        <f t="shared" si="6"/>
        <v>0</v>
      </c>
      <c r="Q76" s="24">
        <f t="shared" si="7"/>
        <v>0</v>
      </c>
      <c r="R76" s="28"/>
      <c r="S76" s="24">
        <f t="shared" si="8"/>
        <v>0</v>
      </c>
      <c r="T76" s="30">
        <f t="shared" si="9"/>
        <v>0</v>
      </c>
      <c r="U76" s="30">
        <f t="shared" si="10"/>
        <v>0</v>
      </c>
      <c r="V76" s="30">
        <f t="shared" si="11"/>
        <v>0</v>
      </c>
    </row>
    <row r="77" spans="1:22" x14ac:dyDescent="0.25">
      <c r="A77" s="23">
        <v>60</v>
      </c>
      <c r="B77" s="34" t="s">
        <v>90</v>
      </c>
      <c r="C77" s="35">
        <v>49253</v>
      </c>
      <c r="D77" s="34" t="s">
        <v>211</v>
      </c>
      <c r="E77" s="34" t="s">
        <v>239</v>
      </c>
      <c r="F77" s="42" t="s">
        <v>365</v>
      </c>
      <c r="G77" s="41" t="s">
        <v>6</v>
      </c>
      <c r="H77" s="43">
        <v>47452</v>
      </c>
      <c r="I77" s="44"/>
      <c r="J77" s="44"/>
      <c r="K77" s="44"/>
      <c r="L77" s="36">
        <v>41834</v>
      </c>
      <c r="M77" s="28"/>
      <c r="N77" s="29"/>
      <c r="O77" s="25">
        <v>24</v>
      </c>
      <c r="P77" s="24">
        <f t="shared" si="6"/>
        <v>0</v>
      </c>
      <c r="Q77" s="24">
        <f t="shared" si="7"/>
        <v>0</v>
      </c>
      <c r="R77" s="28"/>
      <c r="S77" s="24">
        <f t="shared" si="8"/>
        <v>0</v>
      </c>
      <c r="T77" s="30">
        <f t="shared" si="9"/>
        <v>0</v>
      </c>
      <c r="U77" s="30">
        <f t="shared" si="10"/>
        <v>0</v>
      </c>
      <c r="V77" s="30">
        <f t="shared" si="11"/>
        <v>0</v>
      </c>
    </row>
    <row r="78" spans="1:22" x14ac:dyDescent="0.25">
      <c r="A78" s="23">
        <v>61</v>
      </c>
      <c r="B78" s="34" t="s">
        <v>91</v>
      </c>
      <c r="C78" s="35">
        <v>49233</v>
      </c>
      <c r="D78" s="34" t="s">
        <v>176</v>
      </c>
      <c r="E78" s="34" t="s">
        <v>240</v>
      </c>
      <c r="F78" s="42" t="s">
        <v>366</v>
      </c>
      <c r="G78" s="41" t="s">
        <v>4</v>
      </c>
      <c r="H78" s="43">
        <v>42549</v>
      </c>
      <c r="I78" s="44"/>
      <c r="J78" s="44"/>
      <c r="K78" s="44"/>
      <c r="L78" s="36">
        <v>551990</v>
      </c>
      <c r="M78" s="28"/>
      <c r="N78" s="29"/>
      <c r="O78" s="25">
        <v>24</v>
      </c>
      <c r="P78" s="24">
        <f t="shared" si="6"/>
        <v>0</v>
      </c>
      <c r="Q78" s="24">
        <f t="shared" si="7"/>
        <v>0</v>
      </c>
      <c r="R78" s="28"/>
      <c r="S78" s="24">
        <f t="shared" si="8"/>
        <v>0</v>
      </c>
      <c r="T78" s="30">
        <f t="shared" si="9"/>
        <v>0</v>
      </c>
      <c r="U78" s="30">
        <f t="shared" si="10"/>
        <v>0</v>
      </c>
      <c r="V78" s="30">
        <f t="shared" si="11"/>
        <v>0</v>
      </c>
    </row>
    <row r="79" spans="1:22" x14ac:dyDescent="0.25">
      <c r="A79" s="23">
        <v>62</v>
      </c>
      <c r="B79" s="34" t="s">
        <v>92</v>
      </c>
      <c r="C79" s="35">
        <v>49218</v>
      </c>
      <c r="D79" s="34" t="s">
        <v>182</v>
      </c>
      <c r="E79" s="34" t="s">
        <v>241</v>
      </c>
      <c r="F79" s="42" t="s">
        <v>367</v>
      </c>
      <c r="G79" s="41" t="s">
        <v>4</v>
      </c>
      <c r="H79" s="43">
        <v>5806.5</v>
      </c>
      <c r="I79" s="44"/>
      <c r="J79" s="44"/>
      <c r="K79" s="44"/>
      <c r="L79" s="36">
        <v>592710</v>
      </c>
      <c r="M79" s="28"/>
      <c r="N79" s="29"/>
      <c r="O79" s="25">
        <v>24</v>
      </c>
      <c r="P79" s="24">
        <f t="shared" si="6"/>
        <v>0</v>
      </c>
      <c r="Q79" s="24">
        <f t="shared" si="7"/>
        <v>0</v>
      </c>
      <c r="R79" s="28"/>
      <c r="S79" s="24">
        <f t="shared" si="8"/>
        <v>0</v>
      </c>
      <c r="T79" s="30">
        <f t="shared" si="9"/>
        <v>0</v>
      </c>
      <c r="U79" s="30">
        <f t="shared" si="10"/>
        <v>0</v>
      </c>
      <c r="V79" s="30">
        <f t="shared" si="11"/>
        <v>0</v>
      </c>
    </row>
    <row r="80" spans="1:22" x14ac:dyDescent="0.25">
      <c r="A80" s="23">
        <v>63</v>
      </c>
      <c r="B80" s="34" t="s">
        <v>93</v>
      </c>
      <c r="C80" s="35">
        <v>49218</v>
      </c>
      <c r="D80" s="34" t="s">
        <v>182</v>
      </c>
      <c r="E80" s="34" t="s">
        <v>242</v>
      </c>
      <c r="F80" s="42" t="s">
        <v>368</v>
      </c>
      <c r="G80" s="41" t="s">
        <v>7</v>
      </c>
      <c r="H80" s="43">
        <v>104698.81</v>
      </c>
      <c r="I80" s="44"/>
      <c r="J80" s="44"/>
      <c r="K80" s="44"/>
      <c r="L80" s="36">
        <v>63523</v>
      </c>
      <c r="M80" s="28"/>
      <c r="N80" s="29"/>
      <c r="O80" s="25">
        <v>24</v>
      </c>
      <c r="P80" s="24">
        <f t="shared" si="6"/>
        <v>0</v>
      </c>
      <c r="Q80" s="24">
        <f t="shared" si="7"/>
        <v>0</v>
      </c>
      <c r="R80" s="28"/>
      <c r="S80" s="24">
        <f t="shared" si="8"/>
        <v>0</v>
      </c>
      <c r="T80" s="30">
        <f t="shared" si="9"/>
        <v>0</v>
      </c>
      <c r="U80" s="30">
        <f t="shared" si="10"/>
        <v>0</v>
      </c>
      <c r="V80" s="30">
        <f t="shared" si="11"/>
        <v>0</v>
      </c>
    </row>
    <row r="81" spans="1:22" x14ac:dyDescent="0.25">
      <c r="A81" s="23">
        <v>64</v>
      </c>
      <c r="B81" s="34" t="s">
        <v>94</v>
      </c>
      <c r="C81" s="35">
        <v>49218</v>
      </c>
      <c r="D81" s="34" t="s">
        <v>182</v>
      </c>
      <c r="E81" s="34" t="s">
        <v>243</v>
      </c>
      <c r="F81" s="42" t="s">
        <v>369</v>
      </c>
      <c r="G81" s="41" t="s">
        <v>7</v>
      </c>
      <c r="H81" s="43">
        <v>176174.08000000002</v>
      </c>
      <c r="I81" s="44"/>
      <c r="J81" s="44"/>
      <c r="K81" s="44"/>
      <c r="L81" s="36">
        <v>22230</v>
      </c>
      <c r="M81" s="28"/>
      <c r="N81" s="29"/>
      <c r="O81" s="25">
        <v>24</v>
      </c>
      <c r="P81" s="24">
        <f t="shared" si="6"/>
        <v>0</v>
      </c>
      <c r="Q81" s="24">
        <f t="shared" si="7"/>
        <v>0</v>
      </c>
      <c r="R81" s="28"/>
      <c r="S81" s="24">
        <f t="shared" si="8"/>
        <v>0</v>
      </c>
      <c r="T81" s="30">
        <f t="shared" si="9"/>
        <v>0</v>
      </c>
      <c r="U81" s="30">
        <f t="shared" si="10"/>
        <v>0</v>
      </c>
      <c r="V81" s="30">
        <f t="shared" si="11"/>
        <v>0</v>
      </c>
    </row>
    <row r="82" spans="1:22" x14ac:dyDescent="0.25">
      <c r="A82" s="23">
        <v>65</v>
      </c>
      <c r="B82" s="34" t="s">
        <v>95</v>
      </c>
      <c r="C82" s="35">
        <v>49218</v>
      </c>
      <c r="D82" s="34" t="s">
        <v>182</v>
      </c>
      <c r="E82" s="34" t="s">
        <v>244</v>
      </c>
      <c r="F82" s="42" t="s">
        <v>370</v>
      </c>
      <c r="G82" s="41" t="s">
        <v>6</v>
      </c>
      <c r="H82" s="43">
        <v>6771</v>
      </c>
      <c r="I82" s="44"/>
      <c r="J82" s="44"/>
      <c r="K82" s="44"/>
      <c r="L82" s="36">
        <v>47429</v>
      </c>
      <c r="M82" s="28"/>
      <c r="N82" s="29"/>
      <c r="O82" s="25">
        <v>24</v>
      </c>
      <c r="P82" s="24">
        <f t="shared" ref="P82:P113" si="12">N82*O82</f>
        <v>0</v>
      </c>
      <c r="Q82" s="24">
        <f t="shared" ref="Q82:Q113" si="13">L82*M82+P82</f>
        <v>0</v>
      </c>
      <c r="R82" s="28"/>
      <c r="S82" s="24">
        <f t="shared" ref="S82:S113" si="14">L82*R82</f>
        <v>0</v>
      </c>
      <c r="T82" s="30">
        <f t="shared" ref="T82:T113" si="15">Q82+S82</f>
        <v>0</v>
      </c>
      <c r="U82" s="30">
        <f t="shared" ref="U82:U113" si="16">25%*T82</f>
        <v>0</v>
      </c>
      <c r="V82" s="30">
        <f t="shared" ref="V82:V113" si="17">T82+U82</f>
        <v>0</v>
      </c>
    </row>
    <row r="83" spans="1:22" x14ac:dyDescent="0.25">
      <c r="A83" s="23">
        <v>66</v>
      </c>
      <c r="B83" s="34" t="s">
        <v>96</v>
      </c>
      <c r="C83" s="35">
        <v>49218</v>
      </c>
      <c r="D83" s="34" t="s">
        <v>182</v>
      </c>
      <c r="E83" s="34" t="s">
        <v>245</v>
      </c>
      <c r="F83" s="42" t="s">
        <v>371</v>
      </c>
      <c r="G83" s="41" t="s">
        <v>7</v>
      </c>
      <c r="H83" s="43">
        <v>324922</v>
      </c>
      <c r="I83" s="44"/>
      <c r="J83" s="44"/>
      <c r="K83" s="44"/>
      <c r="L83" s="36">
        <v>20653</v>
      </c>
      <c r="M83" s="28"/>
      <c r="N83" s="29"/>
      <c r="O83" s="25">
        <v>24</v>
      </c>
      <c r="P83" s="24">
        <f t="shared" si="12"/>
        <v>0</v>
      </c>
      <c r="Q83" s="24">
        <f t="shared" si="13"/>
        <v>0</v>
      </c>
      <c r="R83" s="28"/>
      <c r="S83" s="24">
        <f t="shared" si="14"/>
        <v>0</v>
      </c>
      <c r="T83" s="30">
        <f t="shared" si="15"/>
        <v>0</v>
      </c>
      <c r="U83" s="30">
        <f t="shared" si="16"/>
        <v>0</v>
      </c>
      <c r="V83" s="30">
        <f t="shared" si="17"/>
        <v>0</v>
      </c>
    </row>
    <row r="84" spans="1:22" x14ac:dyDescent="0.25">
      <c r="A84" s="23">
        <v>67</v>
      </c>
      <c r="B84" s="34" t="s">
        <v>97</v>
      </c>
      <c r="C84" s="35">
        <v>49218</v>
      </c>
      <c r="D84" s="34" t="s">
        <v>182</v>
      </c>
      <c r="E84" s="34" t="s">
        <v>246</v>
      </c>
      <c r="F84" s="42" t="s">
        <v>372</v>
      </c>
      <c r="G84" s="41" t="s">
        <v>7</v>
      </c>
      <c r="H84" s="43">
        <v>32196</v>
      </c>
      <c r="I84" s="44"/>
      <c r="J84" s="44"/>
      <c r="K84" s="44"/>
      <c r="L84" s="36">
        <v>30420</v>
      </c>
      <c r="M84" s="28"/>
      <c r="N84" s="29"/>
      <c r="O84" s="25">
        <v>24</v>
      </c>
      <c r="P84" s="24">
        <f t="shared" si="12"/>
        <v>0</v>
      </c>
      <c r="Q84" s="24">
        <f t="shared" si="13"/>
        <v>0</v>
      </c>
      <c r="R84" s="28"/>
      <c r="S84" s="24">
        <f t="shared" si="14"/>
        <v>0</v>
      </c>
      <c r="T84" s="30">
        <f t="shared" si="15"/>
        <v>0</v>
      </c>
      <c r="U84" s="30">
        <f t="shared" si="16"/>
        <v>0</v>
      </c>
      <c r="V84" s="30">
        <f t="shared" si="17"/>
        <v>0</v>
      </c>
    </row>
    <row r="85" spans="1:22" x14ac:dyDescent="0.25">
      <c r="A85" s="23">
        <v>68</v>
      </c>
      <c r="B85" s="34" t="s">
        <v>98</v>
      </c>
      <c r="C85" s="35">
        <v>49295</v>
      </c>
      <c r="D85" s="34" t="s">
        <v>170</v>
      </c>
      <c r="E85" s="34" t="s">
        <v>247</v>
      </c>
      <c r="F85" s="42" t="s">
        <v>373</v>
      </c>
      <c r="G85" s="41" t="s">
        <v>4</v>
      </c>
      <c r="H85" s="43">
        <v>14712</v>
      </c>
      <c r="I85" s="44"/>
      <c r="J85" s="44"/>
      <c r="K85" s="44"/>
      <c r="L85" s="36">
        <v>763466</v>
      </c>
      <c r="M85" s="28"/>
      <c r="N85" s="29"/>
      <c r="O85" s="25">
        <v>24</v>
      </c>
      <c r="P85" s="24">
        <f t="shared" si="12"/>
        <v>0</v>
      </c>
      <c r="Q85" s="24">
        <f t="shared" si="13"/>
        <v>0</v>
      </c>
      <c r="R85" s="28"/>
      <c r="S85" s="24">
        <f t="shared" si="14"/>
        <v>0</v>
      </c>
      <c r="T85" s="30">
        <f t="shared" si="15"/>
        <v>0</v>
      </c>
      <c r="U85" s="30">
        <f t="shared" si="16"/>
        <v>0</v>
      </c>
      <c r="V85" s="30">
        <f t="shared" si="17"/>
        <v>0</v>
      </c>
    </row>
    <row r="86" spans="1:22" x14ac:dyDescent="0.25">
      <c r="A86" s="23">
        <v>69</v>
      </c>
      <c r="B86" s="34" t="s">
        <v>99</v>
      </c>
      <c r="C86" s="35">
        <v>49282</v>
      </c>
      <c r="D86" s="34" t="s">
        <v>209</v>
      </c>
      <c r="E86" s="34" t="s">
        <v>248</v>
      </c>
      <c r="F86" s="42" t="s">
        <v>374</v>
      </c>
      <c r="G86" s="41" t="s">
        <v>5</v>
      </c>
      <c r="H86" s="43">
        <v>15111</v>
      </c>
      <c r="I86" s="44"/>
      <c r="J86" s="44"/>
      <c r="K86" s="44"/>
      <c r="L86" s="36">
        <v>4362</v>
      </c>
      <c r="M86" s="28"/>
      <c r="N86" s="29"/>
      <c r="O86" s="25">
        <v>24</v>
      </c>
      <c r="P86" s="24">
        <f t="shared" si="12"/>
        <v>0</v>
      </c>
      <c r="Q86" s="24">
        <f t="shared" si="13"/>
        <v>0</v>
      </c>
      <c r="R86" s="28"/>
      <c r="S86" s="24">
        <f t="shared" si="14"/>
        <v>0</v>
      </c>
      <c r="T86" s="30">
        <f t="shared" si="15"/>
        <v>0</v>
      </c>
      <c r="U86" s="30">
        <f t="shared" si="16"/>
        <v>0</v>
      </c>
      <c r="V86" s="30">
        <f t="shared" si="17"/>
        <v>0</v>
      </c>
    </row>
    <row r="87" spans="1:22" x14ac:dyDescent="0.25">
      <c r="A87" s="23">
        <v>70</v>
      </c>
      <c r="B87" s="34" t="s">
        <v>100</v>
      </c>
      <c r="C87" s="35">
        <v>49282</v>
      </c>
      <c r="D87" s="34" t="s">
        <v>209</v>
      </c>
      <c r="E87" s="34" t="s">
        <v>249</v>
      </c>
      <c r="F87" s="42" t="s">
        <v>375</v>
      </c>
      <c r="G87" s="41" t="s">
        <v>7</v>
      </c>
      <c r="H87" s="43">
        <v>331508</v>
      </c>
      <c r="I87" s="44"/>
      <c r="J87" s="44"/>
      <c r="K87" s="44"/>
      <c r="L87" s="36">
        <v>34729</v>
      </c>
      <c r="M87" s="28"/>
      <c r="N87" s="29"/>
      <c r="O87" s="25">
        <v>24</v>
      </c>
      <c r="P87" s="24">
        <f t="shared" si="12"/>
        <v>0</v>
      </c>
      <c r="Q87" s="24">
        <f t="shared" si="13"/>
        <v>0</v>
      </c>
      <c r="R87" s="28"/>
      <c r="S87" s="24">
        <f t="shared" si="14"/>
        <v>0</v>
      </c>
      <c r="T87" s="30">
        <f t="shared" si="15"/>
        <v>0</v>
      </c>
      <c r="U87" s="30">
        <f t="shared" si="16"/>
        <v>0</v>
      </c>
      <c r="V87" s="30">
        <f t="shared" si="17"/>
        <v>0</v>
      </c>
    </row>
    <row r="88" spans="1:22" x14ac:dyDescent="0.25">
      <c r="A88" s="23">
        <v>71</v>
      </c>
      <c r="B88" s="34" t="s">
        <v>101</v>
      </c>
      <c r="C88" s="35">
        <v>49217</v>
      </c>
      <c r="D88" s="34" t="s">
        <v>193</v>
      </c>
      <c r="E88" s="34" t="s">
        <v>250</v>
      </c>
      <c r="F88" s="42" t="s">
        <v>376</v>
      </c>
      <c r="G88" s="41" t="s">
        <v>7</v>
      </c>
      <c r="H88" s="43">
        <v>56800</v>
      </c>
      <c r="I88" s="44"/>
      <c r="J88" s="44"/>
      <c r="K88" s="44"/>
      <c r="L88" s="36">
        <v>31156</v>
      </c>
      <c r="M88" s="28"/>
      <c r="N88" s="29"/>
      <c r="O88" s="25">
        <v>24</v>
      </c>
      <c r="P88" s="24">
        <f t="shared" si="12"/>
        <v>0</v>
      </c>
      <c r="Q88" s="24">
        <f t="shared" si="13"/>
        <v>0</v>
      </c>
      <c r="R88" s="28"/>
      <c r="S88" s="24">
        <f t="shared" si="14"/>
        <v>0</v>
      </c>
      <c r="T88" s="30">
        <f t="shared" si="15"/>
        <v>0</v>
      </c>
      <c r="U88" s="30">
        <f t="shared" si="16"/>
        <v>0</v>
      </c>
      <c r="V88" s="30">
        <f t="shared" si="17"/>
        <v>0</v>
      </c>
    </row>
    <row r="89" spans="1:22" x14ac:dyDescent="0.25">
      <c r="A89" s="23">
        <v>72</v>
      </c>
      <c r="B89" s="34" t="s">
        <v>102</v>
      </c>
      <c r="C89" s="35">
        <v>49217</v>
      </c>
      <c r="D89" s="34" t="s">
        <v>193</v>
      </c>
      <c r="E89" s="34" t="s">
        <v>251</v>
      </c>
      <c r="F89" s="42" t="s">
        <v>377</v>
      </c>
      <c r="G89" s="41" t="s">
        <v>7</v>
      </c>
      <c r="H89" s="36">
        <v>0</v>
      </c>
      <c r="I89" s="44"/>
      <c r="J89" s="44"/>
      <c r="K89" s="44"/>
      <c r="L89" s="36">
        <v>48127</v>
      </c>
      <c r="M89" s="28"/>
      <c r="N89" s="29"/>
      <c r="O89" s="25">
        <v>24</v>
      </c>
      <c r="P89" s="24">
        <f t="shared" si="12"/>
        <v>0</v>
      </c>
      <c r="Q89" s="24">
        <f t="shared" si="13"/>
        <v>0</v>
      </c>
      <c r="R89" s="28"/>
      <c r="S89" s="24">
        <f t="shared" si="14"/>
        <v>0</v>
      </c>
      <c r="T89" s="30">
        <f t="shared" si="15"/>
        <v>0</v>
      </c>
      <c r="U89" s="30">
        <f t="shared" si="16"/>
        <v>0</v>
      </c>
      <c r="V89" s="30">
        <f t="shared" si="17"/>
        <v>0</v>
      </c>
    </row>
    <row r="90" spans="1:22" x14ac:dyDescent="0.25">
      <c r="A90" s="23">
        <v>73</v>
      </c>
      <c r="B90" s="34" t="s">
        <v>103</v>
      </c>
      <c r="C90" s="35">
        <v>49217</v>
      </c>
      <c r="D90" s="34" t="s">
        <v>193</v>
      </c>
      <c r="E90" s="34" t="s">
        <v>252</v>
      </c>
      <c r="F90" s="42" t="s">
        <v>378</v>
      </c>
      <c r="G90" s="41" t="s">
        <v>5</v>
      </c>
      <c r="H90" s="43">
        <v>18960</v>
      </c>
      <c r="I90" s="44"/>
      <c r="J90" s="44"/>
      <c r="K90" s="44"/>
      <c r="L90" s="36">
        <v>9289</v>
      </c>
      <c r="M90" s="28"/>
      <c r="N90" s="29"/>
      <c r="O90" s="25">
        <v>24</v>
      </c>
      <c r="P90" s="24">
        <f t="shared" si="12"/>
        <v>0</v>
      </c>
      <c r="Q90" s="24">
        <f t="shared" si="13"/>
        <v>0</v>
      </c>
      <c r="R90" s="28"/>
      <c r="S90" s="24">
        <f t="shared" si="14"/>
        <v>0</v>
      </c>
      <c r="T90" s="30">
        <f t="shared" si="15"/>
        <v>0</v>
      </c>
      <c r="U90" s="30">
        <f t="shared" si="16"/>
        <v>0</v>
      </c>
      <c r="V90" s="30">
        <f t="shared" si="17"/>
        <v>0</v>
      </c>
    </row>
    <row r="91" spans="1:22" x14ac:dyDescent="0.25">
      <c r="A91" s="23">
        <v>74</v>
      </c>
      <c r="B91" s="34" t="s">
        <v>103</v>
      </c>
      <c r="C91" s="35">
        <v>49217</v>
      </c>
      <c r="D91" s="34" t="s">
        <v>193</v>
      </c>
      <c r="E91" s="34" t="s">
        <v>252</v>
      </c>
      <c r="F91" s="42" t="s">
        <v>379</v>
      </c>
      <c r="G91" s="41" t="s">
        <v>4</v>
      </c>
      <c r="H91" s="43">
        <v>44129</v>
      </c>
      <c r="I91" s="44"/>
      <c r="J91" s="44"/>
      <c r="K91" s="44"/>
      <c r="L91" s="36">
        <v>575314</v>
      </c>
      <c r="M91" s="28"/>
      <c r="N91" s="29"/>
      <c r="O91" s="25">
        <v>24</v>
      </c>
      <c r="P91" s="24">
        <f t="shared" si="12"/>
        <v>0</v>
      </c>
      <c r="Q91" s="24">
        <f t="shared" si="13"/>
        <v>0</v>
      </c>
      <c r="R91" s="28"/>
      <c r="S91" s="24">
        <f t="shared" si="14"/>
        <v>0</v>
      </c>
      <c r="T91" s="30">
        <f t="shared" si="15"/>
        <v>0</v>
      </c>
      <c r="U91" s="30">
        <f t="shared" si="16"/>
        <v>0</v>
      </c>
      <c r="V91" s="30">
        <f t="shared" si="17"/>
        <v>0</v>
      </c>
    </row>
    <row r="92" spans="1:22" x14ac:dyDescent="0.25">
      <c r="A92" s="23">
        <v>75</v>
      </c>
      <c r="B92" s="34" t="s">
        <v>104</v>
      </c>
      <c r="C92" s="35">
        <v>49210</v>
      </c>
      <c r="D92" s="34" t="s">
        <v>188</v>
      </c>
      <c r="E92" s="34" t="s">
        <v>253</v>
      </c>
      <c r="F92" s="42" t="s">
        <v>380</v>
      </c>
      <c r="G92" s="41" t="s">
        <v>5</v>
      </c>
      <c r="H92" s="43">
        <v>8250.86</v>
      </c>
      <c r="I92" s="44"/>
      <c r="J92" s="44"/>
      <c r="K92" s="44"/>
      <c r="L92" s="36">
        <v>1253</v>
      </c>
      <c r="M92" s="28"/>
      <c r="N92" s="29"/>
      <c r="O92" s="25">
        <v>24</v>
      </c>
      <c r="P92" s="24">
        <f t="shared" si="12"/>
        <v>0</v>
      </c>
      <c r="Q92" s="24">
        <f t="shared" si="13"/>
        <v>0</v>
      </c>
      <c r="R92" s="28"/>
      <c r="S92" s="24">
        <f t="shared" si="14"/>
        <v>0</v>
      </c>
      <c r="T92" s="30">
        <f t="shared" si="15"/>
        <v>0</v>
      </c>
      <c r="U92" s="30">
        <f t="shared" si="16"/>
        <v>0</v>
      </c>
      <c r="V92" s="30">
        <f t="shared" si="17"/>
        <v>0</v>
      </c>
    </row>
    <row r="93" spans="1:22" x14ac:dyDescent="0.25">
      <c r="A93" s="23">
        <v>76</v>
      </c>
      <c r="B93" s="34" t="s">
        <v>104</v>
      </c>
      <c r="C93" s="35">
        <v>49210</v>
      </c>
      <c r="D93" s="34" t="s">
        <v>188</v>
      </c>
      <c r="E93" s="34" t="s">
        <v>253</v>
      </c>
      <c r="F93" s="42" t="s">
        <v>381</v>
      </c>
      <c r="G93" s="41" t="s">
        <v>5</v>
      </c>
      <c r="H93" s="43">
        <v>276770</v>
      </c>
      <c r="I93" s="44"/>
      <c r="J93" s="44"/>
      <c r="K93" s="44"/>
      <c r="L93" s="36">
        <v>4771</v>
      </c>
      <c r="M93" s="28"/>
      <c r="N93" s="29"/>
      <c r="O93" s="25">
        <v>24</v>
      </c>
      <c r="P93" s="24">
        <f t="shared" si="12"/>
        <v>0</v>
      </c>
      <c r="Q93" s="24">
        <f t="shared" si="13"/>
        <v>0</v>
      </c>
      <c r="R93" s="28"/>
      <c r="S93" s="24">
        <f t="shared" si="14"/>
        <v>0</v>
      </c>
      <c r="T93" s="30">
        <f t="shared" si="15"/>
        <v>0</v>
      </c>
      <c r="U93" s="30">
        <f t="shared" si="16"/>
        <v>0</v>
      </c>
      <c r="V93" s="30">
        <f t="shared" si="17"/>
        <v>0</v>
      </c>
    </row>
    <row r="94" spans="1:22" x14ac:dyDescent="0.25">
      <c r="A94" s="23">
        <v>77</v>
      </c>
      <c r="B94" s="34" t="s">
        <v>104</v>
      </c>
      <c r="C94" s="35">
        <v>49210</v>
      </c>
      <c r="D94" s="34" t="s">
        <v>188</v>
      </c>
      <c r="E94" s="34" t="s">
        <v>253</v>
      </c>
      <c r="F94" s="42" t="s">
        <v>382</v>
      </c>
      <c r="G94" s="41" t="s">
        <v>4</v>
      </c>
      <c r="H94" s="43">
        <v>3291</v>
      </c>
      <c r="I94" s="44"/>
      <c r="J94" s="44"/>
      <c r="K94" s="44"/>
      <c r="L94" s="36">
        <v>1382717</v>
      </c>
      <c r="M94" s="28"/>
      <c r="N94" s="29"/>
      <c r="O94" s="25">
        <v>24</v>
      </c>
      <c r="P94" s="24">
        <f t="shared" si="12"/>
        <v>0</v>
      </c>
      <c r="Q94" s="24">
        <f t="shared" si="13"/>
        <v>0</v>
      </c>
      <c r="R94" s="28"/>
      <c r="S94" s="24">
        <f t="shared" si="14"/>
        <v>0</v>
      </c>
      <c r="T94" s="30">
        <f t="shared" si="15"/>
        <v>0</v>
      </c>
      <c r="U94" s="30">
        <f t="shared" si="16"/>
        <v>0</v>
      </c>
      <c r="V94" s="30">
        <f t="shared" si="17"/>
        <v>0</v>
      </c>
    </row>
    <row r="95" spans="1:22" x14ac:dyDescent="0.25">
      <c r="A95" s="23">
        <v>78</v>
      </c>
      <c r="B95" s="34" t="s">
        <v>105</v>
      </c>
      <c r="C95" s="35">
        <v>49210</v>
      </c>
      <c r="D95" s="34" t="s">
        <v>188</v>
      </c>
      <c r="E95" s="34" t="s">
        <v>254</v>
      </c>
      <c r="F95" s="42" t="s">
        <v>383</v>
      </c>
      <c r="G95" s="41" t="s">
        <v>6</v>
      </c>
      <c r="H95" s="43">
        <v>187049</v>
      </c>
      <c r="I95" s="44"/>
      <c r="J95" s="44"/>
      <c r="K95" s="44"/>
      <c r="L95" s="36">
        <v>53781</v>
      </c>
      <c r="M95" s="28"/>
      <c r="N95" s="29"/>
      <c r="O95" s="25">
        <v>24</v>
      </c>
      <c r="P95" s="24">
        <f t="shared" si="12"/>
        <v>0</v>
      </c>
      <c r="Q95" s="24">
        <f t="shared" si="13"/>
        <v>0</v>
      </c>
      <c r="R95" s="28"/>
      <c r="S95" s="24">
        <f t="shared" si="14"/>
        <v>0</v>
      </c>
      <c r="T95" s="30">
        <f t="shared" si="15"/>
        <v>0</v>
      </c>
      <c r="U95" s="30">
        <f t="shared" si="16"/>
        <v>0</v>
      </c>
      <c r="V95" s="30">
        <f t="shared" si="17"/>
        <v>0</v>
      </c>
    </row>
    <row r="96" spans="1:22" x14ac:dyDescent="0.25">
      <c r="A96" s="23">
        <v>79</v>
      </c>
      <c r="B96" s="34" t="s">
        <v>106</v>
      </c>
      <c r="C96" s="35">
        <v>49210</v>
      </c>
      <c r="D96" s="34" t="s">
        <v>188</v>
      </c>
      <c r="E96" s="34" t="s">
        <v>255</v>
      </c>
      <c r="F96" s="42" t="s">
        <v>384</v>
      </c>
      <c r="G96" s="41" t="s">
        <v>6</v>
      </c>
      <c r="H96" s="43">
        <v>55233</v>
      </c>
      <c r="I96" s="44"/>
      <c r="J96" s="44"/>
      <c r="K96" s="44"/>
      <c r="L96" s="36">
        <v>60992</v>
      </c>
      <c r="M96" s="28"/>
      <c r="N96" s="29"/>
      <c r="O96" s="25">
        <v>24</v>
      </c>
      <c r="P96" s="24">
        <f t="shared" si="12"/>
        <v>0</v>
      </c>
      <c r="Q96" s="24">
        <f t="shared" si="13"/>
        <v>0</v>
      </c>
      <c r="R96" s="28"/>
      <c r="S96" s="24">
        <f t="shared" si="14"/>
        <v>0</v>
      </c>
      <c r="T96" s="30">
        <f t="shared" si="15"/>
        <v>0</v>
      </c>
      <c r="U96" s="30">
        <f t="shared" si="16"/>
        <v>0</v>
      </c>
      <c r="V96" s="30">
        <f t="shared" si="17"/>
        <v>0</v>
      </c>
    </row>
    <row r="97" spans="1:22" x14ac:dyDescent="0.25">
      <c r="A97" s="23">
        <v>80</v>
      </c>
      <c r="B97" s="34" t="s">
        <v>107</v>
      </c>
      <c r="C97" s="35">
        <v>49215</v>
      </c>
      <c r="D97" s="34" t="s">
        <v>256</v>
      </c>
      <c r="E97" s="34" t="s">
        <v>257</v>
      </c>
      <c r="F97" s="42" t="s">
        <v>385</v>
      </c>
      <c r="G97" s="41" t="s">
        <v>4</v>
      </c>
      <c r="H97" s="43">
        <v>17218</v>
      </c>
      <c r="I97" s="44"/>
      <c r="J97" s="44"/>
      <c r="K97" s="44"/>
      <c r="L97" s="36">
        <v>246193</v>
      </c>
      <c r="M97" s="28"/>
      <c r="N97" s="29"/>
      <c r="O97" s="25">
        <v>24</v>
      </c>
      <c r="P97" s="24">
        <f t="shared" si="12"/>
        <v>0</v>
      </c>
      <c r="Q97" s="24">
        <f t="shared" si="13"/>
        <v>0</v>
      </c>
      <c r="R97" s="28"/>
      <c r="S97" s="24">
        <f t="shared" si="14"/>
        <v>0</v>
      </c>
      <c r="T97" s="30">
        <f t="shared" si="15"/>
        <v>0</v>
      </c>
      <c r="U97" s="30">
        <f t="shared" si="16"/>
        <v>0</v>
      </c>
      <c r="V97" s="30">
        <f t="shared" si="17"/>
        <v>0</v>
      </c>
    </row>
    <row r="98" spans="1:22" x14ac:dyDescent="0.25">
      <c r="A98" s="23">
        <v>81</v>
      </c>
      <c r="B98" s="34" t="s">
        <v>107</v>
      </c>
      <c r="C98" s="35">
        <v>49215</v>
      </c>
      <c r="D98" s="34" t="s">
        <v>256</v>
      </c>
      <c r="E98" s="34" t="s">
        <v>257</v>
      </c>
      <c r="F98" s="42" t="s">
        <v>386</v>
      </c>
      <c r="G98" s="41" t="s">
        <v>4</v>
      </c>
      <c r="H98" s="43">
        <v>590</v>
      </c>
      <c r="I98" s="44"/>
      <c r="J98" s="44"/>
      <c r="K98" s="44"/>
      <c r="L98" s="36">
        <v>493919</v>
      </c>
      <c r="M98" s="28"/>
      <c r="N98" s="29"/>
      <c r="O98" s="25">
        <v>24</v>
      </c>
      <c r="P98" s="24">
        <f t="shared" si="12"/>
        <v>0</v>
      </c>
      <c r="Q98" s="24">
        <f t="shared" si="13"/>
        <v>0</v>
      </c>
      <c r="R98" s="28"/>
      <c r="S98" s="24">
        <f t="shared" si="14"/>
        <v>0</v>
      </c>
      <c r="T98" s="30">
        <f t="shared" si="15"/>
        <v>0</v>
      </c>
      <c r="U98" s="30">
        <f t="shared" si="16"/>
        <v>0</v>
      </c>
      <c r="V98" s="30">
        <f t="shared" si="17"/>
        <v>0</v>
      </c>
    </row>
    <row r="99" spans="1:22" x14ac:dyDescent="0.25">
      <c r="A99" s="23">
        <v>82</v>
      </c>
      <c r="B99" s="34" t="s">
        <v>108</v>
      </c>
      <c r="C99" s="35">
        <v>49255</v>
      </c>
      <c r="D99" s="34" t="s">
        <v>205</v>
      </c>
      <c r="E99" s="34" t="s">
        <v>258</v>
      </c>
      <c r="F99" s="42" t="s">
        <v>387</v>
      </c>
      <c r="G99" s="41" t="s">
        <v>4</v>
      </c>
      <c r="H99" s="36">
        <v>13996</v>
      </c>
      <c r="I99" s="44"/>
      <c r="J99" s="44"/>
      <c r="K99" s="44"/>
      <c r="L99" s="36">
        <v>368773</v>
      </c>
      <c r="M99" s="28"/>
      <c r="N99" s="29"/>
      <c r="O99" s="25">
        <v>24</v>
      </c>
      <c r="P99" s="24">
        <f t="shared" si="12"/>
        <v>0</v>
      </c>
      <c r="Q99" s="24">
        <f t="shared" si="13"/>
        <v>0</v>
      </c>
      <c r="R99" s="28"/>
      <c r="S99" s="24">
        <f t="shared" si="14"/>
        <v>0</v>
      </c>
      <c r="T99" s="30">
        <f t="shared" si="15"/>
        <v>0</v>
      </c>
      <c r="U99" s="30">
        <f t="shared" si="16"/>
        <v>0</v>
      </c>
      <c r="V99" s="30">
        <f t="shared" si="17"/>
        <v>0</v>
      </c>
    </row>
    <row r="100" spans="1:22" x14ac:dyDescent="0.25">
      <c r="A100" s="23">
        <v>83</v>
      </c>
      <c r="B100" s="34" t="s">
        <v>109</v>
      </c>
      <c r="C100" s="35">
        <v>49252</v>
      </c>
      <c r="D100" s="34" t="s">
        <v>213</v>
      </c>
      <c r="E100" s="34" t="s">
        <v>259</v>
      </c>
      <c r="F100" s="42" t="s">
        <v>388</v>
      </c>
      <c r="G100" s="41" t="s">
        <v>4</v>
      </c>
      <c r="H100" s="43">
        <v>14958</v>
      </c>
      <c r="I100" s="44"/>
      <c r="J100" s="44"/>
      <c r="K100" s="44"/>
      <c r="L100" s="36">
        <v>352269</v>
      </c>
      <c r="M100" s="28"/>
      <c r="N100" s="29"/>
      <c r="O100" s="25">
        <v>24</v>
      </c>
      <c r="P100" s="24">
        <f t="shared" si="12"/>
        <v>0</v>
      </c>
      <c r="Q100" s="24">
        <f t="shared" si="13"/>
        <v>0</v>
      </c>
      <c r="R100" s="28"/>
      <c r="S100" s="24">
        <f t="shared" si="14"/>
        <v>0</v>
      </c>
      <c r="T100" s="30">
        <f t="shared" si="15"/>
        <v>0</v>
      </c>
      <c r="U100" s="30">
        <f t="shared" si="16"/>
        <v>0</v>
      </c>
      <c r="V100" s="30">
        <f t="shared" si="17"/>
        <v>0</v>
      </c>
    </row>
    <row r="101" spans="1:22" x14ac:dyDescent="0.25">
      <c r="A101" s="23">
        <v>84</v>
      </c>
      <c r="B101" s="34" t="s">
        <v>110</v>
      </c>
      <c r="C101" s="35">
        <v>49251</v>
      </c>
      <c r="D101" s="34" t="s">
        <v>260</v>
      </c>
      <c r="E101" s="34" t="s">
        <v>261</v>
      </c>
      <c r="F101" s="42" t="s">
        <v>389</v>
      </c>
      <c r="G101" s="41" t="s">
        <v>4</v>
      </c>
      <c r="H101" s="43">
        <v>4335</v>
      </c>
      <c r="I101" s="44"/>
      <c r="J101" s="44"/>
      <c r="K101" s="44"/>
      <c r="L101" s="36">
        <v>65668</v>
      </c>
      <c r="M101" s="28"/>
      <c r="N101" s="29"/>
      <c r="O101" s="25">
        <v>24</v>
      </c>
      <c r="P101" s="24">
        <f t="shared" si="12"/>
        <v>0</v>
      </c>
      <c r="Q101" s="24">
        <f t="shared" si="13"/>
        <v>0</v>
      </c>
      <c r="R101" s="28"/>
      <c r="S101" s="24">
        <f t="shared" si="14"/>
        <v>0</v>
      </c>
      <c r="T101" s="30">
        <f t="shared" si="15"/>
        <v>0</v>
      </c>
      <c r="U101" s="30">
        <f t="shared" si="16"/>
        <v>0</v>
      </c>
      <c r="V101" s="30">
        <f t="shared" si="17"/>
        <v>0</v>
      </c>
    </row>
    <row r="102" spans="1:22" x14ac:dyDescent="0.25">
      <c r="A102" s="23">
        <v>85</v>
      </c>
      <c r="B102" s="34" t="s">
        <v>110</v>
      </c>
      <c r="C102" s="35">
        <v>49251</v>
      </c>
      <c r="D102" s="34" t="s">
        <v>260</v>
      </c>
      <c r="E102" s="34" t="s">
        <v>261</v>
      </c>
      <c r="F102" s="42" t="s">
        <v>390</v>
      </c>
      <c r="G102" s="41" t="s">
        <v>6</v>
      </c>
      <c r="H102" s="43">
        <v>479420</v>
      </c>
      <c r="I102" s="44"/>
      <c r="J102" s="44"/>
      <c r="K102" s="44"/>
      <c r="L102" s="36">
        <v>280528</v>
      </c>
      <c r="M102" s="28"/>
      <c r="N102" s="29"/>
      <c r="O102" s="25">
        <v>24</v>
      </c>
      <c r="P102" s="24">
        <f t="shared" si="12"/>
        <v>0</v>
      </c>
      <c r="Q102" s="24">
        <f t="shared" si="13"/>
        <v>0</v>
      </c>
      <c r="R102" s="28"/>
      <c r="S102" s="24">
        <f t="shared" si="14"/>
        <v>0</v>
      </c>
      <c r="T102" s="30">
        <f t="shared" si="15"/>
        <v>0</v>
      </c>
      <c r="U102" s="30">
        <f t="shared" si="16"/>
        <v>0</v>
      </c>
      <c r="V102" s="30">
        <f t="shared" si="17"/>
        <v>0</v>
      </c>
    </row>
    <row r="103" spans="1:22" x14ac:dyDescent="0.25">
      <c r="A103" s="23">
        <v>86</v>
      </c>
      <c r="B103" s="34" t="s">
        <v>111</v>
      </c>
      <c r="C103" s="35">
        <v>49251</v>
      </c>
      <c r="D103" s="34" t="s">
        <v>260</v>
      </c>
      <c r="E103" s="34" t="s">
        <v>262</v>
      </c>
      <c r="F103" s="42" t="s">
        <v>391</v>
      </c>
      <c r="G103" s="41" t="s">
        <v>6</v>
      </c>
      <c r="H103" s="43">
        <v>2200</v>
      </c>
      <c r="I103" s="44"/>
      <c r="J103" s="44"/>
      <c r="K103" s="44"/>
      <c r="L103" s="36">
        <v>62572</v>
      </c>
      <c r="M103" s="28"/>
      <c r="N103" s="29"/>
      <c r="O103" s="25">
        <v>24</v>
      </c>
      <c r="P103" s="24">
        <f t="shared" si="12"/>
        <v>0</v>
      </c>
      <c r="Q103" s="24">
        <f t="shared" si="13"/>
        <v>0</v>
      </c>
      <c r="R103" s="28"/>
      <c r="S103" s="24">
        <f t="shared" si="14"/>
        <v>0</v>
      </c>
      <c r="T103" s="30">
        <f t="shared" si="15"/>
        <v>0</v>
      </c>
      <c r="U103" s="30">
        <f t="shared" si="16"/>
        <v>0</v>
      </c>
      <c r="V103" s="30">
        <f t="shared" si="17"/>
        <v>0</v>
      </c>
    </row>
    <row r="104" spans="1:22" x14ac:dyDescent="0.25">
      <c r="A104" s="23">
        <v>87</v>
      </c>
      <c r="B104" s="34" t="s">
        <v>112</v>
      </c>
      <c r="C104" s="35">
        <v>49246</v>
      </c>
      <c r="D104" s="34" t="s">
        <v>162</v>
      </c>
      <c r="E104" s="34" t="s">
        <v>252</v>
      </c>
      <c r="F104" s="42" t="s">
        <v>392</v>
      </c>
      <c r="G104" s="41" t="s">
        <v>5</v>
      </c>
      <c r="H104" s="43">
        <v>219434</v>
      </c>
      <c r="I104" s="44"/>
      <c r="J104" s="44"/>
      <c r="K104" s="44"/>
      <c r="L104" s="36">
        <v>4133</v>
      </c>
      <c r="M104" s="28"/>
      <c r="N104" s="29"/>
      <c r="O104" s="25">
        <v>24</v>
      </c>
      <c r="P104" s="24">
        <f t="shared" si="12"/>
        <v>0</v>
      </c>
      <c r="Q104" s="24">
        <f t="shared" si="13"/>
        <v>0</v>
      </c>
      <c r="R104" s="28"/>
      <c r="S104" s="24">
        <f t="shared" si="14"/>
        <v>0</v>
      </c>
      <c r="T104" s="30">
        <f t="shared" si="15"/>
        <v>0</v>
      </c>
      <c r="U104" s="30">
        <f t="shared" si="16"/>
        <v>0</v>
      </c>
      <c r="V104" s="30">
        <f t="shared" si="17"/>
        <v>0</v>
      </c>
    </row>
    <row r="105" spans="1:22" x14ac:dyDescent="0.25">
      <c r="A105" s="23">
        <v>88</v>
      </c>
      <c r="B105" s="40" t="s">
        <v>112</v>
      </c>
      <c r="C105" s="35">
        <v>49246</v>
      </c>
      <c r="D105" s="34" t="s">
        <v>162</v>
      </c>
      <c r="E105" s="34" t="s">
        <v>252</v>
      </c>
      <c r="F105" s="42" t="s">
        <v>393</v>
      </c>
      <c r="G105" s="41" t="s">
        <v>4</v>
      </c>
      <c r="H105" s="43">
        <v>28903</v>
      </c>
      <c r="I105" s="44"/>
      <c r="J105" s="44"/>
      <c r="K105" s="44"/>
      <c r="L105" s="36">
        <v>892284</v>
      </c>
      <c r="M105" s="28"/>
      <c r="N105" s="29"/>
      <c r="O105" s="25">
        <v>24</v>
      </c>
      <c r="P105" s="24">
        <f t="shared" si="12"/>
        <v>0</v>
      </c>
      <c r="Q105" s="24">
        <f t="shared" si="13"/>
        <v>0</v>
      </c>
      <c r="R105" s="28"/>
      <c r="S105" s="24">
        <f t="shared" si="14"/>
        <v>0</v>
      </c>
      <c r="T105" s="30">
        <f t="shared" si="15"/>
        <v>0</v>
      </c>
      <c r="U105" s="30">
        <f t="shared" si="16"/>
        <v>0</v>
      </c>
      <c r="V105" s="30">
        <f t="shared" si="17"/>
        <v>0</v>
      </c>
    </row>
    <row r="106" spans="1:22" x14ac:dyDescent="0.25">
      <c r="A106" s="23">
        <v>89</v>
      </c>
      <c r="B106" s="34" t="s">
        <v>113</v>
      </c>
      <c r="C106" s="35">
        <v>49246</v>
      </c>
      <c r="D106" s="34" t="s">
        <v>162</v>
      </c>
      <c r="E106" s="34" t="s">
        <v>263</v>
      </c>
      <c r="F106" s="42" t="s">
        <v>394</v>
      </c>
      <c r="G106" s="41" t="s">
        <v>5</v>
      </c>
      <c r="H106" s="43">
        <v>3731</v>
      </c>
      <c r="I106" s="44"/>
      <c r="J106" s="44"/>
      <c r="K106" s="44"/>
      <c r="L106" s="36">
        <v>64412</v>
      </c>
      <c r="M106" s="28"/>
      <c r="N106" s="29"/>
      <c r="O106" s="25">
        <v>24</v>
      </c>
      <c r="P106" s="24">
        <f t="shared" si="12"/>
        <v>0</v>
      </c>
      <c r="Q106" s="24">
        <f t="shared" si="13"/>
        <v>0</v>
      </c>
      <c r="R106" s="28"/>
      <c r="S106" s="24">
        <f t="shared" si="14"/>
        <v>0</v>
      </c>
      <c r="T106" s="30">
        <f t="shared" si="15"/>
        <v>0</v>
      </c>
      <c r="U106" s="30">
        <f t="shared" si="16"/>
        <v>0</v>
      </c>
      <c r="V106" s="30">
        <f t="shared" si="17"/>
        <v>0</v>
      </c>
    </row>
    <row r="107" spans="1:22" x14ac:dyDescent="0.25">
      <c r="A107" s="23">
        <v>90</v>
      </c>
      <c r="B107" s="34" t="s">
        <v>114</v>
      </c>
      <c r="C107" s="35">
        <v>49246</v>
      </c>
      <c r="D107" s="34" t="s">
        <v>162</v>
      </c>
      <c r="E107" s="34" t="s">
        <v>264</v>
      </c>
      <c r="F107" s="42" t="s">
        <v>395</v>
      </c>
      <c r="G107" s="41" t="s">
        <v>6</v>
      </c>
      <c r="H107" s="43">
        <v>193015</v>
      </c>
      <c r="I107" s="44"/>
      <c r="J107" s="44"/>
      <c r="K107" s="44"/>
      <c r="L107" s="36">
        <v>85337</v>
      </c>
      <c r="M107" s="28"/>
      <c r="N107" s="29"/>
      <c r="O107" s="25">
        <v>24</v>
      </c>
      <c r="P107" s="24">
        <f t="shared" si="12"/>
        <v>0</v>
      </c>
      <c r="Q107" s="24">
        <f t="shared" si="13"/>
        <v>0</v>
      </c>
      <c r="R107" s="28"/>
      <c r="S107" s="24">
        <f t="shared" si="14"/>
        <v>0</v>
      </c>
      <c r="T107" s="30">
        <f t="shared" si="15"/>
        <v>0</v>
      </c>
      <c r="U107" s="30">
        <f t="shared" si="16"/>
        <v>0</v>
      </c>
      <c r="V107" s="30">
        <f t="shared" si="17"/>
        <v>0</v>
      </c>
    </row>
    <row r="108" spans="1:22" x14ac:dyDescent="0.25">
      <c r="A108" s="23">
        <v>91</v>
      </c>
      <c r="B108" s="34" t="s">
        <v>115</v>
      </c>
      <c r="C108" s="35">
        <v>49246</v>
      </c>
      <c r="D108" s="34" t="s">
        <v>162</v>
      </c>
      <c r="E108" s="34" t="s">
        <v>265</v>
      </c>
      <c r="F108" s="42" t="s">
        <v>396</v>
      </c>
      <c r="G108" s="41" t="s">
        <v>6</v>
      </c>
      <c r="H108" s="43">
        <v>39413</v>
      </c>
      <c r="I108" s="44"/>
      <c r="J108" s="44"/>
      <c r="K108" s="44"/>
      <c r="L108" s="36">
        <v>106448</v>
      </c>
      <c r="M108" s="28"/>
      <c r="N108" s="29"/>
      <c r="O108" s="25">
        <v>24</v>
      </c>
      <c r="P108" s="24">
        <f t="shared" si="12"/>
        <v>0</v>
      </c>
      <c r="Q108" s="24">
        <f t="shared" si="13"/>
        <v>0</v>
      </c>
      <c r="R108" s="28"/>
      <c r="S108" s="24">
        <f t="shared" si="14"/>
        <v>0</v>
      </c>
      <c r="T108" s="30">
        <f t="shared" si="15"/>
        <v>0</v>
      </c>
      <c r="U108" s="30">
        <f t="shared" si="16"/>
        <v>0</v>
      </c>
      <c r="V108" s="30">
        <f t="shared" si="17"/>
        <v>0</v>
      </c>
    </row>
    <row r="109" spans="1:22" x14ac:dyDescent="0.25">
      <c r="A109" s="23">
        <v>92</v>
      </c>
      <c r="B109" s="34" t="s">
        <v>116</v>
      </c>
      <c r="C109" s="35">
        <v>49245</v>
      </c>
      <c r="D109" s="34" t="s">
        <v>160</v>
      </c>
      <c r="E109" s="34" t="s">
        <v>266</v>
      </c>
      <c r="F109" s="42" t="s">
        <v>397</v>
      </c>
      <c r="G109" s="41" t="s">
        <v>4</v>
      </c>
      <c r="H109" s="43">
        <v>203863</v>
      </c>
      <c r="I109" s="44"/>
      <c r="J109" s="44"/>
      <c r="K109" s="44"/>
      <c r="L109" s="36">
        <v>625066</v>
      </c>
      <c r="M109" s="28"/>
      <c r="N109" s="29"/>
      <c r="O109" s="25">
        <v>24</v>
      </c>
      <c r="P109" s="24">
        <f t="shared" si="12"/>
        <v>0</v>
      </c>
      <c r="Q109" s="24">
        <f t="shared" si="13"/>
        <v>0</v>
      </c>
      <c r="R109" s="28"/>
      <c r="S109" s="24">
        <f t="shared" si="14"/>
        <v>0</v>
      </c>
      <c r="T109" s="30">
        <f t="shared" si="15"/>
        <v>0</v>
      </c>
      <c r="U109" s="30">
        <f t="shared" si="16"/>
        <v>0</v>
      </c>
      <c r="V109" s="30">
        <f t="shared" si="17"/>
        <v>0</v>
      </c>
    </row>
    <row r="110" spans="1:22" x14ac:dyDescent="0.25">
      <c r="A110" s="23">
        <v>93</v>
      </c>
      <c r="B110" s="34" t="s">
        <v>116</v>
      </c>
      <c r="C110" s="35">
        <v>49245</v>
      </c>
      <c r="D110" s="34" t="s">
        <v>160</v>
      </c>
      <c r="E110" s="34" t="s">
        <v>266</v>
      </c>
      <c r="F110" s="42" t="s">
        <v>398</v>
      </c>
      <c r="G110" s="41" t="s">
        <v>7</v>
      </c>
      <c r="H110" s="43">
        <v>52405</v>
      </c>
      <c r="I110" s="44"/>
      <c r="J110" s="44"/>
      <c r="K110" s="44"/>
      <c r="L110" s="36">
        <v>12966</v>
      </c>
      <c r="M110" s="28"/>
      <c r="N110" s="29"/>
      <c r="O110" s="25">
        <v>24</v>
      </c>
      <c r="P110" s="24">
        <f t="shared" si="12"/>
        <v>0</v>
      </c>
      <c r="Q110" s="24">
        <f t="shared" si="13"/>
        <v>0</v>
      </c>
      <c r="R110" s="28"/>
      <c r="S110" s="24">
        <f t="shared" si="14"/>
        <v>0</v>
      </c>
      <c r="T110" s="30">
        <f t="shared" si="15"/>
        <v>0</v>
      </c>
      <c r="U110" s="30">
        <f t="shared" si="16"/>
        <v>0</v>
      </c>
      <c r="V110" s="30">
        <f t="shared" si="17"/>
        <v>0</v>
      </c>
    </row>
    <row r="111" spans="1:22" x14ac:dyDescent="0.25">
      <c r="A111" s="23">
        <v>94</v>
      </c>
      <c r="B111" s="34" t="s">
        <v>117</v>
      </c>
      <c r="C111" s="35">
        <v>49245</v>
      </c>
      <c r="D111" s="34" t="s">
        <v>160</v>
      </c>
      <c r="E111" s="34" t="s">
        <v>267</v>
      </c>
      <c r="F111" s="42" t="s">
        <v>399</v>
      </c>
      <c r="G111" s="41" t="s">
        <v>6</v>
      </c>
      <c r="H111" s="43">
        <v>43278</v>
      </c>
      <c r="I111" s="44"/>
      <c r="J111" s="44"/>
      <c r="K111" s="44"/>
      <c r="L111" s="36">
        <v>87943</v>
      </c>
      <c r="M111" s="28"/>
      <c r="N111" s="29"/>
      <c r="O111" s="25">
        <v>24</v>
      </c>
      <c r="P111" s="24">
        <f t="shared" si="12"/>
        <v>0</v>
      </c>
      <c r="Q111" s="24">
        <f t="shared" si="13"/>
        <v>0</v>
      </c>
      <c r="R111" s="28"/>
      <c r="S111" s="24">
        <f t="shared" si="14"/>
        <v>0</v>
      </c>
      <c r="T111" s="30">
        <f t="shared" si="15"/>
        <v>0</v>
      </c>
      <c r="U111" s="30">
        <f t="shared" si="16"/>
        <v>0</v>
      </c>
      <c r="V111" s="30">
        <f t="shared" si="17"/>
        <v>0</v>
      </c>
    </row>
    <row r="112" spans="1:22" x14ac:dyDescent="0.25">
      <c r="A112" s="23">
        <v>95</v>
      </c>
      <c r="B112" s="34" t="s">
        <v>118</v>
      </c>
      <c r="C112" s="35">
        <v>49243</v>
      </c>
      <c r="D112" s="34" t="s">
        <v>164</v>
      </c>
      <c r="E112" s="34" t="s">
        <v>268</v>
      </c>
      <c r="F112" s="42" t="s">
        <v>400</v>
      </c>
      <c r="G112" s="41" t="s">
        <v>5</v>
      </c>
      <c r="H112" s="43">
        <v>114967.94</v>
      </c>
      <c r="I112" s="44"/>
      <c r="J112" s="44"/>
      <c r="K112" s="44"/>
      <c r="L112" s="36">
        <v>21147</v>
      </c>
      <c r="M112" s="28"/>
      <c r="N112" s="29"/>
      <c r="O112" s="25">
        <v>24</v>
      </c>
      <c r="P112" s="24">
        <f t="shared" si="12"/>
        <v>0</v>
      </c>
      <c r="Q112" s="24">
        <f t="shared" si="13"/>
        <v>0</v>
      </c>
      <c r="R112" s="28"/>
      <c r="S112" s="24">
        <f t="shared" si="14"/>
        <v>0</v>
      </c>
      <c r="T112" s="30">
        <f t="shared" si="15"/>
        <v>0</v>
      </c>
      <c r="U112" s="30">
        <f t="shared" si="16"/>
        <v>0</v>
      </c>
      <c r="V112" s="30">
        <f t="shared" si="17"/>
        <v>0</v>
      </c>
    </row>
    <row r="113" spans="1:22" x14ac:dyDescent="0.25">
      <c r="A113" s="23">
        <v>96</v>
      </c>
      <c r="B113" s="34" t="s">
        <v>118</v>
      </c>
      <c r="C113" s="35">
        <v>49243</v>
      </c>
      <c r="D113" s="34" t="s">
        <v>164</v>
      </c>
      <c r="E113" s="34" t="s">
        <v>268</v>
      </c>
      <c r="F113" s="42" t="s">
        <v>401</v>
      </c>
      <c r="G113" s="41" t="s">
        <v>7</v>
      </c>
      <c r="H113" s="43">
        <v>13549</v>
      </c>
      <c r="I113" s="44"/>
      <c r="J113" s="44"/>
      <c r="K113" s="44"/>
      <c r="L113" s="36">
        <v>140735</v>
      </c>
      <c r="M113" s="28"/>
      <c r="N113" s="29"/>
      <c r="O113" s="25">
        <v>24</v>
      </c>
      <c r="P113" s="24">
        <f t="shared" si="12"/>
        <v>0</v>
      </c>
      <c r="Q113" s="24">
        <f t="shared" si="13"/>
        <v>0</v>
      </c>
      <c r="R113" s="28"/>
      <c r="S113" s="24">
        <f t="shared" si="14"/>
        <v>0</v>
      </c>
      <c r="T113" s="30">
        <f t="shared" si="15"/>
        <v>0</v>
      </c>
      <c r="U113" s="30">
        <f t="shared" si="16"/>
        <v>0</v>
      </c>
      <c r="V113" s="30">
        <f t="shared" si="17"/>
        <v>0</v>
      </c>
    </row>
    <row r="114" spans="1:22" x14ac:dyDescent="0.25">
      <c r="A114" s="23">
        <v>97</v>
      </c>
      <c r="B114" s="34" t="s">
        <v>118</v>
      </c>
      <c r="C114" s="35">
        <v>49243</v>
      </c>
      <c r="D114" s="34" t="s">
        <v>164</v>
      </c>
      <c r="E114" s="34" t="s">
        <v>268</v>
      </c>
      <c r="F114" s="42" t="s">
        <v>402</v>
      </c>
      <c r="G114" s="41" t="s">
        <v>4</v>
      </c>
      <c r="H114" s="43">
        <v>390620</v>
      </c>
      <c r="I114" s="44"/>
      <c r="J114" s="44"/>
      <c r="K114" s="44"/>
      <c r="L114" s="36">
        <v>614119</v>
      </c>
      <c r="M114" s="28"/>
      <c r="N114" s="29"/>
      <c r="O114" s="25">
        <v>24</v>
      </c>
      <c r="P114" s="24">
        <f t="shared" ref="P114:P147" si="18">N114*O114</f>
        <v>0</v>
      </c>
      <c r="Q114" s="24">
        <f t="shared" ref="Q114:Q147" si="19">L114*M114+P114</f>
        <v>0</v>
      </c>
      <c r="R114" s="28"/>
      <c r="S114" s="24">
        <f t="shared" ref="S114:S147" si="20">L114*R114</f>
        <v>0</v>
      </c>
      <c r="T114" s="30">
        <f t="shared" ref="T114:T147" si="21">Q114+S114</f>
        <v>0</v>
      </c>
      <c r="U114" s="30">
        <f t="shared" ref="U114:U147" si="22">25%*T114</f>
        <v>0</v>
      </c>
      <c r="V114" s="30">
        <f t="shared" ref="V114:V147" si="23">T114+U114</f>
        <v>0</v>
      </c>
    </row>
    <row r="115" spans="1:22" x14ac:dyDescent="0.25">
      <c r="A115" s="23">
        <v>98</v>
      </c>
      <c r="B115" s="34" t="s">
        <v>119</v>
      </c>
      <c r="C115" s="35">
        <v>49243</v>
      </c>
      <c r="D115" s="34" t="s">
        <v>164</v>
      </c>
      <c r="E115" s="34" t="s">
        <v>269</v>
      </c>
      <c r="F115" s="42" t="s">
        <v>403</v>
      </c>
      <c r="G115" s="41" t="s">
        <v>6</v>
      </c>
      <c r="H115" s="43"/>
      <c r="I115" s="44"/>
      <c r="J115" s="44"/>
      <c r="K115" s="44"/>
      <c r="L115" s="36">
        <v>54391</v>
      </c>
      <c r="M115" s="28"/>
      <c r="N115" s="29"/>
      <c r="O115" s="25">
        <v>25</v>
      </c>
      <c r="P115" s="24">
        <f t="shared" ref="P115" si="24">N115*O115</f>
        <v>0</v>
      </c>
      <c r="Q115" s="24">
        <f t="shared" ref="Q115" si="25">L115*M115+P115</f>
        <v>0</v>
      </c>
      <c r="R115" s="28"/>
      <c r="S115" s="24">
        <f t="shared" ref="S115" si="26">L115*R115</f>
        <v>0</v>
      </c>
      <c r="T115" s="30">
        <f t="shared" ref="T115" si="27">Q115+S115</f>
        <v>0</v>
      </c>
      <c r="U115" s="30">
        <f t="shared" ref="U115" si="28">25%*T115</f>
        <v>0</v>
      </c>
      <c r="V115" s="30">
        <f t="shared" ref="V115" si="29">T115+U115</f>
        <v>0</v>
      </c>
    </row>
    <row r="116" spans="1:22" x14ac:dyDescent="0.25">
      <c r="A116" s="23">
        <v>99</v>
      </c>
      <c r="B116" s="34" t="s">
        <v>120</v>
      </c>
      <c r="C116" s="35">
        <v>49294</v>
      </c>
      <c r="D116" s="34" t="s">
        <v>270</v>
      </c>
      <c r="E116" s="34" t="s">
        <v>271</v>
      </c>
      <c r="F116" s="42" t="s">
        <v>404</v>
      </c>
      <c r="G116" s="41" t="s">
        <v>6</v>
      </c>
      <c r="H116" s="43"/>
      <c r="I116" s="44"/>
      <c r="J116" s="44"/>
      <c r="K116" s="44"/>
      <c r="L116" s="36">
        <v>73628</v>
      </c>
      <c r="M116" s="28"/>
      <c r="N116" s="29"/>
      <c r="O116" s="25">
        <v>25</v>
      </c>
      <c r="P116" s="24">
        <f t="shared" ref="P116" si="30">N116*O116</f>
        <v>0</v>
      </c>
      <c r="Q116" s="24">
        <f t="shared" ref="Q116" si="31">L116*M116+P116</f>
        <v>0</v>
      </c>
      <c r="R116" s="28"/>
      <c r="S116" s="24">
        <f t="shared" ref="S116" si="32">L116*R116</f>
        <v>0</v>
      </c>
      <c r="T116" s="30">
        <f t="shared" ref="T116" si="33">Q116+S116</f>
        <v>0</v>
      </c>
      <c r="U116" s="30">
        <f t="shared" ref="U116" si="34">25%*T116</f>
        <v>0</v>
      </c>
      <c r="V116" s="30">
        <f t="shared" ref="V116" si="35">T116+U116</f>
        <v>0</v>
      </c>
    </row>
    <row r="117" spans="1:22" x14ac:dyDescent="0.25">
      <c r="A117" s="23">
        <v>100</v>
      </c>
      <c r="B117" s="34" t="s">
        <v>121</v>
      </c>
      <c r="C117" s="35">
        <v>49294</v>
      </c>
      <c r="D117" s="34" t="s">
        <v>270</v>
      </c>
      <c r="E117" s="34" t="s">
        <v>272</v>
      </c>
      <c r="F117" s="42" t="s">
        <v>405</v>
      </c>
      <c r="G117" s="41" t="s">
        <v>4</v>
      </c>
      <c r="H117" s="43">
        <v>22400</v>
      </c>
      <c r="I117" s="44"/>
      <c r="J117" s="44"/>
      <c r="K117" s="44"/>
      <c r="L117" s="36">
        <v>379233</v>
      </c>
      <c r="M117" s="28"/>
      <c r="N117" s="29"/>
      <c r="O117" s="25">
        <v>24</v>
      </c>
      <c r="P117" s="24">
        <f t="shared" si="18"/>
        <v>0</v>
      </c>
      <c r="Q117" s="24">
        <f t="shared" si="19"/>
        <v>0</v>
      </c>
      <c r="R117" s="28"/>
      <c r="S117" s="24">
        <f t="shared" si="20"/>
        <v>0</v>
      </c>
      <c r="T117" s="30">
        <f t="shared" si="21"/>
        <v>0</v>
      </c>
      <c r="U117" s="30">
        <f t="shared" si="22"/>
        <v>0</v>
      </c>
      <c r="V117" s="30">
        <f t="shared" si="23"/>
        <v>0</v>
      </c>
    </row>
    <row r="118" spans="1:22" x14ac:dyDescent="0.25">
      <c r="A118" s="23">
        <v>101</v>
      </c>
      <c r="B118" s="34" t="s">
        <v>122</v>
      </c>
      <c r="C118" s="35">
        <v>49232</v>
      </c>
      <c r="D118" s="34" t="s">
        <v>180</v>
      </c>
      <c r="E118" s="34" t="s">
        <v>273</v>
      </c>
      <c r="F118" s="42" t="s">
        <v>406</v>
      </c>
      <c r="G118" s="41" t="s">
        <v>6</v>
      </c>
      <c r="H118" s="43">
        <v>342039</v>
      </c>
      <c r="I118" s="44"/>
      <c r="J118" s="44"/>
      <c r="K118" s="44"/>
      <c r="L118" s="36">
        <v>78700</v>
      </c>
      <c r="M118" s="28"/>
      <c r="N118" s="29"/>
      <c r="O118" s="25">
        <v>24</v>
      </c>
      <c r="P118" s="24">
        <f t="shared" si="18"/>
        <v>0</v>
      </c>
      <c r="Q118" s="24">
        <f t="shared" si="19"/>
        <v>0</v>
      </c>
      <c r="R118" s="28"/>
      <c r="S118" s="24">
        <f t="shared" si="20"/>
        <v>0</v>
      </c>
      <c r="T118" s="30">
        <f t="shared" si="21"/>
        <v>0</v>
      </c>
      <c r="U118" s="30">
        <f t="shared" si="22"/>
        <v>0</v>
      </c>
      <c r="V118" s="30">
        <f t="shared" si="23"/>
        <v>0</v>
      </c>
    </row>
    <row r="119" spans="1:22" x14ac:dyDescent="0.25">
      <c r="A119" s="23">
        <v>102</v>
      </c>
      <c r="B119" s="34" t="s">
        <v>123</v>
      </c>
      <c r="C119" s="35">
        <v>49232</v>
      </c>
      <c r="D119" s="34" t="s">
        <v>180</v>
      </c>
      <c r="E119" s="34" t="s">
        <v>274</v>
      </c>
      <c r="F119" s="42" t="s">
        <v>407</v>
      </c>
      <c r="G119" s="41" t="s">
        <v>6</v>
      </c>
      <c r="H119" s="43">
        <v>27298</v>
      </c>
      <c r="I119" s="44"/>
      <c r="J119" s="44"/>
      <c r="K119" s="44"/>
      <c r="L119" s="36">
        <v>80474</v>
      </c>
      <c r="M119" s="28"/>
      <c r="N119" s="29"/>
      <c r="O119" s="25">
        <v>24</v>
      </c>
      <c r="P119" s="24">
        <f t="shared" si="18"/>
        <v>0</v>
      </c>
      <c r="Q119" s="24">
        <f t="shared" si="19"/>
        <v>0</v>
      </c>
      <c r="R119" s="28"/>
      <c r="S119" s="24">
        <f t="shared" si="20"/>
        <v>0</v>
      </c>
      <c r="T119" s="30">
        <f t="shared" si="21"/>
        <v>0</v>
      </c>
      <c r="U119" s="30">
        <f t="shared" si="22"/>
        <v>0</v>
      </c>
      <c r="V119" s="30">
        <f t="shared" si="23"/>
        <v>0</v>
      </c>
    </row>
    <row r="120" spans="1:22" x14ac:dyDescent="0.25">
      <c r="A120" s="23">
        <v>103</v>
      </c>
      <c r="B120" s="34" t="s">
        <v>124</v>
      </c>
      <c r="C120" s="35">
        <v>49232</v>
      </c>
      <c r="D120" s="34" t="s">
        <v>180</v>
      </c>
      <c r="E120" s="34" t="s">
        <v>275</v>
      </c>
      <c r="F120" s="42" t="s">
        <v>408</v>
      </c>
      <c r="G120" s="41" t="s">
        <v>4</v>
      </c>
      <c r="H120" s="43">
        <v>73287</v>
      </c>
      <c r="I120" s="44"/>
      <c r="J120" s="44"/>
      <c r="K120" s="44"/>
      <c r="L120" s="36">
        <v>562001</v>
      </c>
      <c r="M120" s="28"/>
      <c r="N120" s="29"/>
      <c r="O120" s="25">
        <v>24</v>
      </c>
      <c r="P120" s="24">
        <f t="shared" si="18"/>
        <v>0</v>
      </c>
      <c r="Q120" s="24">
        <f t="shared" si="19"/>
        <v>0</v>
      </c>
      <c r="R120" s="28"/>
      <c r="S120" s="24">
        <f t="shared" si="20"/>
        <v>0</v>
      </c>
      <c r="T120" s="30">
        <f t="shared" si="21"/>
        <v>0</v>
      </c>
      <c r="U120" s="30">
        <f t="shared" si="22"/>
        <v>0</v>
      </c>
      <c r="V120" s="30">
        <f t="shared" si="23"/>
        <v>0</v>
      </c>
    </row>
    <row r="121" spans="1:22" x14ac:dyDescent="0.25">
      <c r="A121" s="23">
        <v>104</v>
      </c>
      <c r="B121" s="34" t="s">
        <v>124</v>
      </c>
      <c r="C121" s="35">
        <v>49232</v>
      </c>
      <c r="D121" s="34" t="s">
        <v>180</v>
      </c>
      <c r="E121" s="34" t="s">
        <v>275</v>
      </c>
      <c r="F121" s="42" t="s">
        <v>409</v>
      </c>
      <c r="G121" s="41" t="s">
        <v>5</v>
      </c>
      <c r="H121" s="43">
        <v>42434</v>
      </c>
      <c r="I121" s="44"/>
      <c r="J121" s="44"/>
      <c r="K121" s="44"/>
      <c r="L121" s="36">
        <v>3189</v>
      </c>
      <c r="M121" s="28"/>
      <c r="N121" s="29"/>
      <c r="O121" s="25">
        <v>24</v>
      </c>
      <c r="P121" s="24">
        <f t="shared" si="18"/>
        <v>0</v>
      </c>
      <c r="Q121" s="24">
        <f t="shared" si="19"/>
        <v>0</v>
      </c>
      <c r="R121" s="28"/>
      <c r="S121" s="24">
        <f t="shared" si="20"/>
        <v>0</v>
      </c>
      <c r="T121" s="30">
        <f t="shared" si="21"/>
        <v>0</v>
      </c>
      <c r="U121" s="30">
        <f t="shared" si="22"/>
        <v>0</v>
      </c>
      <c r="V121" s="30">
        <f t="shared" si="23"/>
        <v>0</v>
      </c>
    </row>
    <row r="122" spans="1:22" x14ac:dyDescent="0.25">
      <c r="A122" s="23">
        <v>105</v>
      </c>
      <c r="B122" s="34" t="s">
        <v>125</v>
      </c>
      <c r="C122" s="35">
        <v>49228</v>
      </c>
      <c r="D122" s="34" t="s">
        <v>276</v>
      </c>
      <c r="E122" s="34" t="s">
        <v>277</v>
      </c>
      <c r="F122" s="42" t="s">
        <v>410</v>
      </c>
      <c r="G122" s="41" t="s">
        <v>4</v>
      </c>
      <c r="H122" s="43">
        <v>82944</v>
      </c>
      <c r="I122" s="44"/>
      <c r="J122" s="44"/>
      <c r="K122" s="44"/>
      <c r="L122" s="36">
        <v>335364</v>
      </c>
      <c r="M122" s="28"/>
      <c r="N122" s="29"/>
      <c r="O122" s="25">
        <v>24</v>
      </c>
      <c r="P122" s="24">
        <f t="shared" si="18"/>
        <v>0</v>
      </c>
      <c r="Q122" s="24">
        <f t="shared" si="19"/>
        <v>0</v>
      </c>
      <c r="R122" s="28"/>
      <c r="S122" s="24">
        <f t="shared" si="20"/>
        <v>0</v>
      </c>
      <c r="T122" s="30">
        <f t="shared" si="21"/>
        <v>0</v>
      </c>
      <c r="U122" s="30">
        <f t="shared" si="22"/>
        <v>0</v>
      </c>
      <c r="V122" s="30">
        <f t="shared" si="23"/>
        <v>0</v>
      </c>
    </row>
    <row r="123" spans="1:22" x14ac:dyDescent="0.25">
      <c r="A123" s="23">
        <v>106</v>
      </c>
      <c r="B123" s="34" t="s">
        <v>126</v>
      </c>
      <c r="C123" s="35">
        <v>49221</v>
      </c>
      <c r="D123" s="34" t="s">
        <v>190</v>
      </c>
      <c r="E123" s="34" t="s">
        <v>278</v>
      </c>
      <c r="F123" s="42" t="s">
        <v>411</v>
      </c>
      <c r="G123" s="41" t="s">
        <v>6</v>
      </c>
      <c r="H123" s="43">
        <v>325764</v>
      </c>
      <c r="I123" s="44"/>
      <c r="J123" s="44"/>
      <c r="K123" s="44"/>
      <c r="L123" s="36">
        <v>100633</v>
      </c>
      <c r="M123" s="28"/>
      <c r="N123" s="29"/>
      <c r="O123" s="25">
        <v>24</v>
      </c>
      <c r="P123" s="24">
        <f t="shared" si="18"/>
        <v>0</v>
      </c>
      <c r="Q123" s="24">
        <f t="shared" si="19"/>
        <v>0</v>
      </c>
      <c r="R123" s="28"/>
      <c r="S123" s="24">
        <f t="shared" si="20"/>
        <v>0</v>
      </c>
      <c r="T123" s="30">
        <f t="shared" si="21"/>
        <v>0</v>
      </c>
      <c r="U123" s="30">
        <f t="shared" si="22"/>
        <v>0</v>
      </c>
      <c r="V123" s="30">
        <f t="shared" si="23"/>
        <v>0</v>
      </c>
    </row>
    <row r="124" spans="1:22" x14ac:dyDescent="0.25">
      <c r="A124" s="23">
        <v>107</v>
      </c>
      <c r="B124" s="34" t="s">
        <v>127</v>
      </c>
      <c r="C124" s="35">
        <v>49223</v>
      </c>
      <c r="D124" s="34" t="s">
        <v>195</v>
      </c>
      <c r="E124" s="34" t="s">
        <v>279</v>
      </c>
      <c r="F124" s="42" t="s">
        <v>412</v>
      </c>
      <c r="G124" s="41" t="s">
        <v>6</v>
      </c>
      <c r="H124" s="43">
        <v>27786</v>
      </c>
      <c r="I124" s="44"/>
      <c r="J124" s="44"/>
      <c r="K124" s="44"/>
      <c r="L124" s="36">
        <v>58232</v>
      </c>
      <c r="M124" s="28"/>
      <c r="N124" s="29"/>
      <c r="O124" s="25">
        <v>24</v>
      </c>
      <c r="P124" s="24">
        <f t="shared" si="18"/>
        <v>0</v>
      </c>
      <c r="Q124" s="24">
        <f t="shared" si="19"/>
        <v>0</v>
      </c>
      <c r="R124" s="28"/>
      <c r="S124" s="24">
        <f t="shared" si="20"/>
        <v>0</v>
      </c>
      <c r="T124" s="30">
        <f t="shared" si="21"/>
        <v>0</v>
      </c>
      <c r="U124" s="30">
        <f t="shared" si="22"/>
        <v>0</v>
      </c>
      <c r="V124" s="30">
        <f t="shared" si="23"/>
        <v>0</v>
      </c>
    </row>
    <row r="125" spans="1:22" x14ac:dyDescent="0.25">
      <c r="A125" s="23">
        <v>108</v>
      </c>
      <c r="B125" s="34" t="s">
        <v>128</v>
      </c>
      <c r="C125" s="35">
        <v>49223</v>
      </c>
      <c r="D125" s="34" t="s">
        <v>195</v>
      </c>
      <c r="E125" s="34" t="s">
        <v>280</v>
      </c>
      <c r="F125" s="42" t="s">
        <v>413</v>
      </c>
      <c r="G125" s="41" t="s">
        <v>6</v>
      </c>
      <c r="H125" s="43">
        <v>540429</v>
      </c>
      <c r="I125" s="44"/>
      <c r="J125" s="44"/>
      <c r="K125" s="44"/>
      <c r="L125" s="36">
        <v>81512</v>
      </c>
      <c r="M125" s="28"/>
      <c r="N125" s="29"/>
      <c r="O125" s="25">
        <v>24</v>
      </c>
      <c r="P125" s="24">
        <f t="shared" si="18"/>
        <v>0</v>
      </c>
      <c r="Q125" s="24">
        <f t="shared" si="19"/>
        <v>0</v>
      </c>
      <c r="R125" s="28"/>
      <c r="S125" s="24">
        <f t="shared" si="20"/>
        <v>0</v>
      </c>
      <c r="T125" s="30">
        <f t="shared" si="21"/>
        <v>0</v>
      </c>
      <c r="U125" s="30">
        <f t="shared" si="22"/>
        <v>0</v>
      </c>
      <c r="V125" s="30">
        <f t="shared" si="23"/>
        <v>0</v>
      </c>
    </row>
    <row r="126" spans="1:22" x14ac:dyDescent="0.25">
      <c r="A126" s="23">
        <v>109</v>
      </c>
      <c r="B126" s="34" t="s">
        <v>129</v>
      </c>
      <c r="C126" s="35">
        <v>49223</v>
      </c>
      <c r="D126" s="34" t="s">
        <v>195</v>
      </c>
      <c r="E126" s="34" t="s">
        <v>281</v>
      </c>
      <c r="F126" s="42" t="s">
        <v>414</v>
      </c>
      <c r="G126" s="41" t="s">
        <v>8</v>
      </c>
      <c r="H126" s="43">
        <v>51263</v>
      </c>
      <c r="I126" s="44"/>
      <c r="J126" s="44"/>
      <c r="K126" s="44"/>
      <c r="L126" s="36">
        <v>126605</v>
      </c>
      <c r="M126" s="28"/>
      <c r="N126" s="29"/>
      <c r="O126" s="25">
        <v>24</v>
      </c>
      <c r="P126" s="24">
        <f t="shared" si="18"/>
        <v>0</v>
      </c>
      <c r="Q126" s="24">
        <f t="shared" si="19"/>
        <v>0</v>
      </c>
      <c r="R126" s="28"/>
      <c r="S126" s="24">
        <f t="shared" si="20"/>
        <v>0</v>
      </c>
      <c r="T126" s="30">
        <f t="shared" si="21"/>
        <v>0</v>
      </c>
      <c r="U126" s="30">
        <f t="shared" si="22"/>
        <v>0</v>
      </c>
      <c r="V126" s="30">
        <f t="shared" si="23"/>
        <v>0</v>
      </c>
    </row>
    <row r="127" spans="1:22" x14ac:dyDescent="0.25">
      <c r="A127" s="23">
        <v>110</v>
      </c>
      <c r="B127" s="34" t="s">
        <v>130</v>
      </c>
      <c r="C127" s="35">
        <v>49223</v>
      </c>
      <c r="D127" s="34" t="s">
        <v>195</v>
      </c>
      <c r="E127" s="34" t="s">
        <v>282</v>
      </c>
      <c r="F127" s="42" t="s">
        <v>415</v>
      </c>
      <c r="G127" s="41" t="s">
        <v>4</v>
      </c>
      <c r="H127" s="43">
        <v>4738</v>
      </c>
      <c r="I127" s="44"/>
      <c r="J127" s="44"/>
      <c r="K127" s="44"/>
      <c r="L127" s="36">
        <v>732025</v>
      </c>
      <c r="M127" s="28"/>
      <c r="N127" s="29"/>
      <c r="O127" s="25">
        <v>24</v>
      </c>
      <c r="P127" s="24">
        <f t="shared" si="18"/>
        <v>0</v>
      </c>
      <c r="Q127" s="24">
        <f t="shared" si="19"/>
        <v>0</v>
      </c>
      <c r="R127" s="28"/>
      <c r="S127" s="24">
        <f t="shared" si="20"/>
        <v>0</v>
      </c>
      <c r="T127" s="30">
        <f t="shared" si="21"/>
        <v>0</v>
      </c>
      <c r="U127" s="30">
        <f t="shared" si="22"/>
        <v>0</v>
      </c>
      <c r="V127" s="30">
        <f t="shared" si="23"/>
        <v>0</v>
      </c>
    </row>
    <row r="128" spans="1:22" x14ac:dyDescent="0.25">
      <c r="A128" s="23">
        <v>111</v>
      </c>
      <c r="B128" s="34" t="s">
        <v>131</v>
      </c>
      <c r="C128" s="35">
        <v>49214</v>
      </c>
      <c r="D128" s="34" t="s">
        <v>197</v>
      </c>
      <c r="E128" s="34" t="s">
        <v>283</v>
      </c>
      <c r="F128" s="42" t="s">
        <v>416</v>
      </c>
      <c r="G128" s="41" t="s">
        <v>4</v>
      </c>
      <c r="H128" s="43">
        <v>105084</v>
      </c>
      <c r="I128" s="44"/>
      <c r="J128" s="44"/>
      <c r="K128" s="44"/>
      <c r="L128" s="36">
        <v>350401</v>
      </c>
      <c r="M128" s="28"/>
      <c r="N128" s="29"/>
      <c r="O128" s="25">
        <v>24</v>
      </c>
      <c r="P128" s="24">
        <f t="shared" si="18"/>
        <v>0</v>
      </c>
      <c r="Q128" s="24">
        <f t="shared" si="19"/>
        <v>0</v>
      </c>
      <c r="R128" s="28"/>
      <c r="S128" s="24">
        <f t="shared" si="20"/>
        <v>0</v>
      </c>
      <c r="T128" s="30">
        <f t="shared" si="21"/>
        <v>0</v>
      </c>
      <c r="U128" s="30">
        <f t="shared" si="22"/>
        <v>0</v>
      </c>
      <c r="V128" s="30">
        <f t="shared" si="23"/>
        <v>0</v>
      </c>
    </row>
    <row r="129" spans="1:22" x14ac:dyDescent="0.25">
      <c r="A129" s="23">
        <v>112</v>
      </c>
      <c r="B129" s="34" t="s">
        <v>132</v>
      </c>
      <c r="C129" s="35">
        <v>49210</v>
      </c>
      <c r="D129" s="34" t="s">
        <v>188</v>
      </c>
      <c r="E129" s="34" t="s">
        <v>284</v>
      </c>
      <c r="F129" s="42" t="s">
        <v>417</v>
      </c>
      <c r="G129" s="41" t="s">
        <v>5</v>
      </c>
      <c r="H129" s="43">
        <v>281567</v>
      </c>
      <c r="I129" s="44"/>
      <c r="J129" s="44"/>
      <c r="K129" s="44"/>
      <c r="L129" s="36">
        <v>2544</v>
      </c>
      <c r="M129" s="28"/>
      <c r="N129" s="29"/>
      <c r="O129" s="25">
        <v>24</v>
      </c>
      <c r="P129" s="24">
        <f t="shared" si="18"/>
        <v>0</v>
      </c>
      <c r="Q129" s="24">
        <f t="shared" si="19"/>
        <v>0</v>
      </c>
      <c r="R129" s="28"/>
      <c r="S129" s="24">
        <f t="shared" si="20"/>
        <v>0</v>
      </c>
      <c r="T129" s="30">
        <f t="shared" si="21"/>
        <v>0</v>
      </c>
      <c r="U129" s="30">
        <f t="shared" si="22"/>
        <v>0</v>
      </c>
      <c r="V129" s="30">
        <f t="shared" si="23"/>
        <v>0</v>
      </c>
    </row>
    <row r="130" spans="1:22" x14ac:dyDescent="0.25">
      <c r="A130" s="23">
        <v>113</v>
      </c>
      <c r="B130" s="34" t="s">
        <v>132</v>
      </c>
      <c r="C130" s="35">
        <v>49210</v>
      </c>
      <c r="D130" s="34" t="s">
        <v>188</v>
      </c>
      <c r="E130" s="34" t="s">
        <v>284</v>
      </c>
      <c r="F130" s="42" t="s">
        <v>418</v>
      </c>
      <c r="G130" s="41" t="s">
        <v>4</v>
      </c>
      <c r="H130" s="43">
        <v>76458.94</v>
      </c>
      <c r="I130" s="44"/>
      <c r="J130" s="44"/>
      <c r="K130" s="44"/>
      <c r="L130" s="36">
        <v>401715</v>
      </c>
      <c r="M130" s="28"/>
      <c r="N130" s="29"/>
      <c r="O130" s="25">
        <v>24</v>
      </c>
      <c r="P130" s="24">
        <f t="shared" si="18"/>
        <v>0</v>
      </c>
      <c r="Q130" s="24">
        <f t="shared" si="19"/>
        <v>0</v>
      </c>
      <c r="R130" s="28"/>
      <c r="S130" s="24">
        <f t="shared" si="20"/>
        <v>0</v>
      </c>
      <c r="T130" s="30">
        <f t="shared" si="21"/>
        <v>0</v>
      </c>
      <c r="U130" s="30">
        <f t="shared" si="22"/>
        <v>0</v>
      </c>
      <c r="V130" s="30">
        <f t="shared" si="23"/>
        <v>0</v>
      </c>
    </row>
    <row r="131" spans="1:22" x14ac:dyDescent="0.25">
      <c r="A131" s="23">
        <v>114</v>
      </c>
      <c r="B131" s="34" t="s">
        <v>133</v>
      </c>
      <c r="C131" s="35">
        <v>49214</v>
      </c>
      <c r="D131" s="34" t="s">
        <v>197</v>
      </c>
      <c r="E131" s="34" t="s">
        <v>285</v>
      </c>
      <c r="F131" s="42" t="s">
        <v>419</v>
      </c>
      <c r="G131" s="41" t="s">
        <v>8</v>
      </c>
      <c r="H131" s="43">
        <v>230134</v>
      </c>
      <c r="I131" s="44"/>
      <c r="J131" s="44"/>
      <c r="K131" s="44"/>
      <c r="L131" s="36">
        <v>152706</v>
      </c>
      <c r="M131" s="28"/>
      <c r="N131" s="29"/>
      <c r="O131" s="25">
        <v>24</v>
      </c>
      <c r="P131" s="24">
        <f t="shared" si="18"/>
        <v>0</v>
      </c>
      <c r="Q131" s="24">
        <f t="shared" si="19"/>
        <v>0</v>
      </c>
      <c r="R131" s="28"/>
      <c r="S131" s="24">
        <f t="shared" si="20"/>
        <v>0</v>
      </c>
      <c r="T131" s="30">
        <f t="shared" si="21"/>
        <v>0</v>
      </c>
      <c r="U131" s="30">
        <f t="shared" si="22"/>
        <v>0</v>
      </c>
      <c r="V131" s="30">
        <f t="shared" si="23"/>
        <v>0</v>
      </c>
    </row>
    <row r="132" spans="1:22" x14ac:dyDescent="0.25">
      <c r="A132" s="23">
        <v>115</v>
      </c>
      <c r="B132" s="34" t="s">
        <v>134</v>
      </c>
      <c r="C132" s="35">
        <v>49231</v>
      </c>
      <c r="D132" s="34" t="s">
        <v>186</v>
      </c>
      <c r="E132" s="34" t="s">
        <v>286</v>
      </c>
      <c r="F132" s="42" t="s">
        <v>420</v>
      </c>
      <c r="G132" s="41" t="s">
        <v>4</v>
      </c>
      <c r="H132" s="43">
        <v>139074</v>
      </c>
      <c r="I132" s="44"/>
      <c r="J132" s="44"/>
      <c r="K132" s="44"/>
      <c r="L132" s="36">
        <v>12967</v>
      </c>
      <c r="M132" s="28"/>
      <c r="N132" s="29"/>
      <c r="O132" s="25">
        <v>24</v>
      </c>
      <c r="P132" s="24">
        <f t="shared" si="18"/>
        <v>0</v>
      </c>
      <c r="Q132" s="24">
        <f t="shared" si="19"/>
        <v>0</v>
      </c>
      <c r="R132" s="28"/>
      <c r="S132" s="24">
        <f t="shared" si="20"/>
        <v>0</v>
      </c>
      <c r="T132" s="30">
        <f t="shared" si="21"/>
        <v>0</v>
      </c>
      <c r="U132" s="30">
        <f t="shared" si="22"/>
        <v>0</v>
      </c>
      <c r="V132" s="30">
        <f t="shared" si="23"/>
        <v>0</v>
      </c>
    </row>
    <row r="133" spans="1:22" x14ac:dyDescent="0.25">
      <c r="A133" s="23">
        <v>116</v>
      </c>
      <c r="B133" s="34" t="s">
        <v>134</v>
      </c>
      <c r="C133" s="35">
        <v>49231</v>
      </c>
      <c r="D133" s="34" t="s">
        <v>186</v>
      </c>
      <c r="E133" s="34" t="s">
        <v>286</v>
      </c>
      <c r="F133" s="42" t="s">
        <v>421</v>
      </c>
      <c r="G133" s="41" t="s">
        <v>4</v>
      </c>
      <c r="H133" s="43">
        <v>4468</v>
      </c>
      <c r="I133" s="44"/>
      <c r="J133" s="44"/>
      <c r="K133" s="44"/>
      <c r="L133" s="36">
        <v>795789</v>
      </c>
      <c r="M133" s="28"/>
      <c r="N133" s="29"/>
      <c r="O133" s="25">
        <v>24</v>
      </c>
      <c r="P133" s="24">
        <f t="shared" si="18"/>
        <v>0</v>
      </c>
      <c r="Q133" s="24">
        <f t="shared" si="19"/>
        <v>0</v>
      </c>
      <c r="R133" s="28"/>
      <c r="S133" s="24">
        <f t="shared" si="20"/>
        <v>0</v>
      </c>
      <c r="T133" s="30">
        <f t="shared" si="21"/>
        <v>0</v>
      </c>
      <c r="U133" s="30">
        <f t="shared" si="22"/>
        <v>0</v>
      </c>
      <c r="V133" s="30">
        <f t="shared" si="23"/>
        <v>0</v>
      </c>
    </row>
    <row r="134" spans="1:22" x14ac:dyDescent="0.25">
      <c r="A134" s="23">
        <v>117</v>
      </c>
      <c r="B134" s="34" t="s">
        <v>135</v>
      </c>
      <c r="C134" s="35">
        <v>49231</v>
      </c>
      <c r="D134" s="34" t="s">
        <v>186</v>
      </c>
      <c r="E134" s="34" t="s">
        <v>287</v>
      </c>
      <c r="F134" s="42" t="s">
        <v>422</v>
      </c>
      <c r="G134" s="41" t="s">
        <v>7</v>
      </c>
      <c r="H134" s="43">
        <v>410789</v>
      </c>
      <c r="I134" s="44"/>
      <c r="J134" s="44"/>
      <c r="K134" s="44"/>
      <c r="L134" s="36">
        <v>42496</v>
      </c>
      <c r="M134" s="28"/>
      <c r="N134" s="29"/>
      <c r="O134" s="25">
        <v>24</v>
      </c>
      <c r="P134" s="24">
        <f t="shared" si="18"/>
        <v>0</v>
      </c>
      <c r="Q134" s="24">
        <f t="shared" si="19"/>
        <v>0</v>
      </c>
      <c r="R134" s="28"/>
      <c r="S134" s="24">
        <f t="shared" si="20"/>
        <v>0</v>
      </c>
      <c r="T134" s="30">
        <f t="shared" si="21"/>
        <v>0</v>
      </c>
      <c r="U134" s="30">
        <f t="shared" si="22"/>
        <v>0</v>
      </c>
      <c r="V134" s="30">
        <f t="shared" si="23"/>
        <v>0</v>
      </c>
    </row>
    <row r="135" spans="1:22" x14ac:dyDescent="0.25">
      <c r="A135" s="23">
        <v>118</v>
      </c>
      <c r="B135" s="34" t="s">
        <v>136</v>
      </c>
      <c r="C135" s="35">
        <v>49231</v>
      </c>
      <c r="D135" s="34" t="s">
        <v>186</v>
      </c>
      <c r="E135" s="34" t="s">
        <v>288</v>
      </c>
      <c r="F135" s="42" t="s">
        <v>423</v>
      </c>
      <c r="G135" s="41" t="s">
        <v>6</v>
      </c>
      <c r="H135" s="43">
        <v>3632</v>
      </c>
      <c r="I135" s="44"/>
      <c r="J135" s="44"/>
      <c r="K135" s="44"/>
      <c r="L135" s="36">
        <v>57935</v>
      </c>
      <c r="M135" s="28"/>
      <c r="N135" s="29"/>
      <c r="O135" s="25">
        <v>24</v>
      </c>
      <c r="P135" s="24">
        <f t="shared" si="18"/>
        <v>0</v>
      </c>
      <c r="Q135" s="24">
        <f t="shared" si="19"/>
        <v>0</v>
      </c>
      <c r="R135" s="28"/>
      <c r="S135" s="24">
        <f t="shared" si="20"/>
        <v>0</v>
      </c>
      <c r="T135" s="30">
        <f t="shared" si="21"/>
        <v>0</v>
      </c>
      <c r="U135" s="30">
        <f t="shared" si="22"/>
        <v>0</v>
      </c>
      <c r="V135" s="30">
        <f t="shared" si="23"/>
        <v>0</v>
      </c>
    </row>
    <row r="136" spans="1:22" x14ac:dyDescent="0.25">
      <c r="A136" s="23">
        <v>119</v>
      </c>
      <c r="B136" s="34" t="s">
        <v>136</v>
      </c>
      <c r="C136" s="35">
        <v>49231</v>
      </c>
      <c r="D136" s="34" t="s">
        <v>186</v>
      </c>
      <c r="E136" s="34" t="s">
        <v>288</v>
      </c>
      <c r="F136" s="42" t="s">
        <v>424</v>
      </c>
      <c r="G136" s="41" t="s">
        <v>7</v>
      </c>
      <c r="H136" s="43">
        <v>523489</v>
      </c>
      <c r="I136" s="44"/>
      <c r="J136" s="44"/>
      <c r="K136" s="44"/>
      <c r="L136" s="36">
        <v>21995</v>
      </c>
      <c r="M136" s="28"/>
      <c r="N136" s="29"/>
      <c r="O136" s="25">
        <v>24</v>
      </c>
      <c r="P136" s="24">
        <f t="shared" si="18"/>
        <v>0</v>
      </c>
      <c r="Q136" s="24">
        <f t="shared" si="19"/>
        <v>0</v>
      </c>
      <c r="R136" s="28"/>
      <c r="S136" s="24">
        <f t="shared" si="20"/>
        <v>0</v>
      </c>
      <c r="T136" s="30">
        <f t="shared" si="21"/>
        <v>0</v>
      </c>
      <c r="U136" s="30">
        <f t="shared" si="22"/>
        <v>0</v>
      </c>
      <c r="V136" s="30">
        <f t="shared" si="23"/>
        <v>0</v>
      </c>
    </row>
    <row r="137" spans="1:22" x14ac:dyDescent="0.25">
      <c r="A137" s="23">
        <v>120</v>
      </c>
      <c r="B137" s="34" t="s">
        <v>137</v>
      </c>
      <c r="C137" s="35">
        <v>49231</v>
      </c>
      <c r="D137" s="34" t="s">
        <v>186</v>
      </c>
      <c r="E137" s="34" t="s">
        <v>289</v>
      </c>
      <c r="F137" s="42" t="s">
        <v>425</v>
      </c>
      <c r="G137" s="41" t="s">
        <v>7</v>
      </c>
      <c r="H137" s="43">
        <v>43133</v>
      </c>
      <c r="I137" s="44"/>
      <c r="J137" s="44"/>
      <c r="K137" s="44"/>
      <c r="L137" s="36">
        <v>48124</v>
      </c>
      <c r="M137" s="28"/>
      <c r="N137" s="29"/>
      <c r="O137" s="25">
        <v>24</v>
      </c>
      <c r="P137" s="24">
        <f t="shared" si="18"/>
        <v>0</v>
      </c>
      <c r="Q137" s="24">
        <f t="shared" si="19"/>
        <v>0</v>
      </c>
      <c r="R137" s="28"/>
      <c r="S137" s="24">
        <f t="shared" si="20"/>
        <v>0</v>
      </c>
      <c r="T137" s="30">
        <f t="shared" si="21"/>
        <v>0</v>
      </c>
      <c r="U137" s="30">
        <f t="shared" si="22"/>
        <v>0</v>
      </c>
      <c r="V137" s="30">
        <f t="shared" si="23"/>
        <v>0</v>
      </c>
    </row>
    <row r="138" spans="1:22" x14ac:dyDescent="0.25">
      <c r="A138" s="23">
        <v>121</v>
      </c>
      <c r="B138" s="34" t="s">
        <v>138</v>
      </c>
      <c r="C138" s="35">
        <v>49231</v>
      </c>
      <c r="D138" s="34" t="s">
        <v>186</v>
      </c>
      <c r="E138" s="34" t="s">
        <v>290</v>
      </c>
      <c r="F138" s="42" t="s">
        <v>426</v>
      </c>
      <c r="G138" s="41" t="s">
        <v>6</v>
      </c>
      <c r="H138" s="43">
        <v>21526.239999999998</v>
      </c>
      <c r="I138" s="44"/>
      <c r="J138" s="44"/>
      <c r="K138" s="44"/>
      <c r="L138" s="36">
        <v>74074</v>
      </c>
      <c r="M138" s="28"/>
      <c r="N138" s="29"/>
      <c r="O138" s="25">
        <v>24</v>
      </c>
      <c r="P138" s="24">
        <f t="shared" si="18"/>
        <v>0</v>
      </c>
      <c r="Q138" s="24">
        <f t="shared" si="19"/>
        <v>0</v>
      </c>
      <c r="R138" s="28"/>
      <c r="S138" s="24">
        <f t="shared" si="20"/>
        <v>0</v>
      </c>
      <c r="T138" s="30">
        <f t="shared" si="21"/>
        <v>0</v>
      </c>
      <c r="U138" s="30">
        <f t="shared" si="22"/>
        <v>0</v>
      </c>
      <c r="V138" s="30">
        <f t="shared" si="23"/>
        <v>0</v>
      </c>
    </row>
    <row r="139" spans="1:22" x14ac:dyDescent="0.25">
      <c r="A139" s="23">
        <v>122</v>
      </c>
      <c r="B139" s="34" t="s">
        <v>139</v>
      </c>
      <c r="C139" s="35">
        <v>49231</v>
      </c>
      <c r="D139" s="34" t="s">
        <v>186</v>
      </c>
      <c r="E139" s="34" t="s">
        <v>291</v>
      </c>
      <c r="F139" s="42" t="s">
        <v>427</v>
      </c>
      <c r="G139" s="41" t="s">
        <v>6</v>
      </c>
      <c r="H139" s="36">
        <v>27175.15</v>
      </c>
      <c r="I139" s="44"/>
      <c r="J139" s="44"/>
      <c r="K139" s="44"/>
      <c r="L139" s="36">
        <v>50224</v>
      </c>
      <c r="M139" s="28"/>
      <c r="N139" s="29"/>
      <c r="O139" s="25">
        <v>24</v>
      </c>
      <c r="P139" s="24">
        <f t="shared" si="18"/>
        <v>0</v>
      </c>
      <c r="Q139" s="24">
        <f t="shared" si="19"/>
        <v>0</v>
      </c>
      <c r="R139" s="28"/>
      <c r="S139" s="24">
        <f t="shared" si="20"/>
        <v>0</v>
      </c>
      <c r="T139" s="30">
        <f t="shared" si="21"/>
        <v>0</v>
      </c>
      <c r="U139" s="30">
        <f t="shared" si="22"/>
        <v>0</v>
      </c>
      <c r="V139" s="30">
        <f t="shared" si="23"/>
        <v>0</v>
      </c>
    </row>
    <row r="140" spans="1:22" x14ac:dyDescent="0.25">
      <c r="A140" s="23">
        <v>123</v>
      </c>
      <c r="B140" s="34" t="s">
        <v>140</v>
      </c>
      <c r="C140" s="35">
        <v>49284</v>
      </c>
      <c r="D140" s="34" t="s">
        <v>203</v>
      </c>
      <c r="E140" s="34" t="s">
        <v>292</v>
      </c>
      <c r="F140" s="42" t="s">
        <v>428</v>
      </c>
      <c r="G140" s="41" t="s">
        <v>4</v>
      </c>
      <c r="H140" s="43">
        <v>1170</v>
      </c>
      <c r="I140" s="44"/>
      <c r="J140" s="44"/>
      <c r="K140" s="44"/>
      <c r="L140" s="36">
        <v>363670</v>
      </c>
      <c r="M140" s="28"/>
      <c r="N140" s="29"/>
      <c r="O140" s="25">
        <v>24</v>
      </c>
      <c r="P140" s="24">
        <f t="shared" si="18"/>
        <v>0</v>
      </c>
      <c r="Q140" s="24">
        <f t="shared" si="19"/>
        <v>0</v>
      </c>
      <c r="R140" s="28"/>
      <c r="S140" s="24">
        <f t="shared" si="20"/>
        <v>0</v>
      </c>
      <c r="T140" s="30">
        <f t="shared" si="21"/>
        <v>0</v>
      </c>
      <c r="U140" s="30">
        <f t="shared" si="22"/>
        <v>0</v>
      </c>
      <c r="V140" s="30">
        <f t="shared" si="23"/>
        <v>0</v>
      </c>
    </row>
    <row r="141" spans="1:22" x14ac:dyDescent="0.25">
      <c r="A141" s="23">
        <v>124</v>
      </c>
      <c r="B141" s="34" t="s">
        <v>141</v>
      </c>
      <c r="C141" s="35">
        <v>49283</v>
      </c>
      <c r="D141" s="34" t="s">
        <v>207</v>
      </c>
      <c r="E141" s="34" t="s">
        <v>293</v>
      </c>
      <c r="F141" s="42" t="s">
        <v>429</v>
      </c>
      <c r="G141" s="41" t="s">
        <v>4</v>
      </c>
      <c r="H141" s="43">
        <v>361605</v>
      </c>
      <c r="I141" s="44"/>
      <c r="J141" s="44"/>
      <c r="K141" s="44"/>
      <c r="L141" s="36">
        <v>147377</v>
      </c>
      <c r="M141" s="28"/>
      <c r="N141" s="29"/>
      <c r="O141" s="25">
        <v>24</v>
      </c>
      <c r="P141" s="24">
        <f t="shared" si="18"/>
        <v>0</v>
      </c>
      <c r="Q141" s="24">
        <f t="shared" si="19"/>
        <v>0</v>
      </c>
      <c r="R141" s="28"/>
      <c r="S141" s="24">
        <f t="shared" si="20"/>
        <v>0</v>
      </c>
      <c r="T141" s="30">
        <f t="shared" si="21"/>
        <v>0</v>
      </c>
      <c r="U141" s="30">
        <f t="shared" si="22"/>
        <v>0</v>
      </c>
      <c r="V141" s="30">
        <f t="shared" si="23"/>
        <v>0</v>
      </c>
    </row>
    <row r="142" spans="1:22" x14ac:dyDescent="0.25">
      <c r="A142" s="23">
        <v>125</v>
      </c>
      <c r="B142" s="34" t="s">
        <v>142</v>
      </c>
      <c r="C142" s="35">
        <v>49247</v>
      </c>
      <c r="D142" s="34" t="s">
        <v>215</v>
      </c>
      <c r="E142" s="34" t="s">
        <v>294</v>
      </c>
      <c r="F142" s="42" t="s">
        <v>430</v>
      </c>
      <c r="G142" s="41" t="s">
        <v>4</v>
      </c>
      <c r="H142" s="36">
        <v>0</v>
      </c>
      <c r="I142" s="44"/>
      <c r="J142" s="44"/>
      <c r="K142" s="44"/>
      <c r="L142" s="36">
        <v>458516</v>
      </c>
      <c r="M142" s="28"/>
      <c r="N142" s="29"/>
      <c r="O142" s="25">
        <v>24</v>
      </c>
      <c r="P142" s="24">
        <f t="shared" si="18"/>
        <v>0</v>
      </c>
      <c r="Q142" s="24">
        <f t="shared" si="19"/>
        <v>0</v>
      </c>
      <c r="R142" s="28"/>
      <c r="S142" s="24">
        <f t="shared" si="20"/>
        <v>0</v>
      </c>
      <c r="T142" s="30">
        <f t="shared" si="21"/>
        <v>0</v>
      </c>
      <c r="U142" s="30">
        <f t="shared" si="22"/>
        <v>0</v>
      </c>
      <c r="V142" s="30">
        <f t="shared" si="23"/>
        <v>0</v>
      </c>
    </row>
    <row r="143" spans="1:22" x14ac:dyDescent="0.25">
      <c r="A143" s="23">
        <v>126</v>
      </c>
      <c r="B143" s="34" t="s">
        <v>143</v>
      </c>
      <c r="C143" s="35">
        <v>49282</v>
      </c>
      <c r="D143" s="34" t="s">
        <v>209</v>
      </c>
      <c r="E143" s="34" t="s">
        <v>295</v>
      </c>
      <c r="F143" s="42" t="s">
        <v>431</v>
      </c>
      <c r="G143" s="41" t="s">
        <v>4</v>
      </c>
      <c r="H143" s="43">
        <v>263427</v>
      </c>
      <c r="I143" s="44"/>
      <c r="J143" s="44"/>
      <c r="K143" s="44"/>
      <c r="L143" s="36">
        <v>1363584</v>
      </c>
      <c r="M143" s="28"/>
      <c r="N143" s="29"/>
      <c r="O143" s="25">
        <v>24</v>
      </c>
      <c r="P143" s="24">
        <f t="shared" si="18"/>
        <v>0</v>
      </c>
      <c r="Q143" s="24">
        <f t="shared" si="19"/>
        <v>0</v>
      </c>
      <c r="R143" s="28"/>
      <c r="S143" s="24">
        <f t="shared" si="20"/>
        <v>0</v>
      </c>
      <c r="T143" s="30">
        <f t="shared" si="21"/>
        <v>0</v>
      </c>
      <c r="U143" s="30">
        <f t="shared" si="22"/>
        <v>0</v>
      </c>
      <c r="V143" s="30">
        <f t="shared" si="23"/>
        <v>0</v>
      </c>
    </row>
    <row r="144" spans="1:22" x14ac:dyDescent="0.25">
      <c r="A144" s="23">
        <v>127</v>
      </c>
      <c r="B144" s="34" t="s">
        <v>144</v>
      </c>
      <c r="C144" s="35">
        <v>49221</v>
      </c>
      <c r="D144" s="34" t="s">
        <v>190</v>
      </c>
      <c r="E144" s="34" t="s">
        <v>296</v>
      </c>
      <c r="F144" s="42" t="s">
        <v>432</v>
      </c>
      <c r="G144" s="41" t="s">
        <v>4</v>
      </c>
      <c r="H144" s="43">
        <v>1953739</v>
      </c>
      <c r="I144" s="44"/>
      <c r="J144" s="44"/>
      <c r="K144" s="44"/>
      <c r="L144" s="36">
        <v>446931</v>
      </c>
      <c r="M144" s="28"/>
      <c r="N144" s="29"/>
      <c r="O144" s="25">
        <v>24</v>
      </c>
      <c r="P144" s="24">
        <f t="shared" si="18"/>
        <v>0</v>
      </c>
      <c r="Q144" s="24">
        <f t="shared" si="19"/>
        <v>0</v>
      </c>
      <c r="R144" s="28"/>
      <c r="S144" s="24">
        <f t="shared" si="20"/>
        <v>0</v>
      </c>
      <c r="T144" s="30">
        <f t="shared" si="21"/>
        <v>0</v>
      </c>
      <c r="U144" s="30">
        <f t="shared" si="22"/>
        <v>0</v>
      </c>
      <c r="V144" s="30">
        <f t="shared" si="23"/>
        <v>0</v>
      </c>
    </row>
    <row r="145" spans="1:22" x14ac:dyDescent="0.25">
      <c r="A145" s="23">
        <v>128</v>
      </c>
      <c r="B145" s="34" t="s">
        <v>144</v>
      </c>
      <c r="C145" s="35">
        <v>49221</v>
      </c>
      <c r="D145" s="34" t="s">
        <v>190</v>
      </c>
      <c r="E145" s="34" t="s">
        <v>296</v>
      </c>
      <c r="F145" s="42" t="s">
        <v>433</v>
      </c>
      <c r="G145" s="41" t="s">
        <v>4</v>
      </c>
      <c r="H145" s="43">
        <v>21814</v>
      </c>
      <c r="I145" s="44"/>
      <c r="J145" s="44"/>
      <c r="K145" s="44"/>
      <c r="L145" s="36">
        <v>1152247</v>
      </c>
      <c r="M145" s="28"/>
      <c r="N145" s="29"/>
      <c r="O145" s="25">
        <v>24</v>
      </c>
      <c r="P145" s="24">
        <f t="shared" si="18"/>
        <v>0</v>
      </c>
      <c r="Q145" s="24">
        <f t="shared" si="19"/>
        <v>0</v>
      </c>
      <c r="R145" s="28"/>
      <c r="S145" s="24">
        <f t="shared" si="20"/>
        <v>0</v>
      </c>
      <c r="T145" s="30">
        <f t="shared" si="21"/>
        <v>0</v>
      </c>
      <c r="U145" s="30">
        <f t="shared" si="22"/>
        <v>0</v>
      </c>
      <c r="V145" s="30">
        <f t="shared" si="23"/>
        <v>0</v>
      </c>
    </row>
    <row r="146" spans="1:22" x14ac:dyDescent="0.25">
      <c r="A146" s="23">
        <v>129</v>
      </c>
      <c r="B146" s="34" t="s">
        <v>145</v>
      </c>
      <c r="C146" s="35">
        <v>49221</v>
      </c>
      <c r="D146" s="34" t="s">
        <v>190</v>
      </c>
      <c r="E146" s="34" t="s">
        <v>297</v>
      </c>
      <c r="F146" s="42" t="s">
        <v>434</v>
      </c>
      <c r="G146" s="41" t="s">
        <v>4</v>
      </c>
      <c r="H146" s="43">
        <v>4276</v>
      </c>
      <c r="I146" s="44"/>
      <c r="J146" s="44"/>
      <c r="K146" s="44"/>
      <c r="L146" s="36">
        <v>228526</v>
      </c>
      <c r="M146" s="28"/>
      <c r="N146" s="29"/>
      <c r="O146" s="25">
        <v>24</v>
      </c>
      <c r="P146" s="24">
        <f t="shared" si="18"/>
        <v>0</v>
      </c>
      <c r="Q146" s="24">
        <f t="shared" si="19"/>
        <v>0</v>
      </c>
      <c r="R146" s="28"/>
      <c r="S146" s="24">
        <f t="shared" si="20"/>
        <v>0</v>
      </c>
      <c r="T146" s="30">
        <f t="shared" si="21"/>
        <v>0</v>
      </c>
      <c r="U146" s="30">
        <f t="shared" si="22"/>
        <v>0</v>
      </c>
      <c r="V146" s="30">
        <f t="shared" si="23"/>
        <v>0</v>
      </c>
    </row>
    <row r="147" spans="1:22" x14ac:dyDescent="0.25">
      <c r="A147" s="23">
        <v>130</v>
      </c>
      <c r="B147" s="34" t="s">
        <v>146</v>
      </c>
      <c r="C147" s="35">
        <v>49221</v>
      </c>
      <c r="D147" s="34" t="s">
        <v>190</v>
      </c>
      <c r="E147" s="34" t="s">
        <v>296</v>
      </c>
      <c r="F147" s="42" t="s">
        <v>435</v>
      </c>
      <c r="G147" s="41" t="s">
        <v>4</v>
      </c>
      <c r="H147" s="43">
        <v>582957</v>
      </c>
      <c r="I147" s="44"/>
      <c r="J147" s="44"/>
      <c r="K147" s="44"/>
      <c r="L147" s="36">
        <v>804728</v>
      </c>
      <c r="M147" s="28"/>
      <c r="N147" s="29"/>
      <c r="O147" s="25">
        <v>24</v>
      </c>
      <c r="P147" s="24">
        <f t="shared" si="18"/>
        <v>0</v>
      </c>
      <c r="Q147" s="24">
        <f t="shared" si="19"/>
        <v>0</v>
      </c>
      <c r="R147" s="28"/>
      <c r="S147" s="24">
        <f t="shared" si="20"/>
        <v>0</v>
      </c>
      <c r="T147" s="30">
        <f t="shared" si="21"/>
        <v>0</v>
      </c>
      <c r="U147" s="30">
        <f t="shared" si="22"/>
        <v>0</v>
      </c>
      <c r="V147" s="30">
        <f t="shared" si="23"/>
        <v>0</v>
      </c>
    </row>
    <row r="148" spans="1:22" x14ac:dyDescent="0.25">
      <c r="A148" s="23">
        <v>131</v>
      </c>
      <c r="B148" s="34" t="s">
        <v>147</v>
      </c>
      <c r="C148" s="35">
        <v>49221</v>
      </c>
      <c r="D148" s="34" t="s">
        <v>190</v>
      </c>
      <c r="E148" s="34" t="s">
        <v>298</v>
      </c>
      <c r="F148" s="42" t="s">
        <v>436</v>
      </c>
      <c r="G148" s="41" t="s">
        <v>4</v>
      </c>
      <c r="H148" s="43">
        <v>164986</v>
      </c>
      <c r="I148" s="44"/>
      <c r="J148" s="44"/>
      <c r="K148" s="44"/>
      <c r="L148" s="36">
        <v>355394</v>
      </c>
      <c r="M148" s="28"/>
      <c r="N148" s="29"/>
      <c r="O148" s="25">
        <v>24</v>
      </c>
      <c r="P148" s="24">
        <f t="shared" ref="P148:P160" si="36">N148*O148</f>
        <v>0</v>
      </c>
      <c r="Q148" s="24">
        <f t="shared" ref="Q148:Q160" si="37">L148*M148+P148</f>
        <v>0</v>
      </c>
      <c r="R148" s="28"/>
      <c r="S148" s="24">
        <f t="shared" ref="S148:S160" si="38">L148*R148</f>
        <v>0</v>
      </c>
      <c r="T148" s="30">
        <f t="shared" ref="T148:T160" si="39">Q148+S148</f>
        <v>0</v>
      </c>
      <c r="U148" s="30">
        <f t="shared" ref="U148:U160" si="40">25%*T148</f>
        <v>0</v>
      </c>
      <c r="V148" s="30">
        <f t="shared" ref="V148:V160" si="41">T148+U148</f>
        <v>0</v>
      </c>
    </row>
    <row r="149" spans="1:22" x14ac:dyDescent="0.25">
      <c r="A149" s="23">
        <v>132</v>
      </c>
      <c r="B149" s="34" t="s">
        <v>148</v>
      </c>
      <c r="C149" s="35">
        <v>49210</v>
      </c>
      <c r="D149" s="34" t="s">
        <v>188</v>
      </c>
      <c r="E149" s="34" t="s">
        <v>299</v>
      </c>
      <c r="F149" s="42" t="s">
        <v>437</v>
      </c>
      <c r="G149" s="41" t="s">
        <v>4</v>
      </c>
      <c r="H149" s="43">
        <v>11799</v>
      </c>
      <c r="I149" s="44"/>
      <c r="J149" s="44"/>
      <c r="K149" s="44"/>
      <c r="L149" s="36">
        <v>735508</v>
      </c>
      <c r="M149" s="28"/>
      <c r="N149" s="29"/>
      <c r="O149" s="25">
        <v>24</v>
      </c>
      <c r="P149" s="24">
        <f t="shared" si="36"/>
        <v>0</v>
      </c>
      <c r="Q149" s="24">
        <f t="shared" si="37"/>
        <v>0</v>
      </c>
      <c r="R149" s="28"/>
      <c r="S149" s="24">
        <f t="shared" si="38"/>
        <v>0</v>
      </c>
      <c r="T149" s="30">
        <f t="shared" si="39"/>
        <v>0</v>
      </c>
      <c r="U149" s="30">
        <f t="shared" si="40"/>
        <v>0</v>
      </c>
      <c r="V149" s="30">
        <f t="shared" si="41"/>
        <v>0</v>
      </c>
    </row>
    <row r="150" spans="1:22" x14ac:dyDescent="0.25">
      <c r="A150" s="23">
        <v>133</v>
      </c>
      <c r="B150" s="34" t="s">
        <v>149</v>
      </c>
      <c r="C150" s="35">
        <v>49000</v>
      </c>
      <c r="D150" s="34" t="s">
        <v>172</v>
      </c>
      <c r="E150" s="34" t="s">
        <v>450</v>
      </c>
      <c r="F150" s="42" t="s">
        <v>438</v>
      </c>
      <c r="G150" s="41" t="s">
        <v>4</v>
      </c>
      <c r="H150" s="43">
        <v>333130</v>
      </c>
      <c r="I150" s="44"/>
      <c r="J150" s="44"/>
      <c r="K150" s="44"/>
      <c r="L150" s="36">
        <v>1717026</v>
      </c>
      <c r="M150" s="28"/>
      <c r="N150" s="29"/>
      <c r="O150" s="25">
        <v>24</v>
      </c>
      <c r="P150" s="24">
        <f t="shared" si="36"/>
        <v>0</v>
      </c>
      <c r="Q150" s="24">
        <f t="shared" si="37"/>
        <v>0</v>
      </c>
      <c r="R150" s="28"/>
      <c r="S150" s="24">
        <f t="shared" si="38"/>
        <v>0</v>
      </c>
      <c r="T150" s="30">
        <f t="shared" si="39"/>
        <v>0</v>
      </c>
      <c r="U150" s="30">
        <f t="shared" si="40"/>
        <v>0</v>
      </c>
      <c r="V150" s="30">
        <f t="shared" si="41"/>
        <v>0</v>
      </c>
    </row>
    <row r="151" spans="1:22" x14ac:dyDescent="0.25">
      <c r="A151" s="23">
        <v>134</v>
      </c>
      <c r="B151" s="34" t="s">
        <v>150</v>
      </c>
      <c r="C151" s="35">
        <v>49243</v>
      </c>
      <c r="D151" s="34" t="s">
        <v>164</v>
      </c>
      <c r="E151" s="34" t="s">
        <v>296</v>
      </c>
      <c r="F151" s="42" t="s">
        <v>439</v>
      </c>
      <c r="G151" s="41" t="s">
        <v>4</v>
      </c>
      <c r="H151" s="36">
        <v>10</v>
      </c>
      <c r="I151" s="44"/>
      <c r="J151" s="44"/>
      <c r="K151" s="44"/>
      <c r="L151" s="36">
        <v>411711</v>
      </c>
      <c r="M151" s="28"/>
      <c r="N151" s="29"/>
      <c r="O151" s="25">
        <v>24</v>
      </c>
      <c r="P151" s="24">
        <f t="shared" si="36"/>
        <v>0</v>
      </c>
      <c r="Q151" s="24">
        <f t="shared" si="37"/>
        <v>0</v>
      </c>
      <c r="R151" s="28"/>
      <c r="S151" s="24">
        <f t="shared" si="38"/>
        <v>0</v>
      </c>
      <c r="T151" s="30">
        <f t="shared" si="39"/>
        <v>0</v>
      </c>
      <c r="U151" s="30">
        <f t="shared" si="40"/>
        <v>0</v>
      </c>
      <c r="V151" s="30">
        <f t="shared" si="41"/>
        <v>0</v>
      </c>
    </row>
    <row r="152" spans="1:22" x14ac:dyDescent="0.25">
      <c r="A152" s="23">
        <v>135</v>
      </c>
      <c r="B152" s="34" t="s">
        <v>151</v>
      </c>
      <c r="C152" s="35">
        <v>49218</v>
      </c>
      <c r="D152" s="34" t="s">
        <v>182</v>
      </c>
      <c r="E152" s="34" t="s">
        <v>300</v>
      </c>
      <c r="F152" s="42" t="s">
        <v>440</v>
      </c>
      <c r="G152" s="41" t="s">
        <v>4</v>
      </c>
      <c r="H152" s="43">
        <v>8844</v>
      </c>
      <c r="I152" s="44"/>
      <c r="J152" s="44"/>
      <c r="K152" s="44"/>
      <c r="L152" s="36">
        <v>75965</v>
      </c>
      <c r="M152" s="28"/>
      <c r="N152" s="29"/>
      <c r="O152" s="25">
        <v>24</v>
      </c>
      <c r="P152" s="24">
        <f t="shared" si="36"/>
        <v>0</v>
      </c>
      <c r="Q152" s="24">
        <f t="shared" si="37"/>
        <v>0</v>
      </c>
      <c r="R152" s="28"/>
      <c r="S152" s="24">
        <f t="shared" si="38"/>
        <v>0</v>
      </c>
      <c r="T152" s="30">
        <f t="shared" si="39"/>
        <v>0</v>
      </c>
      <c r="U152" s="30">
        <f t="shared" si="40"/>
        <v>0</v>
      </c>
      <c r="V152" s="30">
        <f t="shared" si="41"/>
        <v>0</v>
      </c>
    </row>
    <row r="153" spans="1:22" x14ac:dyDescent="0.25">
      <c r="A153" s="23">
        <v>136</v>
      </c>
      <c r="B153" s="34" t="s">
        <v>151</v>
      </c>
      <c r="C153" s="35">
        <v>49218</v>
      </c>
      <c r="D153" s="34" t="s">
        <v>182</v>
      </c>
      <c r="E153" s="34" t="s">
        <v>300</v>
      </c>
      <c r="F153" s="42" t="s">
        <v>441</v>
      </c>
      <c r="G153" s="41" t="s">
        <v>6</v>
      </c>
      <c r="H153" s="43">
        <v>445431</v>
      </c>
      <c r="I153" s="44"/>
      <c r="J153" s="44"/>
      <c r="K153" s="44"/>
      <c r="L153" s="36">
        <v>778287</v>
      </c>
      <c r="M153" s="28"/>
      <c r="N153" s="29"/>
      <c r="O153" s="25">
        <v>24</v>
      </c>
      <c r="P153" s="24">
        <f t="shared" si="36"/>
        <v>0</v>
      </c>
      <c r="Q153" s="24">
        <f t="shared" si="37"/>
        <v>0</v>
      </c>
      <c r="R153" s="28"/>
      <c r="S153" s="24">
        <f t="shared" si="38"/>
        <v>0</v>
      </c>
      <c r="T153" s="30">
        <f t="shared" si="39"/>
        <v>0</v>
      </c>
      <c r="U153" s="30">
        <f t="shared" si="40"/>
        <v>0</v>
      </c>
      <c r="V153" s="30">
        <f t="shared" si="41"/>
        <v>0</v>
      </c>
    </row>
    <row r="154" spans="1:22" x14ac:dyDescent="0.25">
      <c r="A154" s="23">
        <v>137</v>
      </c>
      <c r="B154" s="34" t="s">
        <v>152</v>
      </c>
      <c r="C154" s="35">
        <v>49218</v>
      </c>
      <c r="D154" s="34" t="s">
        <v>182</v>
      </c>
      <c r="E154" s="34" t="s">
        <v>301</v>
      </c>
      <c r="F154" s="42" t="s">
        <v>442</v>
      </c>
      <c r="G154" s="41" t="s">
        <v>4</v>
      </c>
      <c r="H154" s="43">
        <v>438605</v>
      </c>
      <c r="I154" s="44"/>
      <c r="J154" s="44"/>
      <c r="K154" s="44"/>
      <c r="L154" s="36">
        <v>477140</v>
      </c>
      <c r="M154" s="28"/>
      <c r="N154" s="29"/>
      <c r="O154" s="25">
        <v>24</v>
      </c>
      <c r="P154" s="24">
        <f t="shared" si="36"/>
        <v>0</v>
      </c>
      <c r="Q154" s="24">
        <f t="shared" si="37"/>
        <v>0</v>
      </c>
      <c r="R154" s="28"/>
      <c r="S154" s="24">
        <f t="shared" si="38"/>
        <v>0</v>
      </c>
      <c r="T154" s="30">
        <f t="shared" si="39"/>
        <v>0</v>
      </c>
      <c r="U154" s="30">
        <f t="shared" si="40"/>
        <v>0</v>
      </c>
      <c r="V154" s="30">
        <f t="shared" si="41"/>
        <v>0</v>
      </c>
    </row>
    <row r="155" spans="1:22" x14ac:dyDescent="0.25">
      <c r="A155" s="23">
        <v>138</v>
      </c>
      <c r="B155" s="34" t="s">
        <v>153</v>
      </c>
      <c r="C155" s="35">
        <v>49210</v>
      </c>
      <c r="D155" s="34" t="s">
        <v>188</v>
      </c>
      <c r="E155" s="34" t="s">
        <v>302</v>
      </c>
      <c r="F155" s="42" t="s">
        <v>443</v>
      </c>
      <c r="G155" s="41" t="s">
        <v>4</v>
      </c>
      <c r="H155" s="43">
        <v>494</v>
      </c>
      <c r="I155" s="44"/>
      <c r="J155" s="44"/>
      <c r="K155" s="44"/>
      <c r="L155" s="36">
        <v>329582</v>
      </c>
      <c r="M155" s="28"/>
      <c r="N155" s="29"/>
      <c r="O155" s="25">
        <v>24</v>
      </c>
      <c r="P155" s="24">
        <f t="shared" si="36"/>
        <v>0</v>
      </c>
      <c r="Q155" s="24">
        <f t="shared" si="37"/>
        <v>0</v>
      </c>
      <c r="R155" s="28"/>
      <c r="S155" s="24">
        <f t="shared" si="38"/>
        <v>0</v>
      </c>
      <c r="T155" s="30">
        <f t="shared" si="39"/>
        <v>0</v>
      </c>
      <c r="U155" s="30">
        <f t="shared" si="40"/>
        <v>0</v>
      </c>
      <c r="V155" s="30">
        <f t="shared" si="41"/>
        <v>0</v>
      </c>
    </row>
    <row r="156" spans="1:22" x14ac:dyDescent="0.25">
      <c r="A156" s="23">
        <v>139</v>
      </c>
      <c r="B156" s="34" t="s">
        <v>154</v>
      </c>
      <c r="C156" s="35">
        <v>49210</v>
      </c>
      <c r="D156" s="34" t="s">
        <v>188</v>
      </c>
      <c r="E156" s="34" t="s">
        <v>303</v>
      </c>
      <c r="F156" s="42" t="s">
        <v>444</v>
      </c>
      <c r="G156" s="41" t="s">
        <v>4</v>
      </c>
      <c r="H156" s="43">
        <v>982630</v>
      </c>
      <c r="I156" s="44"/>
      <c r="J156" s="44"/>
      <c r="K156" s="44"/>
      <c r="L156" s="36">
        <v>440475</v>
      </c>
      <c r="M156" s="28"/>
      <c r="N156" s="29"/>
      <c r="O156" s="25">
        <v>24</v>
      </c>
      <c r="P156" s="24">
        <f t="shared" si="36"/>
        <v>0</v>
      </c>
      <c r="Q156" s="24">
        <f t="shared" si="37"/>
        <v>0</v>
      </c>
      <c r="R156" s="28"/>
      <c r="S156" s="24">
        <f t="shared" si="38"/>
        <v>0</v>
      </c>
      <c r="T156" s="30">
        <f t="shared" si="39"/>
        <v>0</v>
      </c>
      <c r="U156" s="30">
        <f t="shared" si="40"/>
        <v>0</v>
      </c>
      <c r="V156" s="30">
        <f t="shared" si="41"/>
        <v>0</v>
      </c>
    </row>
    <row r="157" spans="1:22" x14ac:dyDescent="0.25">
      <c r="A157" s="23">
        <v>140</v>
      </c>
      <c r="B157" s="34" t="s">
        <v>155</v>
      </c>
      <c r="C157" s="35">
        <v>49250</v>
      </c>
      <c r="D157" s="34" t="s">
        <v>199</v>
      </c>
      <c r="E157" s="34" t="s">
        <v>304</v>
      </c>
      <c r="F157" s="42" t="s">
        <v>445</v>
      </c>
      <c r="G157" s="41" t="s">
        <v>4</v>
      </c>
      <c r="H157" s="43">
        <v>452671.5</v>
      </c>
      <c r="I157" s="44"/>
      <c r="J157" s="44"/>
      <c r="K157" s="44"/>
      <c r="L157" s="36">
        <v>465080</v>
      </c>
      <c r="M157" s="28"/>
      <c r="N157" s="29"/>
      <c r="O157" s="25">
        <v>24</v>
      </c>
      <c r="P157" s="24">
        <f t="shared" si="36"/>
        <v>0</v>
      </c>
      <c r="Q157" s="24">
        <f t="shared" si="37"/>
        <v>0</v>
      </c>
      <c r="R157" s="28"/>
      <c r="S157" s="24">
        <f t="shared" si="38"/>
        <v>0</v>
      </c>
      <c r="T157" s="30">
        <f t="shared" si="39"/>
        <v>0</v>
      </c>
      <c r="U157" s="30">
        <f t="shared" si="40"/>
        <v>0</v>
      </c>
      <c r="V157" s="30">
        <f t="shared" si="41"/>
        <v>0</v>
      </c>
    </row>
    <row r="158" spans="1:22" x14ac:dyDescent="0.25">
      <c r="A158" s="23">
        <v>141</v>
      </c>
      <c r="B158" s="34" t="s">
        <v>156</v>
      </c>
      <c r="C158" s="35">
        <v>49217</v>
      </c>
      <c r="D158" s="34" t="s">
        <v>193</v>
      </c>
      <c r="E158" s="34" t="s">
        <v>305</v>
      </c>
      <c r="F158" s="42" t="s">
        <v>446</v>
      </c>
      <c r="G158" s="41" t="s">
        <v>449</v>
      </c>
      <c r="H158" s="43">
        <v>209072</v>
      </c>
      <c r="I158" s="44"/>
      <c r="J158" s="44"/>
      <c r="K158" s="44"/>
      <c r="L158" s="36">
        <v>8613579</v>
      </c>
      <c r="M158" s="28"/>
      <c r="N158" s="29"/>
      <c r="O158" s="25">
        <v>24</v>
      </c>
      <c r="P158" s="24">
        <f t="shared" si="36"/>
        <v>0</v>
      </c>
      <c r="Q158" s="24">
        <f t="shared" si="37"/>
        <v>0</v>
      </c>
      <c r="R158" s="28"/>
      <c r="S158" s="24">
        <f t="shared" si="38"/>
        <v>0</v>
      </c>
      <c r="T158" s="30">
        <f t="shared" si="39"/>
        <v>0</v>
      </c>
      <c r="U158" s="30">
        <f t="shared" si="40"/>
        <v>0</v>
      </c>
      <c r="V158" s="30">
        <f t="shared" si="41"/>
        <v>0</v>
      </c>
    </row>
    <row r="159" spans="1:22" x14ac:dyDescent="0.25">
      <c r="A159" s="23">
        <v>142</v>
      </c>
      <c r="B159" s="34" t="s">
        <v>157</v>
      </c>
      <c r="C159" s="35">
        <v>49210</v>
      </c>
      <c r="D159" s="34" t="s">
        <v>188</v>
      </c>
      <c r="E159" s="34" t="s">
        <v>306</v>
      </c>
      <c r="F159" s="42" t="s">
        <v>447</v>
      </c>
      <c r="G159" s="41" t="s">
        <v>449</v>
      </c>
      <c r="H159" s="43">
        <v>9712</v>
      </c>
      <c r="I159" s="44"/>
      <c r="J159" s="44"/>
      <c r="K159" s="44"/>
      <c r="L159" s="36">
        <v>6727907</v>
      </c>
      <c r="M159" s="28"/>
      <c r="N159" s="29"/>
      <c r="O159" s="25">
        <v>24</v>
      </c>
      <c r="P159" s="24">
        <f t="shared" si="36"/>
        <v>0</v>
      </c>
      <c r="Q159" s="24">
        <f t="shared" si="37"/>
        <v>0</v>
      </c>
      <c r="R159" s="28"/>
      <c r="S159" s="24">
        <f t="shared" si="38"/>
        <v>0</v>
      </c>
      <c r="T159" s="30">
        <f t="shared" si="39"/>
        <v>0</v>
      </c>
      <c r="U159" s="30">
        <f t="shared" si="40"/>
        <v>0</v>
      </c>
      <c r="V159" s="30">
        <f t="shared" si="41"/>
        <v>0</v>
      </c>
    </row>
    <row r="160" spans="1:22" x14ac:dyDescent="0.25">
      <c r="A160" s="23">
        <v>143</v>
      </c>
      <c r="B160" s="34" t="s">
        <v>157</v>
      </c>
      <c r="C160" s="35">
        <v>49210</v>
      </c>
      <c r="D160" s="34" t="s">
        <v>188</v>
      </c>
      <c r="E160" s="34" t="s">
        <v>306</v>
      </c>
      <c r="F160" s="42" t="s">
        <v>448</v>
      </c>
      <c r="G160" s="41" t="s">
        <v>8</v>
      </c>
      <c r="H160" s="43">
        <v>17482</v>
      </c>
      <c r="I160" s="44"/>
      <c r="J160" s="44"/>
      <c r="K160" s="44"/>
      <c r="L160" s="36">
        <v>155486</v>
      </c>
      <c r="M160" s="28"/>
      <c r="N160" s="29"/>
      <c r="O160" s="25">
        <v>24</v>
      </c>
      <c r="P160" s="24">
        <f t="shared" si="36"/>
        <v>0</v>
      </c>
      <c r="Q160" s="24">
        <f t="shared" si="37"/>
        <v>0</v>
      </c>
      <c r="R160" s="28"/>
      <c r="S160" s="24">
        <f t="shared" si="38"/>
        <v>0</v>
      </c>
      <c r="T160" s="30">
        <f t="shared" si="39"/>
        <v>0</v>
      </c>
      <c r="U160" s="30">
        <f t="shared" si="40"/>
        <v>0</v>
      </c>
      <c r="V160" s="30">
        <f t="shared" si="41"/>
        <v>0</v>
      </c>
    </row>
    <row r="161" spans="1:22" s="9" customFormat="1" ht="12.75" customHeight="1" x14ac:dyDescent="0.2">
      <c r="A161" s="108" t="s">
        <v>33</v>
      </c>
      <c r="B161" s="109"/>
      <c r="C161" s="109"/>
      <c r="D161" s="109"/>
      <c r="E161" s="109"/>
      <c r="F161" s="109"/>
      <c r="G161" s="110"/>
      <c r="H161" s="26">
        <f>SUM(H18:H160)</f>
        <v>18443836.490000002</v>
      </c>
      <c r="I161" s="26">
        <f>SUM(I18:I62)</f>
        <v>0</v>
      </c>
      <c r="J161" s="26">
        <f>SUM(J18:J62)</f>
        <v>0</v>
      </c>
      <c r="K161" s="26">
        <f>SUM(K18:K62)</f>
        <v>0</v>
      </c>
      <c r="L161" s="27">
        <f>SUM(L18:L160)</f>
        <v>49758656</v>
      </c>
      <c r="M161" s="31"/>
      <c r="N161" s="31"/>
      <c r="O161" s="31"/>
      <c r="P161" s="30">
        <f>SUM(P18:P160)</f>
        <v>0</v>
      </c>
      <c r="Q161" s="30">
        <f>SUM(Q18:Q160)</f>
        <v>0</v>
      </c>
      <c r="R161" s="32"/>
      <c r="S161" s="32">
        <f>SUM(S18:S160)</f>
        <v>0</v>
      </c>
      <c r="T161" s="32">
        <f>SUM(T18:T160)</f>
        <v>0</v>
      </c>
      <c r="U161" s="32">
        <f>SUM(U18:U160)</f>
        <v>0</v>
      </c>
      <c r="V161" s="32">
        <f>SUM(V18:V160)</f>
        <v>0</v>
      </c>
    </row>
    <row r="162" spans="1:22" x14ac:dyDescent="0.25">
      <c r="B162" s="3"/>
      <c r="H162" s="10"/>
      <c r="I162" s="10" t="s">
        <v>15</v>
      </c>
      <c r="J162" s="10"/>
      <c r="K162" s="10"/>
      <c r="L162" s="13"/>
    </row>
    <row r="163" spans="1:22" ht="15.75" x14ac:dyDescent="0.25">
      <c r="A163" s="4"/>
      <c r="B163" s="3"/>
    </row>
    <row r="164" spans="1:22" ht="15.75" x14ac:dyDescent="0.25">
      <c r="B164" s="3"/>
      <c r="G164" s="39"/>
    </row>
    <row r="165" spans="1:22" ht="15.75" x14ac:dyDescent="0.25">
      <c r="G165" s="39"/>
      <c r="L165" s="38"/>
    </row>
    <row r="166" spans="1:22" ht="15.75" x14ac:dyDescent="0.25">
      <c r="G166" s="39"/>
      <c r="L166" s="38"/>
    </row>
    <row r="167" spans="1:22" ht="15.75" x14ac:dyDescent="0.25">
      <c r="G167" s="39"/>
      <c r="L167" s="38"/>
    </row>
    <row r="168" spans="1:22" ht="15.75" x14ac:dyDescent="0.25">
      <c r="G168" s="39"/>
      <c r="L168" s="38"/>
    </row>
    <row r="169" spans="1:22" ht="15.75" x14ac:dyDescent="0.25">
      <c r="G169" s="39"/>
      <c r="L169" s="38"/>
    </row>
    <row r="170" spans="1:22" x14ac:dyDescent="0.25">
      <c r="G170" s="37"/>
    </row>
  </sheetData>
  <sortState ref="B18:V159">
    <sortCondition ref="B18:B159"/>
    <sortCondition ref="G18:G159"/>
  </sortState>
  <mergeCells count="2">
    <mergeCell ref="A161:G161"/>
    <mergeCell ref="C17:E17"/>
  </mergeCells>
  <pageMargins left="0.51181102362204722" right="0.51181102362204722" top="0.74803149606299213" bottom="0.74803149606299213" header="0.31496062992125984" footer="0.31496062992125984"/>
  <pageSetup paperSize="9" scale="70" fitToWidth="3" fitToHeight="0" orientation="landscape" r:id="rId1"/>
  <rowBreaks count="1" manualBreakCount="1">
    <brk id="37" max="18" man="1"/>
  </rowBreaks>
  <colBreaks count="1" manualBreakCount="1">
    <brk id="19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opLeftCell="A139" workbookViewId="0">
      <selection activeCell="A164" sqref="A164"/>
    </sheetView>
  </sheetViews>
  <sheetFormatPr defaultRowHeight="15" x14ac:dyDescent="0.25"/>
  <cols>
    <col min="1" max="1" width="9.140625" style="47"/>
    <col min="2" max="2" width="79" style="47" bestFit="1" customWidth="1"/>
    <col min="3" max="3" width="6.28515625" style="47" bestFit="1" customWidth="1"/>
    <col min="4" max="4" width="18.7109375" style="47" bestFit="1" customWidth="1"/>
    <col min="5" max="5" width="26.5703125" style="47" bestFit="1" customWidth="1"/>
    <col min="6" max="6" width="11.42578125" style="47" bestFit="1" customWidth="1"/>
    <col min="7" max="7" width="11.28515625" style="47" bestFit="1" customWidth="1"/>
    <col min="8" max="8" width="16" style="47" bestFit="1" customWidth="1"/>
    <col min="9" max="9" width="14" style="47" customWidth="1"/>
    <col min="10" max="10" width="15.85546875" style="47" customWidth="1"/>
    <col min="11" max="11" width="16.42578125" style="47" customWidth="1"/>
    <col min="12" max="13" width="17.140625" style="47" customWidth="1"/>
    <col min="14" max="15" width="16.85546875" style="47" customWidth="1"/>
    <col min="16" max="16" width="18.28515625" style="47" customWidth="1"/>
    <col min="17" max="17" width="15" style="47" customWidth="1"/>
    <col min="18" max="18" width="17.5703125" style="47" customWidth="1"/>
    <col min="19" max="16384" width="9.140625" style="47"/>
  </cols>
  <sheetData>
    <row r="1" spans="1:20" ht="15.75" x14ac:dyDescent="0.25">
      <c r="A1" s="46" t="s">
        <v>452</v>
      </c>
    </row>
    <row r="2" spans="1:20" ht="15.75" x14ac:dyDescent="0.25">
      <c r="A2" s="46"/>
    </row>
    <row r="3" spans="1:20" ht="15.75" x14ac:dyDescent="0.25">
      <c r="A3" s="48" t="s">
        <v>30</v>
      </c>
      <c r="B3" s="49"/>
      <c r="C3" s="49"/>
      <c r="D3" s="49"/>
      <c r="E3" s="49"/>
      <c r="F3" s="49"/>
      <c r="G3" s="49"/>
      <c r="H3" s="49"/>
      <c r="I3" s="50"/>
      <c r="K3" s="50"/>
    </row>
    <row r="4" spans="1:20" ht="15.75" x14ac:dyDescent="0.25">
      <c r="A4" s="48"/>
      <c r="B4" s="49"/>
      <c r="C4" s="49"/>
      <c r="D4" s="49"/>
      <c r="E4" s="49"/>
      <c r="F4" s="49"/>
      <c r="G4" s="49"/>
      <c r="H4" s="49"/>
      <c r="I4" s="50"/>
      <c r="K4" s="50"/>
    </row>
    <row r="5" spans="1:20" ht="15.75" x14ac:dyDescent="0.25">
      <c r="A5" s="46" t="s">
        <v>37</v>
      </c>
      <c r="B5" s="50"/>
      <c r="C5" s="50"/>
      <c r="D5" s="51"/>
      <c r="E5" s="50"/>
      <c r="F5" s="50"/>
      <c r="G5" s="50"/>
      <c r="H5" s="50"/>
      <c r="I5" s="50"/>
      <c r="K5" s="50"/>
    </row>
    <row r="6" spans="1:20" ht="15.75" x14ac:dyDescent="0.25">
      <c r="A6" s="46"/>
      <c r="B6" s="50"/>
      <c r="C6" s="50"/>
      <c r="D6" s="51"/>
      <c r="E6" s="50"/>
      <c r="F6" s="50"/>
      <c r="G6" s="50"/>
      <c r="H6" s="50"/>
      <c r="I6" s="50"/>
      <c r="K6" s="50"/>
    </row>
    <row r="7" spans="1:20" ht="15.75" x14ac:dyDescent="0.25">
      <c r="A7" s="46" t="s">
        <v>453</v>
      </c>
      <c r="B7" s="50"/>
      <c r="C7" s="50"/>
      <c r="D7" s="51"/>
      <c r="E7" s="50"/>
      <c r="F7" s="50"/>
      <c r="G7" s="50"/>
      <c r="H7" s="50"/>
      <c r="I7" s="50"/>
      <c r="K7" s="50"/>
    </row>
    <row r="8" spans="1:20" ht="15.75" x14ac:dyDescent="0.25">
      <c r="A8" s="46"/>
      <c r="B8" s="50"/>
      <c r="C8" s="50"/>
      <c r="D8" s="51"/>
      <c r="E8" s="50"/>
      <c r="F8" s="50"/>
      <c r="G8" s="50"/>
      <c r="H8" s="50"/>
      <c r="I8" s="50"/>
      <c r="K8" s="50"/>
    </row>
    <row r="9" spans="1:20" ht="15.75" x14ac:dyDescent="0.25">
      <c r="A9" s="46" t="s">
        <v>454</v>
      </c>
      <c r="B9" s="50"/>
      <c r="C9" s="50"/>
      <c r="D9" s="51"/>
      <c r="E9" s="50"/>
      <c r="F9" s="50"/>
      <c r="G9" s="50"/>
      <c r="H9" s="50"/>
      <c r="I9" s="50"/>
      <c r="K9" s="50"/>
    </row>
    <row r="10" spans="1:20" ht="15.75" x14ac:dyDescent="0.25">
      <c r="A10" s="46"/>
      <c r="B10" s="50"/>
      <c r="C10" s="50"/>
      <c r="D10" s="51"/>
      <c r="E10" s="50"/>
      <c r="F10" s="50"/>
      <c r="G10" s="50"/>
      <c r="H10" s="50"/>
      <c r="I10" s="50"/>
      <c r="K10" s="50"/>
    </row>
    <row r="11" spans="1:20" ht="15.75" x14ac:dyDescent="0.25">
      <c r="A11" s="46" t="s">
        <v>27</v>
      </c>
      <c r="B11" s="50"/>
      <c r="C11" s="50"/>
      <c r="D11" s="51"/>
      <c r="E11" s="50"/>
      <c r="F11" s="50"/>
      <c r="G11" s="50"/>
      <c r="H11" s="50"/>
      <c r="I11" s="50"/>
      <c r="K11" s="50"/>
    </row>
    <row r="12" spans="1:20" ht="15.75" x14ac:dyDescent="0.25">
      <c r="A12" s="46"/>
      <c r="B12" s="50"/>
      <c r="C12" s="50"/>
      <c r="D12" s="51"/>
      <c r="E12" s="50"/>
      <c r="F12" s="50"/>
      <c r="G12" s="50"/>
      <c r="H12" s="50"/>
      <c r="I12" s="50"/>
      <c r="K12" s="50"/>
    </row>
    <row r="13" spans="1:20" ht="15.75" x14ac:dyDescent="0.25">
      <c r="A13" s="46" t="s">
        <v>470</v>
      </c>
      <c r="B13" s="50"/>
      <c r="C13" s="50"/>
      <c r="D13" s="51"/>
      <c r="E13" s="50"/>
      <c r="F13" s="50"/>
      <c r="G13" s="50"/>
      <c r="H13" s="50"/>
      <c r="I13" s="50"/>
      <c r="K13" s="50"/>
    </row>
    <row r="14" spans="1:20" ht="15.75" x14ac:dyDescent="0.25">
      <c r="A14" s="50"/>
      <c r="B14" s="50"/>
      <c r="C14" s="114" t="s">
        <v>36</v>
      </c>
      <c r="D14" s="114"/>
      <c r="E14" s="114"/>
      <c r="F14" s="114"/>
      <c r="G14" s="50"/>
      <c r="H14" s="50"/>
      <c r="I14" s="50"/>
      <c r="K14" s="50"/>
    </row>
    <row r="15" spans="1:20" ht="16.5" thickBot="1" x14ac:dyDescent="0.3">
      <c r="A15" s="46"/>
      <c r="F15" s="103"/>
      <c r="G15" s="103"/>
    </row>
    <row r="16" spans="1:20" ht="15.75" thickBot="1" x14ac:dyDescent="0.3">
      <c r="F16" s="104"/>
      <c r="G16" s="105"/>
      <c r="H16" s="120" t="s">
        <v>455</v>
      </c>
      <c r="I16" s="121"/>
      <c r="J16" s="122"/>
      <c r="K16" s="52" t="s">
        <v>456</v>
      </c>
      <c r="L16" s="53"/>
      <c r="M16" s="53"/>
      <c r="N16" s="54" t="s">
        <v>457</v>
      </c>
      <c r="O16" s="55"/>
      <c r="P16" s="56" t="s">
        <v>458</v>
      </c>
      <c r="Q16" s="57"/>
      <c r="R16" s="58"/>
      <c r="S16" s="58"/>
      <c r="T16" s="59"/>
    </row>
    <row r="17" spans="1:20" ht="76.5" x14ac:dyDescent="0.25">
      <c r="A17" s="60" t="s">
        <v>1</v>
      </c>
      <c r="B17" s="61" t="s">
        <v>2</v>
      </c>
      <c r="C17" s="62"/>
      <c r="D17" s="63" t="s">
        <v>3</v>
      </c>
      <c r="E17" s="64"/>
      <c r="F17" s="61" t="s">
        <v>9</v>
      </c>
      <c r="G17" s="65" t="s">
        <v>0</v>
      </c>
      <c r="H17" s="66" t="s">
        <v>459</v>
      </c>
      <c r="I17" s="66" t="s">
        <v>460</v>
      </c>
      <c r="J17" s="66" t="s">
        <v>461</v>
      </c>
      <c r="K17" s="67" t="s">
        <v>459</v>
      </c>
      <c r="L17" s="67" t="s">
        <v>460</v>
      </c>
      <c r="M17" s="67" t="s">
        <v>462</v>
      </c>
      <c r="N17" s="68" t="s">
        <v>463</v>
      </c>
      <c r="O17" s="68" t="s">
        <v>464</v>
      </c>
      <c r="P17" s="69" t="s">
        <v>465</v>
      </c>
      <c r="Q17" s="69" t="s">
        <v>466</v>
      </c>
      <c r="R17" s="70" t="s">
        <v>467</v>
      </c>
      <c r="S17" s="71" t="s">
        <v>468</v>
      </c>
      <c r="T17" s="72" t="s">
        <v>469</v>
      </c>
    </row>
    <row r="18" spans="1:20" x14ac:dyDescent="0.25">
      <c r="A18" s="73">
        <v>1</v>
      </c>
      <c r="B18" s="74">
        <v>2</v>
      </c>
      <c r="C18" s="115">
        <v>3</v>
      </c>
      <c r="D18" s="116"/>
      <c r="E18" s="117"/>
      <c r="F18" s="74">
        <v>4</v>
      </c>
      <c r="G18" s="74">
        <v>5</v>
      </c>
      <c r="H18" s="74">
        <v>6</v>
      </c>
      <c r="I18" s="74">
        <v>7</v>
      </c>
      <c r="J18" s="74">
        <v>8</v>
      </c>
      <c r="K18" s="74">
        <v>9</v>
      </c>
      <c r="L18" s="74">
        <v>10</v>
      </c>
      <c r="M18" s="74">
        <v>11</v>
      </c>
      <c r="N18" s="74">
        <v>12</v>
      </c>
      <c r="O18" s="74">
        <v>13</v>
      </c>
      <c r="P18" s="74">
        <v>14</v>
      </c>
      <c r="Q18" s="74">
        <v>15</v>
      </c>
      <c r="R18" s="74">
        <v>16</v>
      </c>
      <c r="S18" s="75">
        <v>17</v>
      </c>
      <c r="T18" s="76">
        <v>18</v>
      </c>
    </row>
    <row r="19" spans="1:20" x14ac:dyDescent="0.25">
      <c r="A19" s="77">
        <v>1</v>
      </c>
      <c r="B19" s="78" t="s">
        <v>39</v>
      </c>
      <c r="C19" s="79">
        <v>49240</v>
      </c>
      <c r="D19" s="78" t="s">
        <v>158</v>
      </c>
      <c r="E19" s="78" t="s">
        <v>159</v>
      </c>
      <c r="F19" s="80" t="s">
        <v>307</v>
      </c>
      <c r="G19" s="81" t="s">
        <v>4</v>
      </c>
      <c r="H19" s="82"/>
      <c r="I19" s="83"/>
      <c r="J19" s="84">
        <v>8.0999999999999996E-3</v>
      </c>
      <c r="K19" s="82"/>
      <c r="L19" s="83"/>
      <c r="M19" s="82"/>
      <c r="N19" s="85">
        <f>' Troškovnik a'!M18-'Troškovnik b'!H19</f>
        <v>0</v>
      </c>
      <c r="O19" s="85">
        <f>' Troškovnik a'!N18-'Troškovnik b'!I19</f>
        <v>0</v>
      </c>
      <c r="P19" s="85">
        <f t="shared" ref="P19" si="0">K19+N19</f>
        <v>0</v>
      </c>
      <c r="Q19" s="86">
        <f t="shared" ref="Q19" si="1">O19+L19</f>
        <v>0</v>
      </c>
      <c r="R19" s="86">
        <f>(P19+M19)*' Troškovnik a'!L18+'Troškovnik b'!Q19*24</f>
        <v>0</v>
      </c>
      <c r="S19" s="87">
        <f t="shared" ref="S19:S82" si="2">25%*R19</f>
        <v>0</v>
      </c>
      <c r="T19" s="88">
        <f t="shared" ref="T19:T82" si="3">R19+S19</f>
        <v>0</v>
      </c>
    </row>
    <row r="20" spans="1:20" x14ac:dyDescent="0.25">
      <c r="A20" s="77">
        <v>2</v>
      </c>
      <c r="B20" s="78" t="s">
        <v>40</v>
      </c>
      <c r="C20" s="79">
        <v>49245</v>
      </c>
      <c r="D20" s="78" t="s">
        <v>160</v>
      </c>
      <c r="E20" s="78" t="s">
        <v>161</v>
      </c>
      <c r="F20" s="80" t="s">
        <v>308</v>
      </c>
      <c r="G20" s="81" t="s">
        <v>6</v>
      </c>
      <c r="H20" s="82"/>
      <c r="I20" s="83"/>
      <c r="J20" s="84">
        <v>8.0999999999999996E-3</v>
      </c>
      <c r="K20" s="82"/>
      <c r="L20" s="83"/>
      <c r="M20" s="82"/>
      <c r="N20" s="106">
        <f>' Troškovnik a'!M19-'Troškovnik b'!H20</f>
        <v>0</v>
      </c>
      <c r="O20" s="106">
        <f>' Troškovnik a'!N19-'Troškovnik b'!I20</f>
        <v>0</v>
      </c>
      <c r="P20" s="106">
        <f t="shared" ref="P20:P83" si="4">K20+N20</f>
        <v>0</v>
      </c>
      <c r="Q20" s="107">
        <f t="shared" ref="Q20:Q83" si="5">O20+L20</f>
        <v>0</v>
      </c>
      <c r="R20" s="107">
        <f>(P20+M20)*' Troškovnik a'!L19+'Troškovnik b'!Q20*24</f>
        <v>0</v>
      </c>
      <c r="S20" s="87">
        <f t="shared" si="2"/>
        <v>0</v>
      </c>
      <c r="T20" s="88">
        <f t="shared" si="3"/>
        <v>0</v>
      </c>
    </row>
    <row r="21" spans="1:20" x14ac:dyDescent="0.25">
      <c r="A21" s="77">
        <v>3</v>
      </c>
      <c r="B21" s="78" t="s">
        <v>41</v>
      </c>
      <c r="C21" s="79">
        <v>49246</v>
      </c>
      <c r="D21" s="78" t="s">
        <v>162</v>
      </c>
      <c r="E21" s="78" t="s">
        <v>163</v>
      </c>
      <c r="F21" s="80" t="s">
        <v>309</v>
      </c>
      <c r="G21" s="81" t="s">
        <v>4</v>
      </c>
      <c r="H21" s="82"/>
      <c r="I21" s="83"/>
      <c r="J21" s="84">
        <v>8.0999999999999996E-3</v>
      </c>
      <c r="K21" s="82"/>
      <c r="L21" s="83"/>
      <c r="M21" s="82"/>
      <c r="N21" s="106">
        <f>' Troškovnik a'!M20-'Troškovnik b'!H21</f>
        <v>0</v>
      </c>
      <c r="O21" s="106">
        <f>' Troškovnik a'!N20-'Troškovnik b'!I21</f>
        <v>0</v>
      </c>
      <c r="P21" s="106">
        <f t="shared" si="4"/>
        <v>0</v>
      </c>
      <c r="Q21" s="107">
        <f t="shared" si="5"/>
        <v>0</v>
      </c>
      <c r="R21" s="107">
        <f>(P21+M21)*' Troškovnik a'!L20+'Troškovnik b'!Q21*24</f>
        <v>0</v>
      </c>
      <c r="S21" s="87">
        <f t="shared" si="2"/>
        <v>0</v>
      </c>
      <c r="T21" s="88">
        <f t="shared" si="3"/>
        <v>0</v>
      </c>
    </row>
    <row r="22" spans="1:20" x14ac:dyDescent="0.25">
      <c r="A22" s="77">
        <v>4</v>
      </c>
      <c r="B22" s="78" t="s">
        <v>42</v>
      </c>
      <c r="C22" s="79">
        <v>49243</v>
      </c>
      <c r="D22" s="78" t="s">
        <v>164</v>
      </c>
      <c r="E22" s="78" t="s">
        <v>165</v>
      </c>
      <c r="F22" s="80" t="s">
        <v>310</v>
      </c>
      <c r="G22" s="81" t="s">
        <v>4</v>
      </c>
      <c r="H22" s="82"/>
      <c r="I22" s="83"/>
      <c r="J22" s="84">
        <v>8.0999999999999996E-3</v>
      </c>
      <c r="K22" s="82"/>
      <c r="L22" s="83"/>
      <c r="M22" s="82"/>
      <c r="N22" s="106">
        <f>' Troškovnik a'!M21-'Troškovnik b'!H22</f>
        <v>0</v>
      </c>
      <c r="O22" s="106">
        <f>' Troškovnik a'!N21-'Troškovnik b'!I22</f>
        <v>0</v>
      </c>
      <c r="P22" s="106">
        <f t="shared" si="4"/>
        <v>0</v>
      </c>
      <c r="Q22" s="107">
        <f t="shared" si="5"/>
        <v>0</v>
      </c>
      <c r="R22" s="107">
        <f>(P22+M22)*' Troškovnik a'!L21+'Troškovnik b'!Q22*24</f>
        <v>0</v>
      </c>
      <c r="S22" s="87">
        <f t="shared" si="2"/>
        <v>0</v>
      </c>
      <c r="T22" s="88">
        <f t="shared" si="3"/>
        <v>0</v>
      </c>
    </row>
    <row r="23" spans="1:20" x14ac:dyDescent="0.25">
      <c r="A23" s="77">
        <v>5</v>
      </c>
      <c r="B23" s="78" t="s">
        <v>43</v>
      </c>
      <c r="C23" s="79">
        <v>49244</v>
      </c>
      <c r="D23" s="78" t="s">
        <v>166</v>
      </c>
      <c r="E23" s="78" t="s">
        <v>167</v>
      </c>
      <c r="F23" s="80" t="s">
        <v>311</v>
      </c>
      <c r="G23" s="81" t="s">
        <v>6</v>
      </c>
      <c r="H23" s="82"/>
      <c r="I23" s="83"/>
      <c r="J23" s="84">
        <v>8.0999999999999996E-3</v>
      </c>
      <c r="K23" s="82"/>
      <c r="L23" s="83"/>
      <c r="M23" s="82"/>
      <c r="N23" s="106">
        <f>' Troškovnik a'!M22-'Troškovnik b'!H23</f>
        <v>0</v>
      </c>
      <c r="O23" s="106">
        <f>' Troškovnik a'!N22-'Troškovnik b'!I23</f>
        <v>0</v>
      </c>
      <c r="P23" s="106">
        <f t="shared" si="4"/>
        <v>0</v>
      </c>
      <c r="Q23" s="107">
        <f t="shared" si="5"/>
        <v>0</v>
      </c>
      <c r="R23" s="107">
        <f>(P23+M23)*' Troškovnik a'!L22+'Troškovnik b'!Q23*24</f>
        <v>0</v>
      </c>
      <c r="S23" s="87">
        <f t="shared" si="2"/>
        <v>0</v>
      </c>
      <c r="T23" s="88">
        <f t="shared" si="3"/>
        <v>0</v>
      </c>
    </row>
    <row r="24" spans="1:20" x14ac:dyDescent="0.25">
      <c r="A24" s="77">
        <v>6</v>
      </c>
      <c r="B24" s="78" t="s">
        <v>44</v>
      </c>
      <c r="C24" s="79">
        <v>49290</v>
      </c>
      <c r="D24" s="78" t="s">
        <v>168</v>
      </c>
      <c r="E24" s="78" t="s">
        <v>169</v>
      </c>
      <c r="F24" s="80" t="s">
        <v>312</v>
      </c>
      <c r="G24" s="81" t="s">
        <v>4</v>
      </c>
      <c r="H24" s="82"/>
      <c r="I24" s="83"/>
      <c r="J24" s="84">
        <v>8.0999999999999996E-3</v>
      </c>
      <c r="K24" s="82"/>
      <c r="L24" s="83"/>
      <c r="M24" s="82"/>
      <c r="N24" s="106">
        <f>' Troškovnik a'!M23-'Troškovnik b'!H24</f>
        <v>0</v>
      </c>
      <c r="O24" s="106">
        <f>' Troškovnik a'!N23-'Troškovnik b'!I24</f>
        <v>0</v>
      </c>
      <c r="P24" s="106">
        <f t="shared" si="4"/>
        <v>0</v>
      </c>
      <c r="Q24" s="107">
        <f t="shared" si="5"/>
        <v>0</v>
      </c>
      <c r="R24" s="107">
        <f>(P24+M24)*' Troškovnik a'!L23+'Troškovnik b'!Q24*24</f>
        <v>0</v>
      </c>
      <c r="S24" s="87">
        <f t="shared" si="2"/>
        <v>0</v>
      </c>
      <c r="T24" s="88">
        <f t="shared" si="3"/>
        <v>0</v>
      </c>
    </row>
    <row r="25" spans="1:20" x14ac:dyDescent="0.25">
      <c r="A25" s="77">
        <v>7</v>
      </c>
      <c r="B25" s="78" t="s">
        <v>45</v>
      </c>
      <c r="C25" s="79">
        <v>49295</v>
      </c>
      <c r="D25" s="78" t="s">
        <v>170</v>
      </c>
      <c r="E25" s="78" t="s">
        <v>171</v>
      </c>
      <c r="F25" s="80" t="s">
        <v>313</v>
      </c>
      <c r="G25" s="81" t="s">
        <v>6</v>
      </c>
      <c r="H25" s="82"/>
      <c r="I25" s="83"/>
      <c r="J25" s="84">
        <v>8.0999999999999996E-3</v>
      </c>
      <c r="K25" s="82"/>
      <c r="L25" s="83"/>
      <c r="M25" s="82"/>
      <c r="N25" s="106">
        <f>' Troškovnik a'!M24-'Troškovnik b'!H25</f>
        <v>0</v>
      </c>
      <c r="O25" s="106">
        <f>' Troškovnik a'!N24-'Troškovnik b'!I25</f>
        <v>0</v>
      </c>
      <c r="P25" s="106">
        <f t="shared" si="4"/>
        <v>0</v>
      </c>
      <c r="Q25" s="107">
        <f t="shared" si="5"/>
        <v>0</v>
      </c>
      <c r="R25" s="107">
        <f>(P25+M25)*' Troškovnik a'!L24+'Troškovnik b'!Q25*24</f>
        <v>0</v>
      </c>
      <c r="S25" s="87">
        <f t="shared" si="2"/>
        <v>0</v>
      </c>
      <c r="T25" s="88">
        <f t="shared" si="3"/>
        <v>0</v>
      </c>
    </row>
    <row r="26" spans="1:20" x14ac:dyDescent="0.25">
      <c r="A26" s="77">
        <v>8</v>
      </c>
      <c r="B26" s="78" t="s">
        <v>46</v>
      </c>
      <c r="C26" s="79">
        <v>49000</v>
      </c>
      <c r="D26" s="78" t="s">
        <v>172</v>
      </c>
      <c r="E26" s="78" t="s">
        <v>173</v>
      </c>
      <c r="F26" s="80" t="s">
        <v>314</v>
      </c>
      <c r="G26" s="81" t="s">
        <v>4</v>
      </c>
      <c r="H26" s="82"/>
      <c r="I26" s="83"/>
      <c r="J26" s="84">
        <v>8.0999999999999996E-3</v>
      </c>
      <c r="K26" s="82"/>
      <c r="L26" s="83"/>
      <c r="M26" s="82"/>
      <c r="N26" s="106">
        <f>' Troškovnik a'!M25-'Troškovnik b'!H26</f>
        <v>0</v>
      </c>
      <c r="O26" s="106">
        <f>' Troškovnik a'!N25-'Troškovnik b'!I26</f>
        <v>0</v>
      </c>
      <c r="P26" s="106">
        <f t="shared" si="4"/>
        <v>0</v>
      </c>
      <c r="Q26" s="107">
        <f t="shared" si="5"/>
        <v>0</v>
      </c>
      <c r="R26" s="107">
        <f>(P26+M26)*' Troškovnik a'!L25+'Troškovnik b'!Q26*24</f>
        <v>0</v>
      </c>
      <c r="S26" s="87">
        <f t="shared" si="2"/>
        <v>0</v>
      </c>
      <c r="T26" s="88">
        <f t="shared" si="3"/>
        <v>0</v>
      </c>
    </row>
    <row r="27" spans="1:20" x14ac:dyDescent="0.25">
      <c r="A27" s="77">
        <v>9</v>
      </c>
      <c r="B27" s="78" t="s">
        <v>47</v>
      </c>
      <c r="C27" s="79">
        <v>49225</v>
      </c>
      <c r="D27" s="78" t="s">
        <v>174</v>
      </c>
      <c r="E27" s="78" t="s">
        <v>175</v>
      </c>
      <c r="F27" s="80" t="s">
        <v>451</v>
      </c>
      <c r="G27" s="81" t="s">
        <v>7</v>
      </c>
      <c r="H27" s="82"/>
      <c r="I27" s="83"/>
      <c r="J27" s="84">
        <v>8.0999999999999996E-3</v>
      </c>
      <c r="K27" s="82"/>
      <c r="L27" s="83"/>
      <c r="M27" s="82"/>
      <c r="N27" s="106">
        <f>' Troškovnik a'!M26-'Troškovnik b'!H27</f>
        <v>0</v>
      </c>
      <c r="O27" s="106">
        <f>' Troškovnik a'!N26-'Troškovnik b'!I27</f>
        <v>0</v>
      </c>
      <c r="P27" s="106">
        <f t="shared" si="4"/>
        <v>0</v>
      </c>
      <c r="Q27" s="107">
        <f t="shared" si="5"/>
        <v>0</v>
      </c>
      <c r="R27" s="107">
        <f>(P27+M27)*' Troškovnik a'!L26+'Troškovnik b'!Q27*24</f>
        <v>0</v>
      </c>
      <c r="S27" s="87">
        <f t="shared" si="2"/>
        <v>0</v>
      </c>
      <c r="T27" s="88">
        <f t="shared" si="3"/>
        <v>0</v>
      </c>
    </row>
    <row r="28" spans="1:20" x14ac:dyDescent="0.25">
      <c r="A28" s="77">
        <v>10</v>
      </c>
      <c r="B28" s="78" t="s">
        <v>47</v>
      </c>
      <c r="C28" s="79">
        <v>49225</v>
      </c>
      <c r="D28" s="78" t="s">
        <v>174</v>
      </c>
      <c r="E28" s="78" t="s">
        <v>175</v>
      </c>
      <c r="F28" s="80" t="s">
        <v>315</v>
      </c>
      <c r="G28" s="81" t="s">
        <v>6</v>
      </c>
      <c r="H28" s="82"/>
      <c r="I28" s="83"/>
      <c r="J28" s="84">
        <v>8.0999999999999996E-3</v>
      </c>
      <c r="K28" s="82"/>
      <c r="L28" s="83"/>
      <c r="M28" s="82"/>
      <c r="N28" s="106">
        <f>' Troškovnik a'!M27-'Troškovnik b'!H28</f>
        <v>0</v>
      </c>
      <c r="O28" s="106">
        <f>' Troškovnik a'!N27-'Troškovnik b'!I28</f>
        <v>0</v>
      </c>
      <c r="P28" s="106">
        <f t="shared" si="4"/>
        <v>0</v>
      </c>
      <c r="Q28" s="107">
        <f t="shared" si="5"/>
        <v>0</v>
      </c>
      <c r="R28" s="107">
        <f>(P28+M28)*' Troškovnik a'!L27+'Troškovnik b'!Q28*24</f>
        <v>0</v>
      </c>
      <c r="S28" s="87">
        <f t="shared" si="2"/>
        <v>0</v>
      </c>
      <c r="T28" s="88">
        <f t="shared" si="3"/>
        <v>0</v>
      </c>
    </row>
    <row r="29" spans="1:20" x14ac:dyDescent="0.25">
      <c r="A29" s="77">
        <v>11</v>
      </c>
      <c r="B29" s="78" t="s">
        <v>48</v>
      </c>
      <c r="C29" s="79">
        <v>49233</v>
      </c>
      <c r="D29" s="78" t="s">
        <v>176</v>
      </c>
      <c r="E29" s="78" t="s">
        <v>177</v>
      </c>
      <c r="F29" s="80" t="s">
        <v>316</v>
      </c>
      <c r="G29" s="81" t="s">
        <v>7</v>
      </c>
      <c r="H29" s="82"/>
      <c r="I29" s="83"/>
      <c r="J29" s="84">
        <v>8.0999999999999996E-3</v>
      </c>
      <c r="K29" s="82"/>
      <c r="L29" s="83"/>
      <c r="M29" s="82"/>
      <c r="N29" s="106">
        <f>' Troškovnik a'!M28-'Troškovnik b'!H29</f>
        <v>0</v>
      </c>
      <c r="O29" s="106">
        <f>' Troškovnik a'!N28-'Troškovnik b'!I29</f>
        <v>0</v>
      </c>
      <c r="P29" s="106">
        <f t="shared" si="4"/>
        <v>0</v>
      </c>
      <c r="Q29" s="107">
        <f t="shared" si="5"/>
        <v>0</v>
      </c>
      <c r="R29" s="107">
        <f>(P29+M29)*' Troškovnik a'!L28+'Troškovnik b'!Q29*24</f>
        <v>0</v>
      </c>
      <c r="S29" s="87">
        <f t="shared" si="2"/>
        <v>0</v>
      </c>
      <c r="T29" s="88">
        <f t="shared" si="3"/>
        <v>0</v>
      </c>
    </row>
    <row r="30" spans="1:20" x14ac:dyDescent="0.25">
      <c r="A30" s="77">
        <v>12</v>
      </c>
      <c r="B30" s="78" t="s">
        <v>49</v>
      </c>
      <c r="C30" s="79">
        <v>49234</v>
      </c>
      <c r="D30" s="78" t="s">
        <v>178</v>
      </c>
      <c r="E30" s="78" t="s">
        <v>179</v>
      </c>
      <c r="F30" s="80" t="s">
        <v>317</v>
      </c>
      <c r="G30" s="81" t="s">
        <v>7</v>
      </c>
      <c r="H30" s="82"/>
      <c r="I30" s="83"/>
      <c r="J30" s="84">
        <v>8.0999999999999996E-3</v>
      </c>
      <c r="K30" s="82"/>
      <c r="L30" s="83"/>
      <c r="M30" s="82"/>
      <c r="N30" s="106">
        <f>' Troškovnik a'!M29-'Troškovnik b'!H30</f>
        <v>0</v>
      </c>
      <c r="O30" s="106">
        <f>' Troškovnik a'!N29-'Troškovnik b'!I30</f>
        <v>0</v>
      </c>
      <c r="P30" s="106">
        <f t="shared" si="4"/>
        <v>0</v>
      </c>
      <c r="Q30" s="107">
        <f t="shared" si="5"/>
        <v>0</v>
      </c>
      <c r="R30" s="107">
        <f>(P30+M30)*' Troškovnik a'!L29+'Troškovnik b'!Q30*24</f>
        <v>0</v>
      </c>
      <c r="S30" s="87">
        <f t="shared" si="2"/>
        <v>0</v>
      </c>
      <c r="T30" s="88">
        <f t="shared" si="3"/>
        <v>0</v>
      </c>
    </row>
    <row r="31" spans="1:20" x14ac:dyDescent="0.25">
      <c r="A31" s="77">
        <v>13</v>
      </c>
      <c r="B31" s="78" t="s">
        <v>50</v>
      </c>
      <c r="C31" s="79">
        <v>49232</v>
      </c>
      <c r="D31" s="78" t="s">
        <v>180</v>
      </c>
      <c r="E31" s="78" t="s">
        <v>181</v>
      </c>
      <c r="F31" s="80" t="s">
        <v>318</v>
      </c>
      <c r="G31" s="81" t="s">
        <v>7</v>
      </c>
      <c r="H31" s="82"/>
      <c r="I31" s="83"/>
      <c r="J31" s="84">
        <v>8.0999999999999996E-3</v>
      </c>
      <c r="K31" s="82"/>
      <c r="L31" s="83"/>
      <c r="M31" s="82"/>
      <c r="N31" s="106">
        <f>' Troškovnik a'!M30-'Troškovnik b'!H31</f>
        <v>0</v>
      </c>
      <c r="O31" s="106">
        <f>' Troškovnik a'!N30-'Troškovnik b'!I31</f>
        <v>0</v>
      </c>
      <c r="P31" s="106">
        <f t="shared" si="4"/>
        <v>0</v>
      </c>
      <c r="Q31" s="107">
        <f t="shared" si="5"/>
        <v>0</v>
      </c>
      <c r="R31" s="107">
        <f>(P31+M31)*' Troškovnik a'!L30+'Troškovnik b'!Q31*24</f>
        <v>0</v>
      </c>
      <c r="S31" s="87">
        <f t="shared" si="2"/>
        <v>0</v>
      </c>
      <c r="T31" s="88">
        <f t="shared" si="3"/>
        <v>0</v>
      </c>
    </row>
    <row r="32" spans="1:20" x14ac:dyDescent="0.25">
      <c r="A32" s="77">
        <v>14</v>
      </c>
      <c r="B32" s="78" t="s">
        <v>51</v>
      </c>
      <c r="C32" s="79">
        <v>49218</v>
      </c>
      <c r="D32" s="78" t="s">
        <v>182</v>
      </c>
      <c r="E32" s="78" t="s">
        <v>183</v>
      </c>
      <c r="F32" s="80" t="s">
        <v>319</v>
      </c>
      <c r="G32" s="81" t="s">
        <v>4</v>
      </c>
      <c r="H32" s="82"/>
      <c r="I32" s="83"/>
      <c r="J32" s="84">
        <v>8.0999999999999996E-3</v>
      </c>
      <c r="K32" s="82"/>
      <c r="L32" s="83"/>
      <c r="M32" s="82"/>
      <c r="N32" s="106">
        <f>' Troškovnik a'!M31-'Troškovnik b'!H32</f>
        <v>0</v>
      </c>
      <c r="O32" s="106">
        <f>' Troškovnik a'!N31-'Troškovnik b'!I32</f>
        <v>0</v>
      </c>
      <c r="P32" s="106">
        <f t="shared" si="4"/>
        <v>0</v>
      </c>
      <c r="Q32" s="107">
        <f t="shared" si="5"/>
        <v>0</v>
      </c>
      <c r="R32" s="107">
        <f>(P32+M32)*' Troškovnik a'!L31+'Troškovnik b'!Q32*24</f>
        <v>0</v>
      </c>
      <c r="S32" s="87">
        <f t="shared" si="2"/>
        <v>0</v>
      </c>
      <c r="T32" s="88">
        <f t="shared" si="3"/>
        <v>0</v>
      </c>
    </row>
    <row r="33" spans="1:20" x14ac:dyDescent="0.25">
      <c r="A33" s="77">
        <v>15</v>
      </c>
      <c r="B33" s="78" t="s">
        <v>52</v>
      </c>
      <c r="C33" s="79">
        <v>49216</v>
      </c>
      <c r="D33" s="78" t="s">
        <v>184</v>
      </c>
      <c r="E33" s="78" t="s">
        <v>185</v>
      </c>
      <c r="F33" s="80" t="s">
        <v>320</v>
      </c>
      <c r="G33" s="81" t="s">
        <v>4</v>
      </c>
      <c r="H33" s="82"/>
      <c r="I33" s="83"/>
      <c r="J33" s="84">
        <v>8.0999999999999996E-3</v>
      </c>
      <c r="K33" s="82"/>
      <c r="L33" s="83"/>
      <c r="M33" s="82"/>
      <c r="N33" s="106">
        <f>' Troškovnik a'!M32-'Troškovnik b'!H33</f>
        <v>0</v>
      </c>
      <c r="O33" s="106">
        <f>' Troškovnik a'!N32-'Troškovnik b'!I33</f>
        <v>0</v>
      </c>
      <c r="P33" s="106">
        <f t="shared" si="4"/>
        <v>0</v>
      </c>
      <c r="Q33" s="107">
        <f t="shared" si="5"/>
        <v>0</v>
      </c>
      <c r="R33" s="107">
        <f>(P33+M33)*' Troškovnik a'!L32+'Troškovnik b'!Q33*24</f>
        <v>0</v>
      </c>
      <c r="S33" s="87">
        <f t="shared" si="2"/>
        <v>0</v>
      </c>
      <c r="T33" s="88">
        <f t="shared" si="3"/>
        <v>0</v>
      </c>
    </row>
    <row r="34" spans="1:20" x14ac:dyDescent="0.25">
      <c r="A34" s="77">
        <v>16</v>
      </c>
      <c r="B34" s="78" t="s">
        <v>53</v>
      </c>
      <c r="C34" s="79">
        <v>49231</v>
      </c>
      <c r="D34" s="78" t="s">
        <v>186</v>
      </c>
      <c r="E34" s="78" t="s">
        <v>187</v>
      </c>
      <c r="F34" s="80" t="s">
        <v>321</v>
      </c>
      <c r="G34" s="81" t="s">
        <v>6</v>
      </c>
      <c r="H34" s="82"/>
      <c r="I34" s="83"/>
      <c r="J34" s="84">
        <v>8.0999999999999996E-3</v>
      </c>
      <c r="K34" s="82"/>
      <c r="L34" s="83"/>
      <c r="M34" s="82"/>
      <c r="N34" s="106">
        <f>' Troškovnik a'!M33-'Troškovnik b'!H34</f>
        <v>0</v>
      </c>
      <c r="O34" s="106">
        <f>' Troškovnik a'!N33-'Troškovnik b'!I34</f>
        <v>0</v>
      </c>
      <c r="P34" s="106">
        <f t="shared" si="4"/>
        <v>0</v>
      </c>
      <c r="Q34" s="107">
        <f t="shared" si="5"/>
        <v>0</v>
      </c>
      <c r="R34" s="107">
        <f>(P34+M34)*' Troškovnik a'!L33+'Troškovnik b'!Q34*24</f>
        <v>0</v>
      </c>
      <c r="S34" s="87">
        <f t="shared" si="2"/>
        <v>0</v>
      </c>
      <c r="T34" s="88">
        <f t="shared" si="3"/>
        <v>0</v>
      </c>
    </row>
    <row r="35" spans="1:20" x14ac:dyDescent="0.25">
      <c r="A35" s="77">
        <v>17</v>
      </c>
      <c r="B35" s="78" t="s">
        <v>53</v>
      </c>
      <c r="C35" s="79">
        <v>49231</v>
      </c>
      <c r="D35" s="78" t="s">
        <v>186</v>
      </c>
      <c r="E35" s="78" t="s">
        <v>187</v>
      </c>
      <c r="F35" s="80" t="s">
        <v>322</v>
      </c>
      <c r="G35" s="81" t="s">
        <v>6</v>
      </c>
      <c r="H35" s="82"/>
      <c r="I35" s="83"/>
      <c r="J35" s="84">
        <v>8.0999999999999996E-3</v>
      </c>
      <c r="K35" s="82"/>
      <c r="L35" s="83"/>
      <c r="M35" s="82"/>
      <c r="N35" s="106">
        <f>' Troškovnik a'!M34-'Troškovnik b'!H35</f>
        <v>0</v>
      </c>
      <c r="O35" s="106">
        <f>' Troškovnik a'!N34-'Troškovnik b'!I35</f>
        <v>0</v>
      </c>
      <c r="P35" s="106">
        <f t="shared" si="4"/>
        <v>0</v>
      </c>
      <c r="Q35" s="107">
        <f t="shared" si="5"/>
        <v>0</v>
      </c>
      <c r="R35" s="107">
        <f>(P35+M35)*' Troškovnik a'!L34+'Troškovnik b'!Q35*24</f>
        <v>0</v>
      </c>
      <c r="S35" s="87">
        <f t="shared" si="2"/>
        <v>0</v>
      </c>
      <c r="T35" s="88">
        <f t="shared" si="3"/>
        <v>0</v>
      </c>
    </row>
    <row r="36" spans="1:20" ht="26.25" x14ac:dyDescent="0.25">
      <c r="A36" s="77">
        <v>18</v>
      </c>
      <c r="B36" s="78" t="s">
        <v>54</v>
      </c>
      <c r="C36" s="79">
        <v>49210</v>
      </c>
      <c r="D36" s="78" t="s">
        <v>188</v>
      </c>
      <c r="E36" s="78" t="s">
        <v>189</v>
      </c>
      <c r="F36" s="80" t="s">
        <v>323</v>
      </c>
      <c r="G36" s="81" t="s">
        <v>6</v>
      </c>
      <c r="H36" s="82"/>
      <c r="I36" s="83"/>
      <c r="J36" s="84">
        <v>8.0999999999999996E-3</v>
      </c>
      <c r="K36" s="82"/>
      <c r="L36" s="83"/>
      <c r="M36" s="82"/>
      <c r="N36" s="106">
        <f>' Troškovnik a'!M35-'Troškovnik b'!H36</f>
        <v>0</v>
      </c>
      <c r="O36" s="106">
        <f>' Troškovnik a'!N35-'Troškovnik b'!I36</f>
        <v>0</v>
      </c>
      <c r="P36" s="106">
        <f t="shared" si="4"/>
        <v>0</v>
      </c>
      <c r="Q36" s="107">
        <f t="shared" si="5"/>
        <v>0</v>
      </c>
      <c r="R36" s="107">
        <f>(P36+M36)*' Troškovnik a'!L35+'Troškovnik b'!Q36*24</f>
        <v>0</v>
      </c>
      <c r="S36" s="87">
        <f t="shared" si="2"/>
        <v>0</v>
      </c>
      <c r="T36" s="88">
        <f t="shared" si="3"/>
        <v>0</v>
      </c>
    </row>
    <row r="37" spans="1:20" x14ac:dyDescent="0.25">
      <c r="A37" s="77">
        <v>19</v>
      </c>
      <c r="B37" s="78" t="s">
        <v>54</v>
      </c>
      <c r="C37" s="79">
        <v>49210</v>
      </c>
      <c r="D37" s="78" t="s">
        <v>188</v>
      </c>
      <c r="E37" s="78" t="s">
        <v>189</v>
      </c>
      <c r="F37" s="80" t="s">
        <v>324</v>
      </c>
      <c r="G37" s="81" t="s">
        <v>4</v>
      </c>
      <c r="H37" s="82"/>
      <c r="I37" s="83"/>
      <c r="J37" s="84">
        <v>8.0999999999999996E-3</v>
      </c>
      <c r="K37" s="82"/>
      <c r="L37" s="83"/>
      <c r="M37" s="82"/>
      <c r="N37" s="106">
        <f>' Troškovnik a'!M36-'Troškovnik b'!H37</f>
        <v>0</v>
      </c>
      <c r="O37" s="106">
        <f>' Troškovnik a'!N36-'Troškovnik b'!I37</f>
        <v>0</v>
      </c>
      <c r="P37" s="106">
        <f t="shared" si="4"/>
        <v>0</v>
      </c>
      <c r="Q37" s="107">
        <f t="shared" si="5"/>
        <v>0</v>
      </c>
      <c r="R37" s="107">
        <f>(P37+M37)*' Troškovnik a'!L36+'Troškovnik b'!Q37*24</f>
        <v>0</v>
      </c>
      <c r="S37" s="87">
        <f t="shared" si="2"/>
        <v>0</v>
      </c>
      <c r="T37" s="88">
        <f t="shared" si="3"/>
        <v>0</v>
      </c>
    </row>
    <row r="38" spans="1:20" x14ac:dyDescent="0.25">
      <c r="A38" s="77">
        <v>20</v>
      </c>
      <c r="B38" s="78" t="s">
        <v>55</v>
      </c>
      <c r="C38" s="79">
        <v>49221</v>
      </c>
      <c r="D38" s="78" t="s">
        <v>190</v>
      </c>
      <c r="E38" s="78" t="s">
        <v>191</v>
      </c>
      <c r="F38" s="80" t="s">
        <v>325</v>
      </c>
      <c r="G38" s="81" t="s">
        <v>4</v>
      </c>
      <c r="H38" s="82"/>
      <c r="I38" s="83"/>
      <c r="J38" s="84">
        <v>8.0999999999999996E-3</v>
      </c>
      <c r="K38" s="82"/>
      <c r="L38" s="83"/>
      <c r="M38" s="82"/>
      <c r="N38" s="106">
        <f>' Troškovnik a'!M37-'Troškovnik b'!H38</f>
        <v>0</v>
      </c>
      <c r="O38" s="106">
        <f>' Troškovnik a'!N37-'Troškovnik b'!I38</f>
        <v>0</v>
      </c>
      <c r="P38" s="106">
        <f t="shared" si="4"/>
        <v>0</v>
      </c>
      <c r="Q38" s="107">
        <f t="shared" si="5"/>
        <v>0</v>
      </c>
      <c r="R38" s="107">
        <f>(P38+M38)*' Troškovnik a'!L37+'Troškovnik b'!Q38*24</f>
        <v>0</v>
      </c>
      <c r="S38" s="87">
        <f t="shared" si="2"/>
        <v>0</v>
      </c>
      <c r="T38" s="88">
        <f t="shared" si="3"/>
        <v>0</v>
      </c>
    </row>
    <row r="39" spans="1:20" x14ac:dyDescent="0.25">
      <c r="A39" s="77">
        <v>21</v>
      </c>
      <c r="B39" s="78" t="s">
        <v>56</v>
      </c>
      <c r="C39" s="79">
        <v>49210</v>
      </c>
      <c r="D39" s="78" t="s">
        <v>188</v>
      </c>
      <c r="E39" s="78" t="s">
        <v>192</v>
      </c>
      <c r="F39" s="80" t="s">
        <v>326</v>
      </c>
      <c r="G39" s="81" t="s">
        <v>6</v>
      </c>
      <c r="H39" s="82"/>
      <c r="I39" s="83"/>
      <c r="J39" s="84">
        <v>8.0999999999999996E-3</v>
      </c>
      <c r="K39" s="82"/>
      <c r="L39" s="83"/>
      <c r="M39" s="82"/>
      <c r="N39" s="106">
        <f>' Troškovnik a'!M38-'Troškovnik b'!H39</f>
        <v>0</v>
      </c>
      <c r="O39" s="106">
        <f>' Troškovnik a'!N38-'Troškovnik b'!I39</f>
        <v>0</v>
      </c>
      <c r="P39" s="106">
        <f t="shared" si="4"/>
        <v>0</v>
      </c>
      <c r="Q39" s="107">
        <f t="shared" si="5"/>
        <v>0</v>
      </c>
      <c r="R39" s="107">
        <f>(P39+M39)*' Troškovnik a'!L38+'Troškovnik b'!Q39*24</f>
        <v>0</v>
      </c>
      <c r="S39" s="87">
        <f t="shared" si="2"/>
        <v>0</v>
      </c>
      <c r="T39" s="88">
        <f t="shared" si="3"/>
        <v>0</v>
      </c>
    </row>
    <row r="40" spans="1:20" x14ac:dyDescent="0.25">
      <c r="A40" s="77">
        <v>22</v>
      </c>
      <c r="B40" s="78" t="s">
        <v>57</v>
      </c>
      <c r="C40" s="79">
        <v>49217</v>
      </c>
      <c r="D40" s="78" t="s">
        <v>193</v>
      </c>
      <c r="E40" s="78" t="s">
        <v>194</v>
      </c>
      <c r="F40" s="80" t="s">
        <v>327</v>
      </c>
      <c r="G40" s="81" t="s">
        <v>8</v>
      </c>
      <c r="H40" s="82"/>
      <c r="I40" s="83"/>
      <c r="J40" s="84">
        <v>8.0999999999999996E-3</v>
      </c>
      <c r="K40" s="82"/>
      <c r="L40" s="83"/>
      <c r="M40" s="82"/>
      <c r="N40" s="106">
        <f>' Troškovnik a'!M39-'Troškovnik b'!H40</f>
        <v>0</v>
      </c>
      <c r="O40" s="106">
        <f>' Troškovnik a'!N39-'Troškovnik b'!I40</f>
        <v>0</v>
      </c>
      <c r="P40" s="106">
        <f t="shared" si="4"/>
        <v>0</v>
      </c>
      <c r="Q40" s="107">
        <f t="shared" si="5"/>
        <v>0</v>
      </c>
      <c r="R40" s="107">
        <f>(P40+M40)*' Troškovnik a'!L39+'Troškovnik b'!Q40*24</f>
        <v>0</v>
      </c>
      <c r="S40" s="87">
        <f t="shared" si="2"/>
        <v>0</v>
      </c>
      <c r="T40" s="88">
        <f t="shared" si="3"/>
        <v>0</v>
      </c>
    </row>
    <row r="41" spans="1:20" x14ac:dyDescent="0.25">
      <c r="A41" s="77">
        <v>23</v>
      </c>
      <c r="B41" s="78" t="s">
        <v>58</v>
      </c>
      <c r="C41" s="79">
        <v>49223</v>
      </c>
      <c r="D41" s="78" t="s">
        <v>195</v>
      </c>
      <c r="E41" s="78" t="s">
        <v>196</v>
      </c>
      <c r="F41" s="80" t="s">
        <v>328</v>
      </c>
      <c r="G41" s="81" t="s">
        <v>8</v>
      </c>
      <c r="H41" s="82"/>
      <c r="I41" s="83"/>
      <c r="J41" s="84">
        <v>8.0999999999999996E-3</v>
      </c>
      <c r="K41" s="82"/>
      <c r="L41" s="83"/>
      <c r="M41" s="82"/>
      <c r="N41" s="106">
        <f>' Troškovnik a'!M40-'Troškovnik b'!H41</f>
        <v>0</v>
      </c>
      <c r="O41" s="106">
        <f>' Troškovnik a'!N40-'Troškovnik b'!I41</f>
        <v>0</v>
      </c>
      <c r="P41" s="106">
        <f t="shared" si="4"/>
        <v>0</v>
      </c>
      <c r="Q41" s="107">
        <f t="shared" si="5"/>
        <v>0</v>
      </c>
      <c r="R41" s="107">
        <f>(P41+M41)*' Troškovnik a'!L40+'Troškovnik b'!Q41*24</f>
        <v>0</v>
      </c>
      <c r="S41" s="87">
        <f t="shared" si="2"/>
        <v>0</v>
      </c>
      <c r="T41" s="88">
        <f t="shared" si="3"/>
        <v>0</v>
      </c>
    </row>
    <row r="42" spans="1:20" x14ac:dyDescent="0.25">
      <c r="A42" s="77">
        <v>24</v>
      </c>
      <c r="B42" s="78" t="s">
        <v>59</v>
      </c>
      <c r="C42" s="79">
        <v>49214</v>
      </c>
      <c r="D42" s="78" t="s">
        <v>197</v>
      </c>
      <c r="E42" s="78" t="s">
        <v>198</v>
      </c>
      <c r="F42" s="80" t="s">
        <v>329</v>
      </c>
      <c r="G42" s="81" t="s">
        <v>8</v>
      </c>
      <c r="H42" s="82"/>
      <c r="I42" s="83"/>
      <c r="J42" s="84">
        <v>8.0999999999999996E-3</v>
      </c>
      <c r="K42" s="82"/>
      <c r="L42" s="83"/>
      <c r="M42" s="82"/>
      <c r="N42" s="106">
        <f>' Troškovnik a'!M41-'Troškovnik b'!H42</f>
        <v>0</v>
      </c>
      <c r="O42" s="106">
        <f>' Troškovnik a'!N41-'Troškovnik b'!I42</f>
        <v>0</v>
      </c>
      <c r="P42" s="106">
        <f t="shared" si="4"/>
        <v>0</v>
      </c>
      <c r="Q42" s="107">
        <f t="shared" si="5"/>
        <v>0</v>
      </c>
      <c r="R42" s="107">
        <f>(P42+M42)*' Troškovnik a'!L41+'Troškovnik b'!Q42*24</f>
        <v>0</v>
      </c>
      <c r="S42" s="87">
        <f t="shared" si="2"/>
        <v>0</v>
      </c>
      <c r="T42" s="88">
        <f t="shared" si="3"/>
        <v>0</v>
      </c>
    </row>
    <row r="43" spans="1:20" x14ac:dyDescent="0.25">
      <c r="A43" s="77">
        <v>25</v>
      </c>
      <c r="B43" s="78" t="s">
        <v>60</v>
      </c>
      <c r="C43" s="79">
        <v>49250</v>
      </c>
      <c r="D43" s="78" t="s">
        <v>199</v>
      </c>
      <c r="E43" s="78" t="s">
        <v>200</v>
      </c>
      <c r="F43" s="80" t="s">
        <v>330</v>
      </c>
      <c r="G43" s="81" t="s">
        <v>4</v>
      </c>
      <c r="H43" s="82"/>
      <c r="I43" s="83"/>
      <c r="J43" s="84">
        <v>8.0999999999999996E-3</v>
      </c>
      <c r="K43" s="82"/>
      <c r="L43" s="83"/>
      <c r="M43" s="82"/>
      <c r="N43" s="106">
        <f>' Troškovnik a'!M42-'Troškovnik b'!H43</f>
        <v>0</v>
      </c>
      <c r="O43" s="106">
        <f>' Troškovnik a'!N42-'Troškovnik b'!I43</f>
        <v>0</v>
      </c>
      <c r="P43" s="106">
        <f t="shared" si="4"/>
        <v>0</v>
      </c>
      <c r="Q43" s="107">
        <f t="shared" si="5"/>
        <v>0</v>
      </c>
      <c r="R43" s="107">
        <f>(P43+M43)*' Troškovnik a'!L42+'Troškovnik b'!Q43*24</f>
        <v>0</v>
      </c>
      <c r="S43" s="87">
        <f t="shared" si="2"/>
        <v>0</v>
      </c>
      <c r="T43" s="88">
        <f t="shared" si="3"/>
        <v>0</v>
      </c>
    </row>
    <row r="44" spans="1:20" x14ac:dyDescent="0.25">
      <c r="A44" s="77">
        <v>26</v>
      </c>
      <c r="B44" s="78" t="s">
        <v>61</v>
      </c>
      <c r="C44" s="79">
        <v>49254</v>
      </c>
      <c r="D44" s="78" t="s">
        <v>201</v>
      </c>
      <c r="E44" s="78" t="s">
        <v>202</v>
      </c>
      <c r="F44" s="80" t="s">
        <v>331</v>
      </c>
      <c r="G44" s="81" t="s">
        <v>7</v>
      </c>
      <c r="H44" s="82"/>
      <c r="I44" s="83"/>
      <c r="J44" s="84">
        <v>8.0999999999999996E-3</v>
      </c>
      <c r="K44" s="82"/>
      <c r="L44" s="83"/>
      <c r="M44" s="82"/>
      <c r="N44" s="106">
        <f>' Troškovnik a'!M43-'Troškovnik b'!H44</f>
        <v>0</v>
      </c>
      <c r="O44" s="106">
        <f>' Troškovnik a'!N43-'Troškovnik b'!I44</f>
        <v>0</v>
      </c>
      <c r="P44" s="106">
        <f t="shared" si="4"/>
        <v>0</v>
      </c>
      <c r="Q44" s="107">
        <f t="shared" si="5"/>
        <v>0</v>
      </c>
      <c r="R44" s="107">
        <f>(P44+M44)*' Troškovnik a'!L43+'Troškovnik b'!Q44*24</f>
        <v>0</v>
      </c>
      <c r="S44" s="87">
        <f t="shared" si="2"/>
        <v>0</v>
      </c>
      <c r="T44" s="88">
        <f t="shared" si="3"/>
        <v>0</v>
      </c>
    </row>
    <row r="45" spans="1:20" x14ac:dyDescent="0.25">
      <c r="A45" s="77">
        <v>27</v>
      </c>
      <c r="B45" s="78" t="s">
        <v>62</v>
      </c>
      <c r="C45" s="79">
        <v>49284</v>
      </c>
      <c r="D45" s="78" t="s">
        <v>203</v>
      </c>
      <c r="E45" s="78" t="s">
        <v>204</v>
      </c>
      <c r="F45" s="80" t="s">
        <v>332</v>
      </c>
      <c r="G45" s="81" t="s">
        <v>8</v>
      </c>
      <c r="H45" s="82"/>
      <c r="I45" s="83"/>
      <c r="J45" s="84">
        <v>8.0999999999999996E-3</v>
      </c>
      <c r="K45" s="82"/>
      <c r="L45" s="83"/>
      <c r="M45" s="82"/>
      <c r="N45" s="106">
        <f>' Troškovnik a'!M44-'Troškovnik b'!H45</f>
        <v>0</v>
      </c>
      <c r="O45" s="106">
        <f>' Troškovnik a'!N44-'Troškovnik b'!I45</f>
        <v>0</v>
      </c>
      <c r="P45" s="106">
        <f t="shared" si="4"/>
        <v>0</v>
      </c>
      <c r="Q45" s="107">
        <f t="shared" si="5"/>
        <v>0</v>
      </c>
      <c r="R45" s="107">
        <f>(P45+M45)*' Troškovnik a'!L44+'Troškovnik b'!Q45*24</f>
        <v>0</v>
      </c>
      <c r="S45" s="87">
        <f t="shared" si="2"/>
        <v>0</v>
      </c>
      <c r="T45" s="88">
        <f t="shared" si="3"/>
        <v>0</v>
      </c>
    </row>
    <row r="46" spans="1:20" x14ac:dyDescent="0.25">
      <c r="A46" s="77">
        <v>28</v>
      </c>
      <c r="B46" s="78" t="s">
        <v>63</v>
      </c>
      <c r="C46" s="79">
        <v>49255</v>
      </c>
      <c r="D46" s="78" t="s">
        <v>205</v>
      </c>
      <c r="E46" s="78" t="s">
        <v>206</v>
      </c>
      <c r="F46" s="80" t="s">
        <v>333</v>
      </c>
      <c r="G46" s="81" t="s">
        <v>6</v>
      </c>
      <c r="H46" s="82"/>
      <c r="I46" s="83"/>
      <c r="J46" s="84">
        <v>8.0999999999999996E-3</v>
      </c>
      <c r="K46" s="82"/>
      <c r="L46" s="83"/>
      <c r="M46" s="82"/>
      <c r="N46" s="106">
        <f>' Troškovnik a'!M45-'Troškovnik b'!H46</f>
        <v>0</v>
      </c>
      <c r="O46" s="106">
        <f>' Troškovnik a'!N45-'Troškovnik b'!I46</f>
        <v>0</v>
      </c>
      <c r="P46" s="106">
        <f t="shared" si="4"/>
        <v>0</v>
      </c>
      <c r="Q46" s="107">
        <f t="shared" si="5"/>
        <v>0</v>
      </c>
      <c r="R46" s="107">
        <f>(P46+M46)*' Troškovnik a'!L45+'Troškovnik b'!Q46*24</f>
        <v>0</v>
      </c>
      <c r="S46" s="87">
        <f t="shared" si="2"/>
        <v>0</v>
      </c>
      <c r="T46" s="88">
        <f t="shared" si="3"/>
        <v>0</v>
      </c>
    </row>
    <row r="47" spans="1:20" x14ac:dyDescent="0.25">
      <c r="A47" s="77">
        <v>29</v>
      </c>
      <c r="B47" s="78" t="s">
        <v>64</v>
      </c>
      <c r="C47" s="79">
        <v>49283</v>
      </c>
      <c r="D47" s="78" t="s">
        <v>207</v>
      </c>
      <c r="E47" s="78" t="s">
        <v>208</v>
      </c>
      <c r="F47" s="80" t="s">
        <v>334</v>
      </c>
      <c r="G47" s="81" t="s">
        <v>6</v>
      </c>
      <c r="H47" s="82"/>
      <c r="I47" s="83"/>
      <c r="J47" s="84">
        <v>8.0999999999999996E-3</v>
      </c>
      <c r="K47" s="82"/>
      <c r="L47" s="83"/>
      <c r="M47" s="82"/>
      <c r="N47" s="106">
        <f>' Troškovnik a'!M46-'Troškovnik b'!H47</f>
        <v>0</v>
      </c>
      <c r="O47" s="106">
        <f>' Troškovnik a'!N46-'Troškovnik b'!I47</f>
        <v>0</v>
      </c>
      <c r="P47" s="106">
        <f t="shared" si="4"/>
        <v>0</v>
      </c>
      <c r="Q47" s="107">
        <f t="shared" si="5"/>
        <v>0</v>
      </c>
      <c r="R47" s="107">
        <f>(P47+M47)*' Troškovnik a'!L46+'Troškovnik b'!Q47*24</f>
        <v>0</v>
      </c>
      <c r="S47" s="87">
        <f t="shared" si="2"/>
        <v>0</v>
      </c>
      <c r="T47" s="88">
        <f t="shared" si="3"/>
        <v>0</v>
      </c>
    </row>
    <row r="48" spans="1:20" x14ac:dyDescent="0.25">
      <c r="A48" s="77">
        <v>30</v>
      </c>
      <c r="B48" s="78" t="s">
        <v>65</v>
      </c>
      <c r="C48" s="79">
        <v>49282</v>
      </c>
      <c r="D48" s="78" t="s">
        <v>209</v>
      </c>
      <c r="E48" s="78" t="s">
        <v>210</v>
      </c>
      <c r="F48" s="80" t="s">
        <v>335</v>
      </c>
      <c r="G48" s="81" t="s">
        <v>4</v>
      </c>
      <c r="H48" s="82"/>
      <c r="I48" s="83"/>
      <c r="J48" s="84">
        <v>8.0999999999999996E-3</v>
      </c>
      <c r="K48" s="82"/>
      <c r="L48" s="83"/>
      <c r="M48" s="82"/>
      <c r="N48" s="106">
        <f>' Troškovnik a'!M47-'Troškovnik b'!H48</f>
        <v>0</v>
      </c>
      <c r="O48" s="106">
        <f>' Troškovnik a'!N47-'Troškovnik b'!I48</f>
        <v>0</v>
      </c>
      <c r="P48" s="106">
        <f t="shared" si="4"/>
        <v>0</v>
      </c>
      <c r="Q48" s="107">
        <f t="shared" si="5"/>
        <v>0</v>
      </c>
      <c r="R48" s="107">
        <f>(P48+M48)*' Troškovnik a'!L47+'Troškovnik b'!Q48*24</f>
        <v>0</v>
      </c>
      <c r="S48" s="87">
        <f t="shared" si="2"/>
        <v>0</v>
      </c>
      <c r="T48" s="88">
        <f t="shared" si="3"/>
        <v>0</v>
      </c>
    </row>
    <row r="49" spans="1:20" x14ac:dyDescent="0.25">
      <c r="A49" s="77">
        <v>31</v>
      </c>
      <c r="B49" s="78" t="s">
        <v>66</v>
      </c>
      <c r="C49" s="79">
        <v>49253</v>
      </c>
      <c r="D49" s="78" t="s">
        <v>211</v>
      </c>
      <c r="E49" s="78" t="s">
        <v>212</v>
      </c>
      <c r="F49" s="80" t="s">
        <v>336</v>
      </c>
      <c r="G49" s="81" t="s">
        <v>8</v>
      </c>
      <c r="H49" s="82"/>
      <c r="I49" s="83"/>
      <c r="J49" s="84">
        <v>8.0999999999999996E-3</v>
      </c>
      <c r="K49" s="82"/>
      <c r="L49" s="83"/>
      <c r="M49" s="82"/>
      <c r="N49" s="106">
        <f>' Troškovnik a'!M48-'Troškovnik b'!H49</f>
        <v>0</v>
      </c>
      <c r="O49" s="106">
        <f>' Troškovnik a'!N48-'Troškovnik b'!I49</f>
        <v>0</v>
      </c>
      <c r="P49" s="106">
        <f t="shared" si="4"/>
        <v>0</v>
      </c>
      <c r="Q49" s="107">
        <f t="shared" si="5"/>
        <v>0</v>
      </c>
      <c r="R49" s="107">
        <f>(P49+M49)*' Troškovnik a'!L48+'Troškovnik b'!Q49*24</f>
        <v>0</v>
      </c>
      <c r="S49" s="87">
        <f t="shared" si="2"/>
        <v>0</v>
      </c>
      <c r="T49" s="88">
        <f t="shared" si="3"/>
        <v>0</v>
      </c>
    </row>
    <row r="50" spans="1:20" x14ac:dyDescent="0.25">
      <c r="A50" s="77">
        <v>32</v>
      </c>
      <c r="B50" s="78" t="s">
        <v>67</v>
      </c>
      <c r="C50" s="79">
        <v>49252</v>
      </c>
      <c r="D50" s="78" t="s">
        <v>213</v>
      </c>
      <c r="E50" s="78" t="s">
        <v>214</v>
      </c>
      <c r="F50" s="80" t="s">
        <v>337</v>
      </c>
      <c r="G50" s="81" t="s">
        <v>7</v>
      </c>
      <c r="H50" s="82"/>
      <c r="I50" s="83"/>
      <c r="J50" s="84">
        <v>8.0999999999999996E-3</v>
      </c>
      <c r="K50" s="82"/>
      <c r="L50" s="83"/>
      <c r="M50" s="82"/>
      <c r="N50" s="106">
        <f>' Troškovnik a'!M49-'Troškovnik b'!H50</f>
        <v>0</v>
      </c>
      <c r="O50" s="106">
        <f>' Troškovnik a'!N49-'Troškovnik b'!I50</f>
        <v>0</v>
      </c>
      <c r="P50" s="106">
        <f t="shared" si="4"/>
        <v>0</v>
      </c>
      <c r="Q50" s="107">
        <f t="shared" si="5"/>
        <v>0</v>
      </c>
      <c r="R50" s="107">
        <f>(P50+M50)*' Troškovnik a'!L49+'Troškovnik b'!Q50*24</f>
        <v>0</v>
      </c>
      <c r="S50" s="87">
        <f t="shared" si="2"/>
        <v>0</v>
      </c>
      <c r="T50" s="88">
        <f t="shared" si="3"/>
        <v>0</v>
      </c>
    </row>
    <row r="51" spans="1:20" x14ac:dyDescent="0.25">
      <c r="A51" s="77">
        <v>33</v>
      </c>
      <c r="B51" s="78" t="s">
        <v>68</v>
      </c>
      <c r="C51" s="79">
        <v>49247</v>
      </c>
      <c r="D51" s="78" t="s">
        <v>215</v>
      </c>
      <c r="E51" s="78" t="s">
        <v>216</v>
      </c>
      <c r="F51" s="80" t="s">
        <v>338</v>
      </c>
      <c r="G51" s="81" t="s">
        <v>4</v>
      </c>
      <c r="H51" s="82"/>
      <c r="I51" s="83"/>
      <c r="J51" s="84">
        <v>8.0999999999999996E-3</v>
      </c>
      <c r="K51" s="82"/>
      <c r="L51" s="83"/>
      <c r="M51" s="82"/>
      <c r="N51" s="106">
        <f>' Troškovnik a'!M50-'Troškovnik b'!H51</f>
        <v>0</v>
      </c>
      <c r="O51" s="106">
        <f>' Troškovnik a'!N50-'Troškovnik b'!I51</f>
        <v>0</v>
      </c>
      <c r="P51" s="106">
        <f t="shared" si="4"/>
        <v>0</v>
      </c>
      <c r="Q51" s="107">
        <f t="shared" si="5"/>
        <v>0</v>
      </c>
      <c r="R51" s="107">
        <f>(P51+M51)*' Troškovnik a'!L50+'Troškovnik b'!Q51*24</f>
        <v>0</v>
      </c>
      <c r="S51" s="87">
        <f t="shared" si="2"/>
        <v>0</v>
      </c>
      <c r="T51" s="88">
        <f t="shared" si="3"/>
        <v>0</v>
      </c>
    </row>
    <row r="52" spans="1:20" x14ac:dyDescent="0.25">
      <c r="A52" s="77">
        <v>34</v>
      </c>
      <c r="B52" s="78" t="s">
        <v>69</v>
      </c>
      <c r="C52" s="79">
        <v>49250</v>
      </c>
      <c r="D52" s="78" t="s">
        <v>199</v>
      </c>
      <c r="E52" s="78" t="s">
        <v>217</v>
      </c>
      <c r="F52" s="80" t="s">
        <v>339</v>
      </c>
      <c r="G52" s="81" t="s">
        <v>6</v>
      </c>
      <c r="H52" s="82"/>
      <c r="I52" s="83"/>
      <c r="J52" s="84">
        <v>8.0999999999999996E-3</v>
      </c>
      <c r="K52" s="82"/>
      <c r="L52" s="83"/>
      <c r="M52" s="82"/>
      <c r="N52" s="106">
        <f>' Troškovnik a'!M51-'Troškovnik b'!H52</f>
        <v>0</v>
      </c>
      <c r="O52" s="106">
        <f>' Troškovnik a'!N51-'Troškovnik b'!I52</f>
        <v>0</v>
      </c>
      <c r="P52" s="106">
        <f t="shared" si="4"/>
        <v>0</v>
      </c>
      <c r="Q52" s="107">
        <f t="shared" si="5"/>
        <v>0</v>
      </c>
      <c r="R52" s="107">
        <f>(P52+M52)*' Troškovnik a'!L51+'Troškovnik b'!Q52*24</f>
        <v>0</v>
      </c>
      <c r="S52" s="87">
        <f t="shared" si="2"/>
        <v>0</v>
      </c>
      <c r="T52" s="88">
        <f t="shared" si="3"/>
        <v>0</v>
      </c>
    </row>
    <row r="53" spans="1:20" ht="17.45" customHeight="1" x14ac:dyDescent="0.25">
      <c r="A53" s="77">
        <v>35</v>
      </c>
      <c r="B53" s="89" t="s">
        <v>70</v>
      </c>
      <c r="C53" s="79">
        <v>49250</v>
      </c>
      <c r="D53" s="78" t="s">
        <v>199</v>
      </c>
      <c r="E53" s="78" t="s">
        <v>218</v>
      </c>
      <c r="F53" s="80" t="s">
        <v>340</v>
      </c>
      <c r="G53" s="81" t="s">
        <v>8</v>
      </c>
      <c r="H53" s="82"/>
      <c r="I53" s="83"/>
      <c r="J53" s="84">
        <v>8.0999999999999996E-3</v>
      </c>
      <c r="K53" s="82"/>
      <c r="L53" s="83"/>
      <c r="M53" s="82"/>
      <c r="N53" s="106">
        <f>' Troškovnik a'!M52-'Troškovnik b'!H53</f>
        <v>0</v>
      </c>
      <c r="O53" s="106">
        <f>' Troškovnik a'!N52-'Troškovnik b'!I53</f>
        <v>0</v>
      </c>
      <c r="P53" s="106">
        <f t="shared" si="4"/>
        <v>0</v>
      </c>
      <c r="Q53" s="107">
        <f t="shared" si="5"/>
        <v>0</v>
      </c>
      <c r="R53" s="107">
        <f>(P53+M53)*' Troškovnik a'!L52+'Troškovnik b'!Q53*24</f>
        <v>0</v>
      </c>
      <c r="S53" s="87">
        <f t="shared" si="2"/>
        <v>0</v>
      </c>
      <c r="T53" s="88">
        <f t="shared" si="3"/>
        <v>0</v>
      </c>
    </row>
    <row r="54" spans="1:20" x14ac:dyDescent="0.25">
      <c r="A54" s="77">
        <v>36</v>
      </c>
      <c r="B54" s="78" t="s">
        <v>71</v>
      </c>
      <c r="C54" s="79">
        <v>49250</v>
      </c>
      <c r="D54" s="78" t="s">
        <v>199</v>
      </c>
      <c r="E54" s="78" t="s">
        <v>219</v>
      </c>
      <c r="F54" s="80" t="s">
        <v>341</v>
      </c>
      <c r="G54" s="81" t="s">
        <v>7</v>
      </c>
      <c r="H54" s="82"/>
      <c r="I54" s="83"/>
      <c r="J54" s="84">
        <v>8.0999999999999996E-3</v>
      </c>
      <c r="K54" s="82"/>
      <c r="L54" s="83"/>
      <c r="M54" s="82"/>
      <c r="N54" s="106">
        <f>' Troškovnik a'!M53-'Troškovnik b'!H54</f>
        <v>0</v>
      </c>
      <c r="O54" s="106">
        <f>' Troškovnik a'!N53-'Troškovnik b'!I54</f>
        <v>0</v>
      </c>
      <c r="P54" s="106">
        <f t="shared" si="4"/>
        <v>0</v>
      </c>
      <c r="Q54" s="107">
        <f t="shared" si="5"/>
        <v>0</v>
      </c>
      <c r="R54" s="107">
        <f>(P54+M54)*' Troškovnik a'!L53+'Troškovnik b'!Q54*24</f>
        <v>0</v>
      </c>
      <c r="S54" s="87">
        <f t="shared" si="2"/>
        <v>0</v>
      </c>
      <c r="T54" s="88">
        <f t="shared" si="3"/>
        <v>0</v>
      </c>
    </row>
    <row r="55" spans="1:20" x14ac:dyDescent="0.25">
      <c r="A55" s="77">
        <v>37</v>
      </c>
      <c r="B55" s="78" t="s">
        <v>71</v>
      </c>
      <c r="C55" s="79">
        <v>49250</v>
      </c>
      <c r="D55" s="78" t="s">
        <v>199</v>
      </c>
      <c r="E55" s="78" t="s">
        <v>219</v>
      </c>
      <c r="F55" s="80" t="s">
        <v>342</v>
      </c>
      <c r="G55" s="81" t="s">
        <v>4</v>
      </c>
      <c r="H55" s="82"/>
      <c r="I55" s="83"/>
      <c r="J55" s="84">
        <v>8.0999999999999996E-3</v>
      </c>
      <c r="K55" s="82"/>
      <c r="L55" s="83"/>
      <c r="M55" s="82"/>
      <c r="N55" s="106">
        <f>' Troškovnik a'!M54-'Troškovnik b'!H55</f>
        <v>0</v>
      </c>
      <c r="O55" s="106">
        <f>' Troškovnik a'!N54-'Troškovnik b'!I55</f>
        <v>0</v>
      </c>
      <c r="P55" s="106">
        <f t="shared" si="4"/>
        <v>0</v>
      </c>
      <c r="Q55" s="107">
        <f t="shared" si="5"/>
        <v>0</v>
      </c>
      <c r="R55" s="107">
        <f>(P55+M55)*' Troškovnik a'!L54+'Troškovnik b'!Q55*24</f>
        <v>0</v>
      </c>
      <c r="S55" s="87">
        <f t="shared" si="2"/>
        <v>0</v>
      </c>
      <c r="T55" s="88">
        <f t="shared" si="3"/>
        <v>0</v>
      </c>
    </row>
    <row r="56" spans="1:20" x14ac:dyDescent="0.25">
      <c r="A56" s="77">
        <v>38</v>
      </c>
      <c r="B56" s="78" t="s">
        <v>72</v>
      </c>
      <c r="C56" s="79">
        <v>49290</v>
      </c>
      <c r="D56" s="78" t="s">
        <v>168</v>
      </c>
      <c r="E56" s="78" t="s">
        <v>220</v>
      </c>
      <c r="F56" s="80" t="s">
        <v>343</v>
      </c>
      <c r="G56" s="81" t="s">
        <v>8</v>
      </c>
      <c r="H56" s="82"/>
      <c r="I56" s="83"/>
      <c r="J56" s="84">
        <v>8.0999999999999996E-3</v>
      </c>
      <c r="K56" s="82"/>
      <c r="L56" s="83"/>
      <c r="M56" s="82"/>
      <c r="N56" s="106">
        <f>' Troškovnik a'!M55-'Troškovnik b'!H56</f>
        <v>0</v>
      </c>
      <c r="O56" s="106">
        <f>' Troškovnik a'!N55-'Troškovnik b'!I56</f>
        <v>0</v>
      </c>
      <c r="P56" s="106">
        <f t="shared" si="4"/>
        <v>0</v>
      </c>
      <c r="Q56" s="107">
        <f t="shared" si="5"/>
        <v>0</v>
      </c>
      <c r="R56" s="107">
        <f>(P56+M56)*' Troškovnik a'!L55+'Troškovnik b'!Q56*24</f>
        <v>0</v>
      </c>
      <c r="S56" s="87">
        <f t="shared" si="2"/>
        <v>0</v>
      </c>
      <c r="T56" s="88">
        <f t="shared" si="3"/>
        <v>0</v>
      </c>
    </row>
    <row r="57" spans="1:20" x14ac:dyDescent="0.25">
      <c r="A57" s="77">
        <v>39</v>
      </c>
      <c r="B57" s="78" t="s">
        <v>73</v>
      </c>
      <c r="C57" s="79">
        <v>49290</v>
      </c>
      <c r="D57" s="78" t="s">
        <v>168</v>
      </c>
      <c r="E57" s="78" t="s">
        <v>221</v>
      </c>
      <c r="F57" s="80" t="s">
        <v>344</v>
      </c>
      <c r="G57" s="81" t="s">
        <v>5</v>
      </c>
      <c r="H57" s="82"/>
      <c r="I57" s="83"/>
      <c r="J57" s="84">
        <v>8.0999999999999996E-3</v>
      </c>
      <c r="K57" s="82"/>
      <c r="L57" s="83"/>
      <c r="M57" s="82"/>
      <c r="N57" s="106">
        <f>' Troškovnik a'!M56-'Troškovnik b'!H57</f>
        <v>0</v>
      </c>
      <c r="O57" s="106">
        <f>' Troškovnik a'!N56-'Troškovnik b'!I57</f>
        <v>0</v>
      </c>
      <c r="P57" s="106">
        <f t="shared" si="4"/>
        <v>0</v>
      </c>
      <c r="Q57" s="107">
        <f t="shared" si="5"/>
        <v>0</v>
      </c>
      <c r="R57" s="107">
        <f>(P57+M57)*' Troškovnik a'!L56+'Troškovnik b'!Q57*24</f>
        <v>0</v>
      </c>
      <c r="S57" s="87">
        <f t="shared" si="2"/>
        <v>0</v>
      </c>
      <c r="T57" s="88">
        <f t="shared" si="3"/>
        <v>0</v>
      </c>
    </row>
    <row r="58" spans="1:20" x14ac:dyDescent="0.25">
      <c r="A58" s="77">
        <v>40</v>
      </c>
      <c r="B58" s="78" t="s">
        <v>73</v>
      </c>
      <c r="C58" s="79">
        <v>49290</v>
      </c>
      <c r="D58" s="78" t="s">
        <v>168</v>
      </c>
      <c r="E58" s="78" t="s">
        <v>221</v>
      </c>
      <c r="F58" s="80" t="s">
        <v>345</v>
      </c>
      <c r="G58" s="81" t="s">
        <v>4</v>
      </c>
      <c r="H58" s="82"/>
      <c r="I58" s="83"/>
      <c r="J58" s="84">
        <v>8.0999999999999996E-3</v>
      </c>
      <c r="K58" s="82"/>
      <c r="L58" s="83"/>
      <c r="M58" s="82"/>
      <c r="N58" s="106">
        <f>' Troškovnik a'!M57-'Troškovnik b'!H58</f>
        <v>0</v>
      </c>
      <c r="O58" s="106">
        <f>' Troškovnik a'!N57-'Troškovnik b'!I58</f>
        <v>0</v>
      </c>
      <c r="P58" s="106">
        <f t="shared" si="4"/>
        <v>0</v>
      </c>
      <c r="Q58" s="107">
        <f t="shared" si="5"/>
        <v>0</v>
      </c>
      <c r="R58" s="107">
        <f>(P58+M58)*' Troškovnik a'!L57+'Troškovnik b'!Q58*24</f>
        <v>0</v>
      </c>
      <c r="S58" s="87">
        <f t="shared" si="2"/>
        <v>0</v>
      </c>
      <c r="T58" s="88">
        <f t="shared" si="3"/>
        <v>0</v>
      </c>
    </row>
    <row r="59" spans="1:20" x14ac:dyDescent="0.25">
      <c r="A59" s="77">
        <v>41</v>
      </c>
      <c r="B59" s="78" t="s">
        <v>74</v>
      </c>
      <c r="C59" s="79">
        <v>49234</v>
      </c>
      <c r="D59" s="78" t="s">
        <v>178</v>
      </c>
      <c r="E59" s="78" t="s">
        <v>222</v>
      </c>
      <c r="F59" s="80" t="s">
        <v>346</v>
      </c>
      <c r="G59" s="81" t="s">
        <v>4</v>
      </c>
      <c r="H59" s="82"/>
      <c r="I59" s="83"/>
      <c r="J59" s="84">
        <v>8.0999999999999996E-3</v>
      </c>
      <c r="K59" s="82"/>
      <c r="L59" s="83"/>
      <c r="M59" s="82"/>
      <c r="N59" s="106">
        <f>' Troškovnik a'!M58-'Troškovnik b'!H59</f>
        <v>0</v>
      </c>
      <c r="O59" s="106">
        <f>' Troškovnik a'!N58-'Troškovnik b'!I59</f>
        <v>0</v>
      </c>
      <c r="P59" s="106">
        <f t="shared" si="4"/>
        <v>0</v>
      </c>
      <c r="Q59" s="107">
        <f t="shared" si="5"/>
        <v>0</v>
      </c>
      <c r="R59" s="107">
        <f>(P59+M59)*' Troškovnik a'!L58+'Troškovnik b'!Q59*24</f>
        <v>0</v>
      </c>
      <c r="S59" s="87">
        <f t="shared" si="2"/>
        <v>0</v>
      </c>
      <c r="T59" s="88">
        <f t="shared" si="3"/>
        <v>0</v>
      </c>
    </row>
    <row r="60" spans="1:20" x14ac:dyDescent="0.25">
      <c r="A60" s="77">
        <v>42</v>
      </c>
      <c r="B60" s="78" t="s">
        <v>75</v>
      </c>
      <c r="C60" s="79">
        <v>49234</v>
      </c>
      <c r="D60" s="78" t="s">
        <v>178</v>
      </c>
      <c r="E60" s="78" t="s">
        <v>223</v>
      </c>
      <c r="F60" s="80" t="s">
        <v>347</v>
      </c>
      <c r="G60" s="81" t="s">
        <v>6</v>
      </c>
      <c r="H60" s="82"/>
      <c r="I60" s="83"/>
      <c r="J60" s="84">
        <v>8.0999999999999996E-3</v>
      </c>
      <c r="K60" s="82"/>
      <c r="L60" s="83"/>
      <c r="M60" s="82"/>
      <c r="N60" s="106">
        <f>' Troškovnik a'!M59-'Troškovnik b'!H60</f>
        <v>0</v>
      </c>
      <c r="O60" s="106">
        <f>' Troškovnik a'!N59-'Troškovnik b'!I60</f>
        <v>0</v>
      </c>
      <c r="P60" s="106">
        <f t="shared" si="4"/>
        <v>0</v>
      </c>
      <c r="Q60" s="107">
        <f t="shared" si="5"/>
        <v>0</v>
      </c>
      <c r="R60" s="107">
        <f>(P60+M60)*' Troškovnik a'!L59+'Troškovnik b'!Q60*24</f>
        <v>0</v>
      </c>
      <c r="S60" s="87">
        <f t="shared" si="2"/>
        <v>0</v>
      </c>
      <c r="T60" s="88">
        <f t="shared" si="3"/>
        <v>0</v>
      </c>
    </row>
    <row r="61" spans="1:20" x14ac:dyDescent="0.25">
      <c r="A61" s="77">
        <v>43</v>
      </c>
      <c r="B61" s="78" t="s">
        <v>76</v>
      </c>
      <c r="C61" s="79">
        <v>49221</v>
      </c>
      <c r="D61" s="78" t="s">
        <v>190</v>
      </c>
      <c r="E61" s="78" t="s">
        <v>224</v>
      </c>
      <c r="F61" s="80" t="s">
        <v>348</v>
      </c>
      <c r="G61" s="81" t="s">
        <v>7</v>
      </c>
      <c r="H61" s="82"/>
      <c r="I61" s="83"/>
      <c r="J61" s="84">
        <v>8.0999999999999996E-3</v>
      </c>
      <c r="K61" s="82"/>
      <c r="L61" s="83"/>
      <c r="M61" s="82"/>
      <c r="N61" s="106">
        <f>' Troškovnik a'!M60-'Troškovnik b'!H61</f>
        <v>0</v>
      </c>
      <c r="O61" s="106">
        <f>' Troškovnik a'!N60-'Troškovnik b'!I61</f>
        <v>0</v>
      </c>
      <c r="P61" s="106">
        <f t="shared" si="4"/>
        <v>0</v>
      </c>
      <c r="Q61" s="107">
        <f t="shared" si="5"/>
        <v>0</v>
      </c>
      <c r="R61" s="107">
        <f>(P61+M61)*' Troškovnik a'!L60+'Troškovnik b'!Q61*24</f>
        <v>0</v>
      </c>
      <c r="S61" s="87">
        <f t="shared" si="2"/>
        <v>0</v>
      </c>
      <c r="T61" s="88">
        <f t="shared" si="3"/>
        <v>0</v>
      </c>
    </row>
    <row r="62" spans="1:20" x14ac:dyDescent="0.25">
      <c r="A62" s="77">
        <v>44</v>
      </c>
      <c r="B62" s="78" t="s">
        <v>76</v>
      </c>
      <c r="C62" s="79">
        <v>49221</v>
      </c>
      <c r="D62" s="78" t="s">
        <v>190</v>
      </c>
      <c r="E62" s="78" t="s">
        <v>224</v>
      </c>
      <c r="F62" s="80" t="s">
        <v>349</v>
      </c>
      <c r="G62" s="81" t="s">
        <v>4</v>
      </c>
      <c r="H62" s="82"/>
      <c r="I62" s="83"/>
      <c r="J62" s="84">
        <v>8.0999999999999996E-3</v>
      </c>
      <c r="K62" s="82"/>
      <c r="L62" s="83"/>
      <c r="M62" s="82"/>
      <c r="N62" s="106">
        <f>' Troškovnik a'!M61-'Troškovnik b'!H62</f>
        <v>0</v>
      </c>
      <c r="O62" s="106">
        <f>' Troškovnik a'!N61-'Troškovnik b'!I62</f>
        <v>0</v>
      </c>
      <c r="P62" s="106">
        <f t="shared" si="4"/>
        <v>0</v>
      </c>
      <c r="Q62" s="107">
        <f t="shared" si="5"/>
        <v>0</v>
      </c>
      <c r="R62" s="107">
        <f>(P62+M62)*' Troškovnik a'!L61+'Troškovnik b'!Q62*24</f>
        <v>0</v>
      </c>
      <c r="S62" s="87">
        <f t="shared" si="2"/>
        <v>0</v>
      </c>
      <c r="T62" s="88">
        <f t="shared" si="3"/>
        <v>0</v>
      </c>
    </row>
    <row r="63" spans="1:20" x14ac:dyDescent="0.25">
      <c r="A63" s="77">
        <v>45</v>
      </c>
      <c r="B63" s="78" t="s">
        <v>77</v>
      </c>
      <c r="C63" s="79">
        <v>49222</v>
      </c>
      <c r="D63" s="78" t="s">
        <v>225</v>
      </c>
      <c r="E63" s="78" t="s">
        <v>226</v>
      </c>
      <c r="F63" s="80" t="s">
        <v>350</v>
      </c>
      <c r="G63" s="81" t="s">
        <v>6</v>
      </c>
      <c r="H63" s="82"/>
      <c r="I63" s="83"/>
      <c r="J63" s="84">
        <v>8.0999999999999996E-3</v>
      </c>
      <c r="K63" s="82"/>
      <c r="L63" s="83"/>
      <c r="M63" s="82"/>
      <c r="N63" s="106">
        <f>' Troškovnik a'!M62-'Troškovnik b'!H63</f>
        <v>0</v>
      </c>
      <c r="O63" s="106">
        <f>' Troškovnik a'!N62-'Troškovnik b'!I63</f>
        <v>0</v>
      </c>
      <c r="P63" s="106">
        <f t="shared" si="4"/>
        <v>0</v>
      </c>
      <c r="Q63" s="107">
        <f t="shared" si="5"/>
        <v>0</v>
      </c>
      <c r="R63" s="107">
        <f>(P63+M63)*' Troškovnik a'!L62+'Troškovnik b'!Q63*24</f>
        <v>0</v>
      </c>
      <c r="S63" s="87">
        <f t="shared" si="2"/>
        <v>0</v>
      </c>
      <c r="T63" s="88">
        <f t="shared" si="3"/>
        <v>0</v>
      </c>
    </row>
    <row r="64" spans="1:20" x14ac:dyDescent="0.25">
      <c r="A64" s="77">
        <v>46</v>
      </c>
      <c r="B64" s="78" t="s">
        <v>78</v>
      </c>
      <c r="C64" s="79">
        <v>49254</v>
      </c>
      <c r="D64" s="78" t="s">
        <v>201</v>
      </c>
      <c r="E64" s="78" t="s">
        <v>227</v>
      </c>
      <c r="F64" s="80" t="s">
        <v>351</v>
      </c>
      <c r="G64" s="81" t="s">
        <v>4</v>
      </c>
      <c r="H64" s="82"/>
      <c r="I64" s="83"/>
      <c r="J64" s="84">
        <v>8.0999999999999996E-3</v>
      </c>
      <c r="K64" s="82"/>
      <c r="L64" s="83"/>
      <c r="M64" s="82"/>
      <c r="N64" s="106">
        <f>' Troškovnik a'!M63-'Troškovnik b'!H64</f>
        <v>0</v>
      </c>
      <c r="O64" s="106">
        <f>' Troškovnik a'!N63-'Troškovnik b'!I64</f>
        <v>0</v>
      </c>
      <c r="P64" s="106">
        <f t="shared" si="4"/>
        <v>0</v>
      </c>
      <c r="Q64" s="107">
        <f t="shared" si="5"/>
        <v>0</v>
      </c>
      <c r="R64" s="107">
        <f>(P64+M64)*' Troškovnik a'!L63+'Troškovnik b'!Q64*24</f>
        <v>0</v>
      </c>
      <c r="S64" s="87">
        <f t="shared" si="2"/>
        <v>0</v>
      </c>
      <c r="T64" s="88">
        <f t="shared" si="3"/>
        <v>0</v>
      </c>
    </row>
    <row r="65" spans="1:20" x14ac:dyDescent="0.25">
      <c r="A65" s="77">
        <v>47</v>
      </c>
      <c r="B65" s="78" t="s">
        <v>79</v>
      </c>
      <c r="C65" s="79">
        <v>49240</v>
      </c>
      <c r="D65" s="78" t="s">
        <v>158</v>
      </c>
      <c r="E65" s="78" t="s">
        <v>228</v>
      </c>
      <c r="F65" s="80" t="s">
        <v>352</v>
      </c>
      <c r="G65" s="81" t="s">
        <v>6</v>
      </c>
      <c r="H65" s="82"/>
      <c r="I65" s="83"/>
      <c r="J65" s="84">
        <v>8.0999999999999996E-3</v>
      </c>
      <c r="K65" s="82"/>
      <c r="L65" s="83"/>
      <c r="M65" s="82"/>
      <c r="N65" s="106">
        <f>' Troškovnik a'!M64-'Troškovnik b'!H65</f>
        <v>0</v>
      </c>
      <c r="O65" s="106">
        <f>' Troškovnik a'!N64-'Troškovnik b'!I65</f>
        <v>0</v>
      </c>
      <c r="P65" s="106">
        <f t="shared" si="4"/>
        <v>0</v>
      </c>
      <c r="Q65" s="107">
        <f t="shared" si="5"/>
        <v>0</v>
      </c>
      <c r="R65" s="107">
        <f>(P65+M65)*' Troškovnik a'!L64+'Troškovnik b'!Q65*24</f>
        <v>0</v>
      </c>
      <c r="S65" s="87">
        <f t="shared" si="2"/>
        <v>0</v>
      </c>
      <c r="T65" s="88">
        <f t="shared" si="3"/>
        <v>0</v>
      </c>
    </row>
    <row r="66" spans="1:20" x14ac:dyDescent="0.25">
      <c r="A66" s="77">
        <v>48</v>
      </c>
      <c r="B66" s="78" t="s">
        <v>80</v>
      </c>
      <c r="C66" s="79">
        <v>49221</v>
      </c>
      <c r="D66" s="78" t="s">
        <v>190</v>
      </c>
      <c r="E66" s="78" t="s">
        <v>229</v>
      </c>
      <c r="F66" s="80" t="s">
        <v>353</v>
      </c>
      <c r="G66" s="81" t="s">
        <v>6</v>
      </c>
      <c r="H66" s="82"/>
      <c r="I66" s="83"/>
      <c r="J66" s="84">
        <v>8.0999999999999996E-3</v>
      </c>
      <c r="K66" s="82"/>
      <c r="L66" s="83"/>
      <c r="M66" s="82"/>
      <c r="N66" s="106">
        <f>' Troškovnik a'!M65-'Troškovnik b'!H66</f>
        <v>0</v>
      </c>
      <c r="O66" s="106">
        <f>' Troškovnik a'!N65-'Troškovnik b'!I66</f>
        <v>0</v>
      </c>
      <c r="P66" s="106">
        <f t="shared" si="4"/>
        <v>0</v>
      </c>
      <c r="Q66" s="107">
        <f t="shared" si="5"/>
        <v>0</v>
      </c>
      <c r="R66" s="107">
        <f>(P66+M66)*' Troškovnik a'!L65+'Troškovnik b'!Q66*24</f>
        <v>0</v>
      </c>
      <c r="S66" s="87">
        <f t="shared" si="2"/>
        <v>0</v>
      </c>
      <c r="T66" s="88">
        <f t="shared" si="3"/>
        <v>0</v>
      </c>
    </row>
    <row r="67" spans="1:20" x14ac:dyDescent="0.25">
      <c r="A67" s="77">
        <v>49</v>
      </c>
      <c r="B67" s="78" t="s">
        <v>81</v>
      </c>
      <c r="C67" s="79">
        <v>49240</v>
      </c>
      <c r="D67" s="78" t="s">
        <v>158</v>
      </c>
      <c r="E67" s="78" t="s">
        <v>230</v>
      </c>
      <c r="F67" s="80" t="s">
        <v>354</v>
      </c>
      <c r="G67" s="81" t="s">
        <v>6</v>
      </c>
      <c r="H67" s="82"/>
      <c r="I67" s="83"/>
      <c r="J67" s="84">
        <v>8.0999999999999996E-3</v>
      </c>
      <c r="K67" s="82"/>
      <c r="L67" s="83"/>
      <c r="M67" s="82"/>
      <c r="N67" s="106">
        <f>' Troškovnik a'!M66-'Troškovnik b'!H67</f>
        <v>0</v>
      </c>
      <c r="O67" s="106">
        <f>' Troškovnik a'!N66-'Troškovnik b'!I67</f>
        <v>0</v>
      </c>
      <c r="P67" s="106">
        <f t="shared" si="4"/>
        <v>0</v>
      </c>
      <c r="Q67" s="107">
        <f t="shared" si="5"/>
        <v>0</v>
      </c>
      <c r="R67" s="107">
        <f>(P67+M67)*' Troškovnik a'!L66+'Troškovnik b'!Q67*24</f>
        <v>0</v>
      </c>
      <c r="S67" s="87">
        <f t="shared" si="2"/>
        <v>0</v>
      </c>
      <c r="T67" s="88">
        <f t="shared" si="3"/>
        <v>0</v>
      </c>
    </row>
    <row r="68" spans="1:20" x14ac:dyDescent="0.25">
      <c r="A68" s="77">
        <v>50</v>
      </c>
      <c r="B68" s="78" t="s">
        <v>81</v>
      </c>
      <c r="C68" s="79">
        <v>49240</v>
      </c>
      <c r="D68" s="78" t="s">
        <v>158</v>
      </c>
      <c r="E68" s="78" t="s">
        <v>230</v>
      </c>
      <c r="F68" s="80" t="s">
        <v>355</v>
      </c>
      <c r="G68" s="81" t="s">
        <v>4</v>
      </c>
      <c r="H68" s="82"/>
      <c r="I68" s="83"/>
      <c r="J68" s="84">
        <v>8.0999999999999996E-3</v>
      </c>
      <c r="K68" s="82"/>
      <c r="L68" s="83"/>
      <c r="M68" s="82"/>
      <c r="N68" s="106">
        <f>' Troškovnik a'!M67-'Troškovnik b'!H68</f>
        <v>0</v>
      </c>
      <c r="O68" s="106">
        <f>' Troškovnik a'!N67-'Troškovnik b'!I68</f>
        <v>0</v>
      </c>
      <c r="P68" s="106">
        <f t="shared" si="4"/>
        <v>0</v>
      </c>
      <c r="Q68" s="107">
        <f t="shared" si="5"/>
        <v>0</v>
      </c>
      <c r="R68" s="107">
        <f>(P68+M68)*' Troškovnik a'!L67+'Troškovnik b'!Q68*24</f>
        <v>0</v>
      </c>
      <c r="S68" s="87">
        <f t="shared" si="2"/>
        <v>0</v>
      </c>
      <c r="T68" s="88">
        <f t="shared" si="3"/>
        <v>0</v>
      </c>
    </row>
    <row r="69" spans="1:20" ht="26.25" x14ac:dyDescent="0.25">
      <c r="A69" s="77">
        <v>51</v>
      </c>
      <c r="B69" s="78" t="s">
        <v>82</v>
      </c>
      <c r="C69" s="79">
        <v>49216</v>
      </c>
      <c r="D69" s="78" t="s">
        <v>184</v>
      </c>
      <c r="E69" s="78" t="s">
        <v>231</v>
      </c>
      <c r="F69" s="80" t="s">
        <v>356</v>
      </c>
      <c r="G69" s="81" t="s">
        <v>6</v>
      </c>
      <c r="H69" s="82"/>
      <c r="I69" s="83"/>
      <c r="J69" s="84">
        <v>8.0999999999999996E-3</v>
      </c>
      <c r="K69" s="82"/>
      <c r="L69" s="83"/>
      <c r="M69" s="82"/>
      <c r="N69" s="106">
        <f>' Troškovnik a'!M68-'Troškovnik b'!H69</f>
        <v>0</v>
      </c>
      <c r="O69" s="106">
        <f>' Troškovnik a'!N68-'Troškovnik b'!I69</f>
        <v>0</v>
      </c>
      <c r="P69" s="106">
        <f t="shared" si="4"/>
        <v>0</v>
      </c>
      <c r="Q69" s="107">
        <f t="shared" si="5"/>
        <v>0</v>
      </c>
      <c r="R69" s="107">
        <f>(P69+M69)*' Troškovnik a'!L68+'Troškovnik b'!Q69*24</f>
        <v>0</v>
      </c>
      <c r="S69" s="87">
        <f t="shared" si="2"/>
        <v>0</v>
      </c>
      <c r="T69" s="88">
        <f t="shared" si="3"/>
        <v>0</v>
      </c>
    </row>
    <row r="70" spans="1:20" ht="26.25" x14ac:dyDescent="0.25">
      <c r="A70" s="77">
        <v>52</v>
      </c>
      <c r="B70" s="78" t="s">
        <v>83</v>
      </c>
      <c r="C70" s="79">
        <v>49218</v>
      </c>
      <c r="D70" s="78" t="s">
        <v>182</v>
      </c>
      <c r="E70" s="78" t="s">
        <v>232</v>
      </c>
      <c r="F70" s="80" t="s">
        <v>357</v>
      </c>
      <c r="G70" s="81" t="s">
        <v>7</v>
      </c>
      <c r="H70" s="82"/>
      <c r="I70" s="83"/>
      <c r="J70" s="84">
        <v>8.0999999999999996E-3</v>
      </c>
      <c r="K70" s="82"/>
      <c r="L70" s="83"/>
      <c r="M70" s="82"/>
      <c r="N70" s="106">
        <f>' Troškovnik a'!M69-'Troškovnik b'!H70</f>
        <v>0</v>
      </c>
      <c r="O70" s="106">
        <f>' Troškovnik a'!N69-'Troškovnik b'!I70</f>
        <v>0</v>
      </c>
      <c r="P70" s="106">
        <f t="shared" si="4"/>
        <v>0</v>
      </c>
      <c r="Q70" s="107">
        <f t="shared" si="5"/>
        <v>0</v>
      </c>
      <c r="R70" s="107">
        <f>(P70+M70)*' Troškovnik a'!L69+'Troškovnik b'!Q70*24</f>
        <v>0</v>
      </c>
      <c r="S70" s="87">
        <f t="shared" si="2"/>
        <v>0</v>
      </c>
      <c r="T70" s="88">
        <f t="shared" si="3"/>
        <v>0</v>
      </c>
    </row>
    <row r="71" spans="1:20" x14ac:dyDescent="0.25">
      <c r="A71" s="77">
        <v>53</v>
      </c>
      <c r="B71" s="78" t="s">
        <v>84</v>
      </c>
      <c r="C71" s="79">
        <v>49216</v>
      </c>
      <c r="D71" s="78" t="s">
        <v>184</v>
      </c>
      <c r="E71" s="78" t="s">
        <v>233</v>
      </c>
      <c r="F71" s="80" t="s">
        <v>358</v>
      </c>
      <c r="G71" s="81" t="s">
        <v>7</v>
      </c>
      <c r="H71" s="82"/>
      <c r="I71" s="83"/>
      <c r="J71" s="84">
        <v>8.0999999999999996E-3</v>
      </c>
      <c r="K71" s="82"/>
      <c r="L71" s="83"/>
      <c r="M71" s="82"/>
      <c r="N71" s="106">
        <f>' Troškovnik a'!M70-'Troškovnik b'!H71</f>
        <v>0</v>
      </c>
      <c r="O71" s="106">
        <f>' Troškovnik a'!N70-'Troškovnik b'!I71</f>
        <v>0</v>
      </c>
      <c r="P71" s="106">
        <f t="shared" si="4"/>
        <v>0</v>
      </c>
      <c r="Q71" s="107">
        <f t="shared" si="5"/>
        <v>0</v>
      </c>
      <c r="R71" s="107">
        <f>(P71+M71)*' Troškovnik a'!L70+'Troškovnik b'!Q71*24</f>
        <v>0</v>
      </c>
      <c r="S71" s="87">
        <f t="shared" si="2"/>
        <v>0</v>
      </c>
      <c r="T71" s="88">
        <f t="shared" si="3"/>
        <v>0</v>
      </c>
    </row>
    <row r="72" spans="1:20" x14ac:dyDescent="0.25">
      <c r="A72" s="77">
        <v>54</v>
      </c>
      <c r="B72" s="78" t="s">
        <v>84</v>
      </c>
      <c r="C72" s="79">
        <v>49216</v>
      </c>
      <c r="D72" s="78" t="s">
        <v>184</v>
      </c>
      <c r="E72" s="78" t="s">
        <v>233</v>
      </c>
      <c r="F72" s="80" t="s">
        <v>359</v>
      </c>
      <c r="G72" s="81" t="s">
        <v>4</v>
      </c>
      <c r="H72" s="82"/>
      <c r="I72" s="83"/>
      <c r="J72" s="84">
        <v>8.0999999999999996E-3</v>
      </c>
      <c r="K72" s="82"/>
      <c r="L72" s="83"/>
      <c r="M72" s="82"/>
      <c r="N72" s="106">
        <f>' Troškovnik a'!M71-'Troškovnik b'!H72</f>
        <v>0</v>
      </c>
      <c r="O72" s="106">
        <f>' Troškovnik a'!N71-'Troškovnik b'!I72</f>
        <v>0</v>
      </c>
      <c r="P72" s="106">
        <f t="shared" si="4"/>
        <v>0</v>
      </c>
      <c r="Q72" s="107">
        <f t="shared" si="5"/>
        <v>0</v>
      </c>
      <c r="R72" s="107">
        <f>(P72+M72)*' Troškovnik a'!L71+'Troškovnik b'!Q72*24</f>
        <v>0</v>
      </c>
      <c r="S72" s="87">
        <f t="shared" si="2"/>
        <v>0</v>
      </c>
      <c r="T72" s="88">
        <f t="shared" si="3"/>
        <v>0</v>
      </c>
    </row>
    <row r="73" spans="1:20" x14ac:dyDescent="0.25">
      <c r="A73" s="77">
        <v>55</v>
      </c>
      <c r="B73" s="78" t="s">
        <v>85</v>
      </c>
      <c r="C73" s="79">
        <v>49225</v>
      </c>
      <c r="D73" s="78" t="s">
        <v>174</v>
      </c>
      <c r="E73" s="78" t="s">
        <v>234</v>
      </c>
      <c r="F73" s="80" t="s">
        <v>360</v>
      </c>
      <c r="G73" s="81" t="s">
        <v>4</v>
      </c>
      <c r="H73" s="82"/>
      <c r="I73" s="83"/>
      <c r="J73" s="84">
        <v>8.0999999999999996E-3</v>
      </c>
      <c r="K73" s="82"/>
      <c r="L73" s="83"/>
      <c r="M73" s="82"/>
      <c r="N73" s="106">
        <f>' Troškovnik a'!M72-'Troškovnik b'!H73</f>
        <v>0</v>
      </c>
      <c r="O73" s="106">
        <f>' Troškovnik a'!N72-'Troškovnik b'!I73</f>
        <v>0</v>
      </c>
      <c r="P73" s="106">
        <f t="shared" si="4"/>
        <v>0</v>
      </c>
      <c r="Q73" s="107">
        <f t="shared" si="5"/>
        <v>0</v>
      </c>
      <c r="R73" s="107">
        <f>(P73+M73)*' Troškovnik a'!L72+'Troškovnik b'!Q73*24</f>
        <v>0</v>
      </c>
      <c r="S73" s="87">
        <f t="shared" si="2"/>
        <v>0</v>
      </c>
      <c r="T73" s="88">
        <f t="shared" si="3"/>
        <v>0</v>
      </c>
    </row>
    <row r="74" spans="1:20" x14ac:dyDescent="0.25">
      <c r="A74" s="77">
        <v>56</v>
      </c>
      <c r="B74" s="78" t="s">
        <v>86</v>
      </c>
      <c r="C74" s="79">
        <v>49225</v>
      </c>
      <c r="D74" s="78" t="s">
        <v>174</v>
      </c>
      <c r="E74" s="78" t="s">
        <v>235</v>
      </c>
      <c r="F74" s="80" t="s">
        <v>361</v>
      </c>
      <c r="G74" s="81" t="s">
        <v>7</v>
      </c>
      <c r="H74" s="82"/>
      <c r="I74" s="83"/>
      <c r="J74" s="84">
        <v>8.0999999999999996E-3</v>
      </c>
      <c r="K74" s="82"/>
      <c r="L74" s="83"/>
      <c r="M74" s="82"/>
      <c r="N74" s="106">
        <f>' Troškovnik a'!M73-'Troškovnik b'!H74</f>
        <v>0</v>
      </c>
      <c r="O74" s="106">
        <f>' Troškovnik a'!N73-'Troškovnik b'!I74</f>
        <v>0</v>
      </c>
      <c r="P74" s="106">
        <f t="shared" si="4"/>
        <v>0</v>
      </c>
      <c r="Q74" s="107">
        <f t="shared" si="5"/>
        <v>0</v>
      </c>
      <c r="R74" s="107">
        <f>(P74+M74)*' Troškovnik a'!L73+'Troškovnik b'!Q74*24</f>
        <v>0</v>
      </c>
      <c r="S74" s="87">
        <f t="shared" si="2"/>
        <v>0</v>
      </c>
      <c r="T74" s="88">
        <f t="shared" si="3"/>
        <v>0</v>
      </c>
    </row>
    <row r="75" spans="1:20" x14ac:dyDescent="0.25">
      <c r="A75" s="77">
        <v>57</v>
      </c>
      <c r="B75" s="78" t="s">
        <v>87</v>
      </c>
      <c r="C75" s="79">
        <v>49225</v>
      </c>
      <c r="D75" s="78" t="s">
        <v>174</v>
      </c>
      <c r="E75" s="78" t="s">
        <v>236</v>
      </c>
      <c r="F75" s="80" t="s">
        <v>362</v>
      </c>
      <c r="G75" s="81" t="s">
        <v>7</v>
      </c>
      <c r="H75" s="82"/>
      <c r="I75" s="83"/>
      <c r="J75" s="84">
        <v>8.0999999999999996E-3</v>
      </c>
      <c r="K75" s="82"/>
      <c r="L75" s="83"/>
      <c r="M75" s="82"/>
      <c r="N75" s="106">
        <f>' Troškovnik a'!M74-'Troškovnik b'!H75</f>
        <v>0</v>
      </c>
      <c r="O75" s="106">
        <f>' Troškovnik a'!N74-'Troškovnik b'!I75</f>
        <v>0</v>
      </c>
      <c r="P75" s="106">
        <f t="shared" si="4"/>
        <v>0</v>
      </c>
      <c r="Q75" s="107">
        <f t="shared" si="5"/>
        <v>0</v>
      </c>
      <c r="R75" s="107">
        <f>(P75+M75)*' Troškovnik a'!L74+'Troškovnik b'!Q75*24</f>
        <v>0</v>
      </c>
      <c r="S75" s="87">
        <f t="shared" si="2"/>
        <v>0</v>
      </c>
      <c r="T75" s="88">
        <f t="shared" si="3"/>
        <v>0</v>
      </c>
    </row>
    <row r="76" spans="1:20" x14ac:dyDescent="0.25">
      <c r="A76" s="77">
        <v>58</v>
      </c>
      <c r="B76" s="78" t="s">
        <v>88</v>
      </c>
      <c r="C76" s="79">
        <v>49225</v>
      </c>
      <c r="D76" s="78" t="s">
        <v>174</v>
      </c>
      <c r="E76" s="78" t="s">
        <v>237</v>
      </c>
      <c r="F76" s="80" t="s">
        <v>363</v>
      </c>
      <c r="G76" s="81" t="s">
        <v>6</v>
      </c>
      <c r="H76" s="82"/>
      <c r="I76" s="83"/>
      <c r="J76" s="84">
        <v>8.0999999999999996E-3</v>
      </c>
      <c r="K76" s="82"/>
      <c r="L76" s="83"/>
      <c r="M76" s="82"/>
      <c r="N76" s="106">
        <f>' Troškovnik a'!M75-'Troškovnik b'!H76</f>
        <v>0</v>
      </c>
      <c r="O76" s="106">
        <f>' Troškovnik a'!N75-'Troškovnik b'!I76</f>
        <v>0</v>
      </c>
      <c r="P76" s="106">
        <f t="shared" si="4"/>
        <v>0</v>
      </c>
      <c r="Q76" s="107">
        <f t="shared" si="5"/>
        <v>0</v>
      </c>
      <c r="R76" s="107">
        <f>(P76+M76)*' Troškovnik a'!L75+'Troškovnik b'!Q76*24</f>
        <v>0</v>
      </c>
      <c r="S76" s="87">
        <f t="shared" si="2"/>
        <v>0</v>
      </c>
      <c r="T76" s="88">
        <f t="shared" si="3"/>
        <v>0</v>
      </c>
    </row>
    <row r="77" spans="1:20" x14ac:dyDescent="0.25">
      <c r="A77" s="77">
        <v>59</v>
      </c>
      <c r="B77" s="78" t="s">
        <v>89</v>
      </c>
      <c r="C77" s="79">
        <v>49253</v>
      </c>
      <c r="D77" s="78" t="s">
        <v>211</v>
      </c>
      <c r="E77" s="78" t="s">
        <v>238</v>
      </c>
      <c r="F77" s="80" t="s">
        <v>364</v>
      </c>
      <c r="G77" s="81" t="s">
        <v>4</v>
      </c>
      <c r="H77" s="82"/>
      <c r="I77" s="83"/>
      <c r="J77" s="84">
        <v>8.0999999999999996E-3</v>
      </c>
      <c r="K77" s="82"/>
      <c r="L77" s="83"/>
      <c r="M77" s="82"/>
      <c r="N77" s="106">
        <f>' Troškovnik a'!M76-'Troškovnik b'!H77</f>
        <v>0</v>
      </c>
      <c r="O77" s="106">
        <f>' Troškovnik a'!N76-'Troškovnik b'!I77</f>
        <v>0</v>
      </c>
      <c r="P77" s="106">
        <f t="shared" si="4"/>
        <v>0</v>
      </c>
      <c r="Q77" s="107">
        <f t="shared" si="5"/>
        <v>0</v>
      </c>
      <c r="R77" s="107">
        <f>(P77+M77)*' Troškovnik a'!L76+'Troškovnik b'!Q77*24</f>
        <v>0</v>
      </c>
      <c r="S77" s="87">
        <f t="shared" si="2"/>
        <v>0</v>
      </c>
      <c r="T77" s="88">
        <f t="shared" si="3"/>
        <v>0</v>
      </c>
    </row>
    <row r="78" spans="1:20" x14ac:dyDescent="0.25">
      <c r="A78" s="77">
        <v>60</v>
      </c>
      <c r="B78" s="78" t="s">
        <v>90</v>
      </c>
      <c r="C78" s="79">
        <v>49253</v>
      </c>
      <c r="D78" s="78" t="s">
        <v>211</v>
      </c>
      <c r="E78" s="78" t="s">
        <v>239</v>
      </c>
      <c r="F78" s="80" t="s">
        <v>365</v>
      </c>
      <c r="G78" s="81" t="s">
        <v>6</v>
      </c>
      <c r="H78" s="82"/>
      <c r="I78" s="83"/>
      <c r="J78" s="84">
        <v>8.0999999999999996E-3</v>
      </c>
      <c r="K78" s="82"/>
      <c r="L78" s="83"/>
      <c r="M78" s="82"/>
      <c r="N78" s="106">
        <f>' Troškovnik a'!M77-'Troškovnik b'!H78</f>
        <v>0</v>
      </c>
      <c r="O78" s="106">
        <f>' Troškovnik a'!N77-'Troškovnik b'!I78</f>
        <v>0</v>
      </c>
      <c r="P78" s="106">
        <f t="shared" si="4"/>
        <v>0</v>
      </c>
      <c r="Q78" s="107">
        <f t="shared" si="5"/>
        <v>0</v>
      </c>
      <c r="R78" s="107">
        <f>(P78+M78)*' Troškovnik a'!L77+'Troškovnik b'!Q78*24</f>
        <v>0</v>
      </c>
      <c r="S78" s="87">
        <f t="shared" si="2"/>
        <v>0</v>
      </c>
      <c r="T78" s="88">
        <f t="shared" si="3"/>
        <v>0</v>
      </c>
    </row>
    <row r="79" spans="1:20" x14ac:dyDescent="0.25">
      <c r="A79" s="77">
        <v>61</v>
      </c>
      <c r="B79" s="78" t="s">
        <v>91</v>
      </c>
      <c r="C79" s="79">
        <v>49233</v>
      </c>
      <c r="D79" s="78" t="s">
        <v>176</v>
      </c>
      <c r="E79" s="78" t="s">
        <v>240</v>
      </c>
      <c r="F79" s="80" t="s">
        <v>366</v>
      </c>
      <c r="G79" s="81" t="s">
        <v>4</v>
      </c>
      <c r="H79" s="82"/>
      <c r="I79" s="83"/>
      <c r="J79" s="84">
        <v>8.0999999999999996E-3</v>
      </c>
      <c r="K79" s="82"/>
      <c r="L79" s="83"/>
      <c r="M79" s="82"/>
      <c r="N79" s="106">
        <f>' Troškovnik a'!M78-'Troškovnik b'!H79</f>
        <v>0</v>
      </c>
      <c r="O79" s="106">
        <f>' Troškovnik a'!N78-'Troškovnik b'!I79</f>
        <v>0</v>
      </c>
      <c r="P79" s="106">
        <f t="shared" si="4"/>
        <v>0</v>
      </c>
      <c r="Q79" s="107">
        <f t="shared" si="5"/>
        <v>0</v>
      </c>
      <c r="R79" s="107">
        <f>(P79+M79)*' Troškovnik a'!L78+'Troškovnik b'!Q79*24</f>
        <v>0</v>
      </c>
      <c r="S79" s="87">
        <f t="shared" si="2"/>
        <v>0</v>
      </c>
      <c r="T79" s="88">
        <f t="shared" si="3"/>
        <v>0</v>
      </c>
    </row>
    <row r="80" spans="1:20" x14ac:dyDescent="0.25">
      <c r="A80" s="77">
        <v>62</v>
      </c>
      <c r="B80" s="78" t="s">
        <v>92</v>
      </c>
      <c r="C80" s="79">
        <v>49218</v>
      </c>
      <c r="D80" s="78" t="s">
        <v>182</v>
      </c>
      <c r="E80" s="78" t="s">
        <v>241</v>
      </c>
      <c r="F80" s="80" t="s">
        <v>367</v>
      </c>
      <c r="G80" s="81" t="s">
        <v>4</v>
      </c>
      <c r="H80" s="82"/>
      <c r="I80" s="83"/>
      <c r="J80" s="84">
        <v>8.0999999999999996E-3</v>
      </c>
      <c r="K80" s="82"/>
      <c r="L80" s="83"/>
      <c r="M80" s="82"/>
      <c r="N80" s="106">
        <f>' Troškovnik a'!M79-'Troškovnik b'!H80</f>
        <v>0</v>
      </c>
      <c r="O80" s="106">
        <f>' Troškovnik a'!N79-'Troškovnik b'!I80</f>
        <v>0</v>
      </c>
      <c r="P80" s="106">
        <f t="shared" si="4"/>
        <v>0</v>
      </c>
      <c r="Q80" s="107">
        <f t="shared" si="5"/>
        <v>0</v>
      </c>
      <c r="R80" s="107">
        <f>(P80+M80)*' Troškovnik a'!L79+'Troškovnik b'!Q80*24</f>
        <v>0</v>
      </c>
      <c r="S80" s="87">
        <f t="shared" si="2"/>
        <v>0</v>
      </c>
      <c r="T80" s="88">
        <f t="shared" si="3"/>
        <v>0</v>
      </c>
    </row>
    <row r="81" spans="1:20" x14ac:dyDescent="0.25">
      <c r="A81" s="77">
        <v>63</v>
      </c>
      <c r="B81" s="78" t="s">
        <v>93</v>
      </c>
      <c r="C81" s="79">
        <v>49218</v>
      </c>
      <c r="D81" s="78" t="s">
        <v>182</v>
      </c>
      <c r="E81" s="78" t="s">
        <v>242</v>
      </c>
      <c r="F81" s="80" t="s">
        <v>368</v>
      </c>
      <c r="G81" s="81" t="s">
        <v>7</v>
      </c>
      <c r="H81" s="82"/>
      <c r="I81" s="83"/>
      <c r="J81" s="84">
        <v>8.0999999999999996E-3</v>
      </c>
      <c r="K81" s="82"/>
      <c r="L81" s="83"/>
      <c r="M81" s="82"/>
      <c r="N81" s="106">
        <f>' Troškovnik a'!M80-'Troškovnik b'!H81</f>
        <v>0</v>
      </c>
      <c r="O81" s="106">
        <f>' Troškovnik a'!N80-'Troškovnik b'!I81</f>
        <v>0</v>
      </c>
      <c r="P81" s="106">
        <f t="shared" si="4"/>
        <v>0</v>
      </c>
      <c r="Q81" s="107">
        <f t="shared" si="5"/>
        <v>0</v>
      </c>
      <c r="R81" s="107">
        <f>(P81+M81)*' Troškovnik a'!L80+'Troškovnik b'!Q81*24</f>
        <v>0</v>
      </c>
      <c r="S81" s="87">
        <f t="shared" si="2"/>
        <v>0</v>
      </c>
      <c r="T81" s="88">
        <f t="shared" si="3"/>
        <v>0</v>
      </c>
    </row>
    <row r="82" spans="1:20" x14ac:dyDescent="0.25">
      <c r="A82" s="77">
        <v>64</v>
      </c>
      <c r="B82" s="78" t="s">
        <v>94</v>
      </c>
      <c r="C82" s="79">
        <v>49218</v>
      </c>
      <c r="D82" s="78" t="s">
        <v>182</v>
      </c>
      <c r="E82" s="78" t="s">
        <v>243</v>
      </c>
      <c r="F82" s="80" t="s">
        <v>369</v>
      </c>
      <c r="G82" s="81" t="s">
        <v>7</v>
      </c>
      <c r="H82" s="82"/>
      <c r="I82" s="83"/>
      <c r="J82" s="84">
        <v>8.0999999999999996E-3</v>
      </c>
      <c r="K82" s="82"/>
      <c r="L82" s="83"/>
      <c r="M82" s="82"/>
      <c r="N82" s="106">
        <f>' Troškovnik a'!M81-'Troškovnik b'!H82</f>
        <v>0</v>
      </c>
      <c r="O82" s="106">
        <f>' Troškovnik a'!N81-'Troškovnik b'!I82</f>
        <v>0</v>
      </c>
      <c r="P82" s="106">
        <f t="shared" si="4"/>
        <v>0</v>
      </c>
      <c r="Q82" s="107">
        <f t="shared" si="5"/>
        <v>0</v>
      </c>
      <c r="R82" s="107">
        <f>(P82+M82)*' Troškovnik a'!L81+'Troškovnik b'!Q82*24</f>
        <v>0</v>
      </c>
      <c r="S82" s="87">
        <f t="shared" si="2"/>
        <v>0</v>
      </c>
      <c r="T82" s="88">
        <f t="shared" si="3"/>
        <v>0</v>
      </c>
    </row>
    <row r="83" spans="1:20" x14ac:dyDescent="0.25">
      <c r="A83" s="77">
        <v>65</v>
      </c>
      <c r="B83" s="78" t="s">
        <v>95</v>
      </c>
      <c r="C83" s="79">
        <v>49218</v>
      </c>
      <c r="D83" s="78" t="s">
        <v>182</v>
      </c>
      <c r="E83" s="78" t="s">
        <v>244</v>
      </c>
      <c r="F83" s="80" t="s">
        <v>370</v>
      </c>
      <c r="G83" s="81" t="s">
        <v>6</v>
      </c>
      <c r="H83" s="82"/>
      <c r="I83" s="83"/>
      <c r="J83" s="84">
        <v>8.0999999999999996E-3</v>
      </c>
      <c r="K83" s="82"/>
      <c r="L83" s="83"/>
      <c r="M83" s="82"/>
      <c r="N83" s="106">
        <f>' Troškovnik a'!M82-'Troškovnik b'!H83</f>
        <v>0</v>
      </c>
      <c r="O83" s="106">
        <f>' Troškovnik a'!N82-'Troškovnik b'!I83</f>
        <v>0</v>
      </c>
      <c r="P83" s="106">
        <f t="shared" si="4"/>
        <v>0</v>
      </c>
      <c r="Q83" s="107">
        <f t="shared" si="5"/>
        <v>0</v>
      </c>
      <c r="R83" s="107">
        <f>(P83+M83)*' Troškovnik a'!L82+'Troškovnik b'!Q83*24</f>
        <v>0</v>
      </c>
      <c r="S83" s="87">
        <f t="shared" ref="S83:S146" si="6">25%*R83</f>
        <v>0</v>
      </c>
      <c r="T83" s="88">
        <f t="shared" ref="T83:T146" si="7">R83+S83</f>
        <v>0</v>
      </c>
    </row>
    <row r="84" spans="1:20" x14ac:dyDescent="0.25">
      <c r="A84" s="77">
        <v>66</v>
      </c>
      <c r="B84" s="78" t="s">
        <v>96</v>
      </c>
      <c r="C84" s="79">
        <v>49218</v>
      </c>
      <c r="D84" s="78" t="s">
        <v>182</v>
      </c>
      <c r="E84" s="78" t="s">
        <v>245</v>
      </c>
      <c r="F84" s="80" t="s">
        <v>371</v>
      </c>
      <c r="G84" s="81" t="s">
        <v>7</v>
      </c>
      <c r="H84" s="82"/>
      <c r="I84" s="83"/>
      <c r="J84" s="84">
        <v>8.0999999999999996E-3</v>
      </c>
      <c r="K84" s="82"/>
      <c r="L84" s="83"/>
      <c r="M84" s="82"/>
      <c r="N84" s="106">
        <f>' Troškovnik a'!M83-'Troškovnik b'!H84</f>
        <v>0</v>
      </c>
      <c r="O84" s="106">
        <f>' Troškovnik a'!N83-'Troškovnik b'!I84</f>
        <v>0</v>
      </c>
      <c r="P84" s="106">
        <f t="shared" ref="P84:P147" si="8">K84+N84</f>
        <v>0</v>
      </c>
      <c r="Q84" s="107">
        <f t="shared" ref="Q84:Q147" si="9">O84+L84</f>
        <v>0</v>
      </c>
      <c r="R84" s="107">
        <f>(P84+M84)*' Troškovnik a'!L83+'Troškovnik b'!Q84*24</f>
        <v>0</v>
      </c>
      <c r="S84" s="87">
        <f t="shared" si="6"/>
        <v>0</v>
      </c>
      <c r="T84" s="88">
        <f t="shared" si="7"/>
        <v>0</v>
      </c>
    </row>
    <row r="85" spans="1:20" x14ac:dyDescent="0.25">
      <c r="A85" s="77">
        <v>67</v>
      </c>
      <c r="B85" s="78" t="s">
        <v>97</v>
      </c>
      <c r="C85" s="79">
        <v>49218</v>
      </c>
      <c r="D85" s="78" t="s">
        <v>182</v>
      </c>
      <c r="E85" s="78" t="s">
        <v>246</v>
      </c>
      <c r="F85" s="80" t="s">
        <v>372</v>
      </c>
      <c r="G85" s="81" t="s">
        <v>7</v>
      </c>
      <c r="H85" s="82"/>
      <c r="I85" s="83"/>
      <c r="J85" s="84">
        <v>8.0999999999999996E-3</v>
      </c>
      <c r="K85" s="82"/>
      <c r="L85" s="83"/>
      <c r="M85" s="82"/>
      <c r="N85" s="106">
        <f>' Troškovnik a'!M84-'Troškovnik b'!H85</f>
        <v>0</v>
      </c>
      <c r="O85" s="106">
        <f>' Troškovnik a'!N84-'Troškovnik b'!I85</f>
        <v>0</v>
      </c>
      <c r="P85" s="106">
        <f t="shared" si="8"/>
        <v>0</v>
      </c>
      <c r="Q85" s="107">
        <f t="shared" si="9"/>
        <v>0</v>
      </c>
      <c r="R85" s="107">
        <f>(P85+M85)*' Troškovnik a'!L84+'Troškovnik b'!Q85*24</f>
        <v>0</v>
      </c>
      <c r="S85" s="87">
        <f t="shared" si="6"/>
        <v>0</v>
      </c>
      <c r="T85" s="88">
        <f t="shared" si="7"/>
        <v>0</v>
      </c>
    </row>
    <row r="86" spans="1:20" x14ac:dyDescent="0.25">
      <c r="A86" s="77">
        <v>68</v>
      </c>
      <c r="B86" s="78" t="s">
        <v>98</v>
      </c>
      <c r="C86" s="79">
        <v>49295</v>
      </c>
      <c r="D86" s="78" t="s">
        <v>170</v>
      </c>
      <c r="E86" s="78" t="s">
        <v>247</v>
      </c>
      <c r="F86" s="80" t="s">
        <v>373</v>
      </c>
      <c r="G86" s="81" t="s">
        <v>4</v>
      </c>
      <c r="H86" s="82"/>
      <c r="I86" s="83"/>
      <c r="J86" s="84">
        <v>8.0999999999999996E-3</v>
      </c>
      <c r="K86" s="82"/>
      <c r="L86" s="83"/>
      <c r="M86" s="82"/>
      <c r="N86" s="106">
        <f>' Troškovnik a'!M85-'Troškovnik b'!H86</f>
        <v>0</v>
      </c>
      <c r="O86" s="106">
        <f>' Troškovnik a'!N85-'Troškovnik b'!I86</f>
        <v>0</v>
      </c>
      <c r="P86" s="106">
        <f t="shared" si="8"/>
        <v>0</v>
      </c>
      <c r="Q86" s="107">
        <f t="shared" si="9"/>
        <v>0</v>
      </c>
      <c r="R86" s="107">
        <f>(P86+M86)*' Troškovnik a'!L85+'Troškovnik b'!Q86*24</f>
        <v>0</v>
      </c>
      <c r="S86" s="87">
        <f t="shared" si="6"/>
        <v>0</v>
      </c>
      <c r="T86" s="88">
        <f t="shared" si="7"/>
        <v>0</v>
      </c>
    </row>
    <row r="87" spans="1:20" x14ac:dyDescent="0.25">
      <c r="A87" s="77">
        <v>69</v>
      </c>
      <c r="B87" s="78" t="s">
        <v>99</v>
      </c>
      <c r="C87" s="79">
        <v>49282</v>
      </c>
      <c r="D87" s="78" t="s">
        <v>209</v>
      </c>
      <c r="E87" s="78" t="s">
        <v>248</v>
      </c>
      <c r="F87" s="80" t="s">
        <v>374</v>
      </c>
      <c r="G87" s="81" t="s">
        <v>5</v>
      </c>
      <c r="H87" s="82"/>
      <c r="I87" s="83"/>
      <c r="J87" s="84">
        <v>8.0999999999999996E-3</v>
      </c>
      <c r="K87" s="82"/>
      <c r="L87" s="83"/>
      <c r="M87" s="82"/>
      <c r="N87" s="106">
        <f>' Troškovnik a'!M86-'Troškovnik b'!H87</f>
        <v>0</v>
      </c>
      <c r="O87" s="106">
        <f>' Troškovnik a'!N86-'Troškovnik b'!I87</f>
        <v>0</v>
      </c>
      <c r="P87" s="106">
        <f t="shared" si="8"/>
        <v>0</v>
      </c>
      <c r="Q87" s="107">
        <f t="shared" si="9"/>
        <v>0</v>
      </c>
      <c r="R87" s="107">
        <f>(P87+M87)*' Troškovnik a'!L86+'Troškovnik b'!Q87*24</f>
        <v>0</v>
      </c>
      <c r="S87" s="87">
        <f t="shared" si="6"/>
        <v>0</v>
      </c>
      <c r="T87" s="88">
        <f t="shared" si="7"/>
        <v>0</v>
      </c>
    </row>
    <row r="88" spans="1:20" x14ac:dyDescent="0.25">
      <c r="A88" s="77">
        <v>70</v>
      </c>
      <c r="B88" s="78" t="s">
        <v>100</v>
      </c>
      <c r="C88" s="79">
        <v>49282</v>
      </c>
      <c r="D88" s="78" t="s">
        <v>209</v>
      </c>
      <c r="E88" s="78" t="s">
        <v>249</v>
      </c>
      <c r="F88" s="80" t="s">
        <v>375</v>
      </c>
      <c r="G88" s="81" t="s">
        <v>7</v>
      </c>
      <c r="H88" s="82"/>
      <c r="I88" s="83"/>
      <c r="J88" s="84">
        <v>8.0999999999999996E-3</v>
      </c>
      <c r="K88" s="82"/>
      <c r="L88" s="83"/>
      <c r="M88" s="82"/>
      <c r="N88" s="106">
        <f>' Troškovnik a'!M87-'Troškovnik b'!H88</f>
        <v>0</v>
      </c>
      <c r="O88" s="106">
        <f>' Troškovnik a'!N87-'Troškovnik b'!I88</f>
        <v>0</v>
      </c>
      <c r="P88" s="106">
        <f t="shared" si="8"/>
        <v>0</v>
      </c>
      <c r="Q88" s="107">
        <f t="shared" si="9"/>
        <v>0</v>
      </c>
      <c r="R88" s="107">
        <f>(P88+M88)*' Troškovnik a'!L87+'Troškovnik b'!Q88*24</f>
        <v>0</v>
      </c>
      <c r="S88" s="87">
        <f t="shared" si="6"/>
        <v>0</v>
      </c>
      <c r="T88" s="88">
        <f t="shared" si="7"/>
        <v>0</v>
      </c>
    </row>
    <row r="89" spans="1:20" x14ac:dyDescent="0.25">
      <c r="A89" s="77">
        <v>71</v>
      </c>
      <c r="B89" s="78" t="s">
        <v>101</v>
      </c>
      <c r="C89" s="79">
        <v>49217</v>
      </c>
      <c r="D89" s="78" t="s">
        <v>193</v>
      </c>
      <c r="E89" s="78" t="s">
        <v>250</v>
      </c>
      <c r="F89" s="80" t="s">
        <v>376</v>
      </c>
      <c r="G89" s="81" t="s">
        <v>7</v>
      </c>
      <c r="H89" s="82"/>
      <c r="I89" s="83"/>
      <c r="J89" s="84">
        <v>8.0999999999999996E-3</v>
      </c>
      <c r="K89" s="82"/>
      <c r="L89" s="83"/>
      <c r="M89" s="82"/>
      <c r="N89" s="106">
        <f>' Troškovnik a'!M88-'Troškovnik b'!H89</f>
        <v>0</v>
      </c>
      <c r="O89" s="106">
        <f>' Troškovnik a'!N88-'Troškovnik b'!I89</f>
        <v>0</v>
      </c>
      <c r="P89" s="106">
        <f t="shared" si="8"/>
        <v>0</v>
      </c>
      <c r="Q89" s="107">
        <f t="shared" si="9"/>
        <v>0</v>
      </c>
      <c r="R89" s="107">
        <f>(P89+M89)*' Troškovnik a'!L88+'Troškovnik b'!Q89*24</f>
        <v>0</v>
      </c>
      <c r="S89" s="87">
        <f t="shared" si="6"/>
        <v>0</v>
      </c>
      <c r="T89" s="88">
        <f t="shared" si="7"/>
        <v>0</v>
      </c>
    </row>
    <row r="90" spans="1:20" x14ac:dyDescent="0.25">
      <c r="A90" s="77">
        <v>72</v>
      </c>
      <c r="B90" s="78" t="s">
        <v>102</v>
      </c>
      <c r="C90" s="79">
        <v>49217</v>
      </c>
      <c r="D90" s="78" t="s">
        <v>193</v>
      </c>
      <c r="E90" s="78" t="s">
        <v>251</v>
      </c>
      <c r="F90" s="80" t="s">
        <v>377</v>
      </c>
      <c r="G90" s="81" t="s">
        <v>7</v>
      </c>
      <c r="H90" s="82"/>
      <c r="I90" s="83"/>
      <c r="J90" s="84">
        <v>8.0999999999999996E-3</v>
      </c>
      <c r="K90" s="82"/>
      <c r="L90" s="83"/>
      <c r="M90" s="82"/>
      <c r="N90" s="106">
        <f>' Troškovnik a'!M89-'Troškovnik b'!H90</f>
        <v>0</v>
      </c>
      <c r="O90" s="106">
        <f>' Troškovnik a'!N89-'Troškovnik b'!I90</f>
        <v>0</v>
      </c>
      <c r="P90" s="106">
        <f t="shared" si="8"/>
        <v>0</v>
      </c>
      <c r="Q90" s="107">
        <f t="shared" si="9"/>
        <v>0</v>
      </c>
      <c r="R90" s="107">
        <f>(P90+M90)*' Troškovnik a'!L89+'Troškovnik b'!Q90*24</f>
        <v>0</v>
      </c>
      <c r="S90" s="87">
        <f t="shared" si="6"/>
        <v>0</v>
      </c>
      <c r="T90" s="88">
        <f t="shared" si="7"/>
        <v>0</v>
      </c>
    </row>
    <row r="91" spans="1:20" x14ac:dyDescent="0.25">
      <c r="A91" s="77">
        <v>73</v>
      </c>
      <c r="B91" s="78" t="s">
        <v>103</v>
      </c>
      <c r="C91" s="79">
        <v>49217</v>
      </c>
      <c r="D91" s="78" t="s">
        <v>193</v>
      </c>
      <c r="E91" s="78" t="s">
        <v>252</v>
      </c>
      <c r="F91" s="80" t="s">
        <v>378</v>
      </c>
      <c r="G91" s="81" t="s">
        <v>5</v>
      </c>
      <c r="H91" s="82"/>
      <c r="I91" s="83"/>
      <c r="J91" s="84">
        <v>8.0999999999999996E-3</v>
      </c>
      <c r="K91" s="82"/>
      <c r="L91" s="83"/>
      <c r="M91" s="82"/>
      <c r="N91" s="106">
        <f>' Troškovnik a'!M90-'Troškovnik b'!H91</f>
        <v>0</v>
      </c>
      <c r="O91" s="106">
        <f>' Troškovnik a'!N90-'Troškovnik b'!I91</f>
        <v>0</v>
      </c>
      <c r="P91" s="106">
        <f t="shared" si="8"/>
        <v>0</v>
      </c>
      <c r="Q91" s="107">
        <f t="shared" si="9"/>
        <v>0</v>
      </c>
      <c r="R91" s="107">
        <f>(P91+M91)*' Troškovnik a'!L90+'Troškovnik b'!Q91*24</f>
        <v>0</v>
      </c>
      <c r="S91" s="87">
        <f t="shared" si="6"/>
        <v>0</v>
      </c>
      <c r="T91" s="88">
        <f t="shared" si="7"/>
        <v>0</v>
      </c>
    </row>
    <row r="92" spans="1:20" x14ac:dyDescent="0.25">
      <c r="A92" s="77">
        <v>74</v>
      </c>
      <c r="B92" s="78" t="s">
        <v>103</v>
      </c>
      <c r="C92" s="79">
        <v>49217</v>
      </c>
      <c r="D92" s="78" t="s">
        <v>193</v>
      </c>
      <c r="E92" s="78" t="s">
        <v>252</v>
      </c>
      <c r="F92" s="80" t="s">
        <v>379</v>
      </c>
      <c r="G92" s="81" t="s">
        <v>4</v>
      </c>
      <c r="H92" s="82"/>
      <c r="I92" s="83"/>
      <c r="J92" s="84">
        <v>8.0999999999999996E-3</v>
      </c>
      <c r="K92" s="82"/>
      <c r="L92" s="83"/>
      <c r="M92" s="82"/>
      <c r="N92" s="106">
        <f>' Troškovnik a'!M91-'Troškovnik b'!H92</f>
        <v>0</v>
      </c>
      <c r="O92" s="106">
        <f>' Troškovnik a'!N91-'Troškovnik b'!I92</f>
        <v>0</v>
      </c>
      <c r="P92" s="106">
        <f t="shared" si="8"/>
        <v>0</v>
      </c>
      <c r="Q92" s="107">
        <f t="shared" si="9"/>
        <v>0</v>
      </c>
      <c r="R92" s="107">
        <f>(P92+M92)*' Troškovnik a'!L91+'Troškovnik b'!Q92*24</f>
        <v>0</v>
      </c>
      <c r="S92" s="87">
        <f t="shared" si="6"/>
        <v>0</v>
      </c>
      <c r="T92" s="88">
        <f t="shared" si="7"/>
        <v>0</v>
      </c>
    </row>
    <row r="93" spans="1:20" x14ac:dyDescent="0.25">
      <c r="A93" s="77">
        <v>75</v>
      </c>
      <c r="B93" s="78" t="s">
        <v>104</v>
      </c>
      <c r="C93" s="79">
        <v>49210</v>
      </c>
      <c r="D93" s="78" t="s">
        <v>188</v>
      </c>
      <c r="E93" s="78" t="s">
        <v>253</v>
      </c>
      <c r="F93" s="80" t="s">
        <v>380</v>
      </c>
      <c r="G93" s="81" t="s">
        <v>5</v>
      </c>
      <c r="H93" s="82"/>
      <c r="I93" s="83"/>
      <c r="J93" s="84">
        <v>8.0999999999999996E-3</v>
      </c>
      <c r="K93" s="82"/>
      <c r="L93" s="83"/>
      <c r="M93" s="82"/>
      <c r="N93" s="106">
        <f>' Troškovnik a'!M92-'Troškovnik b'!H93</f>
        <v>0</v>
      </c>
      <c r="O93" s="106">
        <f>' Troškovnik a'!N92-'Troškovnik b'!I93</f>
        <v>0</v>
      </c>
      <c r="P93" s="106">
        <f t="shared" si="8"/>
        <v>0</v>
      </c>
      <c r="Q93" s="107">
        <f t="shared" si="9"/>
        <v>0</v>
      </c>
      <c r="R93" s="107">
        <f>(P93+M93)*' Troškovnik a'!L92+'Troškovnik b'!Q93*24</f>
        <v>0</v>
      </c>
      <c r="S93" s="87">
        <f t="shared" si="6"/>
        <v>0</v>
      </c>
      <c r="T93" s="88">
        <f t="shared" si="7"/>
        <v>0</v>
      </c>
    </row>
    <row r="94" spans="1:20" x14ac:dyDescent="0.25">
      <c r="A94" s="77">
        <v>76</v>
      </c>
      <c r="B94" s="78" t="s">
        <v>104</v>
      </c>
      <c r="C94" s="79">
        <v>49210</v>
      </c>
      <c r="D94" s="78" t="s">
        <v>188</v>
      </c>
      <c r="E94" s="78" t="s">
        <v>253</v>
      </c>
      <c r="F94" s="80" t="s">
        <v>381</v>
      </c>
      <c r="G94" s="81" t="s">
        <v>5</v>
      </c>
      <c r="H94" s="82"/>
      <c r="I94" s="83"/>
      <c r="J94" s="84">
        <v>8.0999999999999996E-3</v>
      </c>
      <c r="K94" s="82"/>
      <c r="L94" s="83"/>
      <c r="M94" s="82"/>
      <c r="N94" s="106">
        <f>' Troškovnik a'!M93-'Troškovnik b'!H94</f>
        <v>0</v>
      </c>
      <c r="O94" s="106">
        <f>' Troškovnik a'!N93-'Troškovnik b'!I94</f>
        <v>0</v>
      </c>
      <c r="P94" s="106">
        <f t="shared" si="8"/>
        <v>0</v>
      </c>
      <c r="Q94" s="107">
        <f t="shared" si="9"/>
        <v>0</v>
      </c>
      <c r="R94" s="107">
        <f>(P94+M94)*' Troškovnik a'!L93+'Troškovnik b'!Q94*24</f>
        <v>0</v>
      </c>
      <c r="S94" s="87">
        <f t="shared" si="6"/>
        <v>0</v>
      </c>
      <c r="T94" s="88">
        <f t="shared" si="7"/>
        <v>0</v>
      </c>
    </row>
    <row r="95" spans="1:20" x14ac:dyDescent="0.25">
      <c r="A95" s="77">
        <v>77</v>
      </c>
      <c r="B95" s="78" t="s">
        <v>104</v>
      </c>
      <c r="C95" s="79">
        <v>49210</v>
      </c>
      <c r="D95" s="78" t="s">
        <v>188</v>
      </c>
      <c r="E95" s="78" t="s">
        <v>253</v>
      </c>
      <c r="F95" s="80" t="s">
        <v>382</v>
      </c>
      <c r="G95" s="81" t="s">
        <v>4</v>
      </c>
      <c r="H95" s="82"/>
      <c r="I95" s="83"/>
      <c r="J95" s="84">
        <v>8.0999999999999996E-3</v>
      </c>
      <c r="K95" s="82"/>
      <c r="L95" s="83"/>
      <c r="M95" s="82"/>
      <c r="N95" s="106">
        <f>' Troškovnik a'!M94-'Troškovnik b'!H95</f>
        <v>0</v>
      </c>
      <c r="O95" s="106">
        <f>' Troškovnik a'!N94-'Troškovnik b'!I95</f>
        <v>0</v>
      </c>
      <c r="P95" s="106">
        <f t="shared" si="8"/>
        <v>0</v>
      </c>
      <c r="Q95" s="107">
        <f t="shared" si="9"/>
        <v>0</v>
      </c>
      <c r="R95" s="107">
        <f>(P95+M95)*' Troškovnik a'!L94+'Troškovnik b'!Q95*24</f>
        <v>0</v>
      </c>
      <c r="S95" s="87">
        <f t="shared" si="6"/>
        <v>0</v>
      </c>
      <c r="T95" s="88">
        <f t="shared" si="7"/>
        <v>0</v>
      </c>
    </row>
    <row r="96" spans="1:20" x14ac:dyDescent="0.25">
      <c r="A96" s="77">
        <v>78</v>
      </c>
      <c r="B96" s="78" t="s">
        <v>105</v>
      </c>
      <c r="C96" s="79">
        <v>49210</v>
      </c>
      <c r="D96" s="78" t="s">
        <v>188</v>
      </c>
      <c r="E96" s="78" t="s">
        <v>254</v>
      </c>
      <c r="F96" s="80" t="s">
        <v>383</v>
      </c>
      <c r="G96" s="81" t="s">
        <v>6</v>
      </c>
      <c r="H96" s="82"/>
      <c r="I96" s="83"/>
      <c r="J96" s="84">
        <v>8.0999999999999996E-3</v>
      </c>
      <c r="K96" s="82"/>
      <c r="L96" s="83"/>
      <c r="M96" s="82"/>
      <c r="N96" s="106">
        <f>' Troškovnik a'!M95-'Troškovnik b'!H96</f>
        <v>0</v>
      </c>
      <c r="O96" s="106">
        <f>' Troškovnik a'!N95-'Troškovnik b'!I96</f>
        <v>0</v>
      </c>
      <c r="P96" s="106">
        <f t="shared" si="8"/>
        <v>0</v>
      </c>
      <c r="Q96" s="107">
        <f t="shared" si="9"/>
        <v>0</v>
      </c>
      <c r="R96" s="107">
        <f>(P96+M96)*' Troškovnik a'!L95+'Troškovnik b'!Q96*24</f>
        <v>0</v>
      </c>
      <c r="S96" s="87">
        <f t="shared" si="6"/>
        <v>0</v>
      </c>
      <c r="T96" s="88">
        <f t="shared" si="7"/>
        <v>0</v>
      </c>
    </row>
    <row r="97" spans="1:20" x14ac:dyDescent="0.25">
      <c r="A97" s="77">
        <v>79</v>
      </c>
      <c r="B97" s="78" t="s">
        <v>106</v>
      </c>
      <c r="C97" s="79">
        <v>49210</v>
      </c>
      <c r="D97" s="78" t="s">
        <v>188</v>
      </c>
      <c r="E97" s="78" t="s">
        <v>255</v>
      </c>
      <c r="F97" s="80" t="s">
        <v>384</v>
      </c>
      <c r="G97" s="81" t="s">
        <v>6</v>
      </c>
      <c r="H97" s="82"/>
      <c r="I97" s="83"/>
      <c r="J97" s="84">
        <v>8.0999999999999996E-3</v>
      </c>
      <c r="K97" s="82"/>
      <c r="L97" s="83"/>
      <c r="M97" s="82"/>
      <c r="N97" s="106">
        <f>' Troškovnik a'!M96-'Troškovnik b'!H97</f>
        <v>0</v>
      </c>
      <c r="O97" s="106">
        <f>' Troškovnik a'!N96-'Troškovnik b'!I97</f>
        <v>0</v>
      </c>
      <c r="P97" s="106">
        <f t="shared" si="8"/>
        <v>0</v>
      </c>
      <c r="Q97" s="107">
        <f t="shared" si="9"/>
        <v>0</v>
      </c>
      <c r="R97" s="107">
        <f>(P97+M97)*' Troškovnik a'!L96+'Troškovnik b'!Q97*24</f>
        <v>0</v>
      </c>
      <c r="S97" s="87">
        <f t="shared" si="6"/>
        <v>0</v>
      </c>
      <c r="T97" s="88">
        <f t="shared" si="7"/>
        <v>0</v>
      </c>
    </row>
    <row r="98" spans="1:20" x14ac:dyDescent="0.25">
      <c r="A98" s="77">
        <v>80</v>
      </c>
      <c r="B98" s="78" t="s">
        <v>107</v>
      </c>
      <c r="C98" s="79">
        <v>49215</v>
      </c>
      <c r="D98" s="78" t="s">
        <v>256</v>
      </c>
      <c r="E98" s="78" t="s">
        <v>257</v>
      </c>
      <c r="F98" s="80" t="s">
        <v>385</v>
      </c>
      <c r="G98" s="81" t="s">
        <v>4</v>
      </c>
      <c r="H98" s="82"/>
      <c r="I98" s="83"/>
      <c r="J98" s="84">
        <v>8.0999999999999996E-3</v>
      </c>
      <c r="K98" s="82"/>
      <c r="L98" s="83"/>
      <c r="M98" s="82"/>
      <c r="N98" s="106">
        <f>' Troškovnik a'!M97-'Troškovnik b'!H98</f>
        <v>0</v>
      </c>
      <c r="O98" s="106">
        <f>' Troškovnik a'!N97-'Troškovnik b'!I98</f>
        <v>0</v>
      </c>
      <c r="P98" s="106">
        <f t="shared" si="8"/>
        <v>0</v>
      </c>
      <c r="Q98" s="107">
        <f t="shared" si="9"/>
        <v>0</v>
      </c>
      <c r="R98" s="107">
        <f>(P98+M98)*' Troškovnik a'!L97+'Troškovnik b'!Q98*24</f>
        <v>0</v>
      </c>
      <c r="S98" s="87">
        <f t="shared" si="6"/>
        <v>0</v>
      </c>
      <c r="T98" s="88">
        <f t="shared" si="7"/>
        <v>0</v>
      </c>
    </row>
    <row r="99" spans="1:20" x14ac:dyDescent="0.25">
      <c r="A99" s="77">
        <v>81</v>
      </c>
      <c r="B99" s="78" t="s">
        <v>107</v>
      </c>
      <c r="C99" s="79">
        <v>49215</v>
      </c>
      <c r="D99" s="78" t="s">
        <v>256</v>
      </c>
      <c r="E99" s="78" t="s">
        <v>257</v>
      </c>
      <c r="F99" s="80" t="s">
        <v>386</v>
      </c>
      <c r="G99" s="81" t="s">
        <v>4</v>
      </c>
      <c r="H99" s="82"/>
      <c r="I99" s="83"/>
      <c r="J99" s="84">
        <v>8.0999999999999996E-3</v>
      </c>
      <c r="K99" s="82"/>
      <c r="L99" s="83"/>
      <c r="M99" s="82"/>
      <c r="N99" s="106">
        <f>' Troškovnik a'!M98-'Troškovnik b'!H99</f>
        <v>0</v>
      </c>
      <c r="O99" s="106">
        <f>' Troškovnik a'!N98-'Troškovnik b'!I99</f>
        <v>0</v>
      </c>
      <c r="P99" s="106">
        <f t="shared" si="8"/>
        <v>0</v>
      </c>
      <c r="Q99" s="107">
        <f t="shared" si="9"/>
        <v>0</v>
      </c>
      <c r="R99" s="107">
        <f>(P99+M99)*' Troškovnik a'!L98+'Troškovnik b'!Q99*24</f>
        <v>0</v>
      </c>
      <c r="S99" s="87">
        <f t="shared" si="6"/>
        <v>0</v>
      </c>
      <c r="T99" s="88">
        <f t="shared" si="7"/>
        <v>0</v>
      </c>
    </row>
    <row r="100" spans="1:20" x14ac:dyDescent="0.25">
      <c r="A100" s="77">
        <v>82</v>
      </c>
      <c r="B100" s="78" t="s">
        <v>108</v>
      </c>
      <c r="C100" s="79">
        <v>49255</v>
      </c>
      <c r="D100" s="78" t="s">
        <v>205</v>
      </c>
      <c r="E100" s="78" t="s">
        <v>258</v>
      </c>
      <c r="F100" s="80" t="s">
        <v>387</v>
      </c>
      <c r="G100" s="81" t="s">
        <v>4</v>
      </c>
      <c r="H100" s="82"/>
      <c r="I100" s="83"/>
      <c r="J100" s="84">
        <v>8.0999999999999996E-3</v>
      </c>
      <c r="K100" s="82"/>
      <c r="L100" s="83"/>
      <c r="M100" s="82"/>
      <c r="N100" s="106">
        <f>' Troškovnik a'!M99-'Troškovnik b'!H100</f>
        <v>0</v>
      </c>
      <c r="O100" s="106">
        <f>' Troškovnik a'!N99-'Troškovnik b'!I100</f>
        <v>0</v>
      </c>
      <c r="P100" s="106">
        <f t="shared" si="8"/>
        <v>0</v>
      </c>
      <c r="Q100" s="107">
        <f t="shared" si="9"/>
        <v>0</v>
      </c>
      <c r="R100" s="107">
        <f>(P100+M100)*' Troškovnik a'!L99+'Troškovnik b'!Q100*24</f>
        <v>0</v>
      </c>
      <c r="S100" s="87">
        <f t="shared" si="6"/>
        <v>0</v>
      </c>
      <c r="T100" s="88">
        <f t="shared" si="7"/>
        <v>0</v>
      </c>
    </row>
    <row r="101" spans="1:20" x14ac:dyDescent="0.25">
      <c r="A101" s="77">
        <v>83</v>
      </c>
      <c r="B101" s="78" t="s">
        <v>109</v>
      </c>
      <c r="C101" s="79">
        <v>49252</v>
      </c>
      <c r="D101" s="78" t="s">
        <v>213</v>
      </c>
      <c r="E101" s="78" t="s">
        <v>259</v>
      </c>
      <c r="F101" s="80" t="s">
        <v>388</v>
      </c>
      <c r="G101" s="81" t="s">
        <v>4</v>
      </c>
      <c r="H101" s="82"/>
      <c r="I101" s="83"/>
      <c r="J101" s="84">
        <v>8.0999999999999996E-3</v>
      </c>
      <c r="K101" s="82"/>
      <c r="L101" s="83"/>
      <c r="M101" s="82"/>
      <c r="N101" s="106">
        <f>' Troškovnik a'!M100-'Troškovnik b'!H101</f>
        <v>0</v>
      </c>
      <c r="O101" s="106">
        <f>' Troškovnik a'!N100-'Troškovnik b'!I101</f>
        <v>0</v>
      </c>
      <c r="P101" s="106">
        <f t="shared" si="8"/>
        <v>0</v>
      </c>
      <c r="Q101" s="107">
        <f t="shared" si="9"/>
        <v>0</v>
      </c>
      <c r="R101" s="107">
        <f>(P101+M101)*' Troškovnik a'!L100+'Troškovnik b'!Q101*24</f>
        <v>0</v>
      </c>
      <c r="S101" s="87">
        <f t="shared" si="6"/>
        <v>0</v>
      </c>
      <c r="T101" s="88">
        <f t="shared" si="7"/>
        <v>0</v>
      </c>
    </row>
    <row r="102" spans="1:20" x14ac:dyDescent="0.25">
      <c r="A102" s="77">
        <v>84</v>
      </c>
      <c r="B102" s="78" t="s">
        <v>110</v>
      </c>
      <c r="C102" s="79">
        <v>49251</v>
      </c>
      <c r="D102" s="78" t="s">
        <v>260</v>
      </c>
      <c r="E102" s="78" t="s">
        <v>261</v>
      </c>
      <c r="F102" s="80" t="s">
        <v>389</v>
      </c>
      <c r="G102" s="81" t="s">
        <v>4</v>
      </c>
      <c r="H102" s="82"/>
      <c r="I102" s="83"/>
      <c r="J102" s="84">
        <v>8.0999999999999996E-3</v>
      </c>
      <c r="K102" s="82"/>
      <c r="L102" s="83"/>
      <c r="M102" s="82"/>
      <c r="N102" s="106">
        <f>' Troškovnik a'!M101-'Troškovnik b'!H102</f>
        <v>0</v>
      </c>
      <c r="O102" s="106">
        <f>' Troškovnik a'!N101-'Troškovnik b'!I102</f>
        <v>0</v>
      </c>
      <c r="P102" s="106">
        <f t="shared" si="8"/>
        <v>0</v>
      </c>
      <c r="Q102" s="107">
        <f t="shared" si="9"/>
        <v>0</v>
      </c>
      <c r="R102" s="107">
        <f>(P102+M102)*' Troškovnik a'!L101+'Troškovnik b'!Q102*24</f>
        <v>0</v>
      </c>
      <c r="S102" s="87">
        <f t="shared" si="6"/>
        <v>0</v>
      </c>
      <c r="T102" s="88">
        <f t="shared" si="7"/>
        <v>0</v>
      </c>
    </row>
    <row r="103" spans="1:20" x14ac:dyDescent="0.25">
      <c r="A103" s="77">
        <v>85</v>
      </c>
      <c r="B103" s="78" t="s">
        <v>110</v>
      </c>
      <c r="C103" s="79">
        <v>49251</v>
      </c>
      <c r="D103" s="78" t="s">
        <v>260</v>
      </c>
      <c r="E103" s="78" t="s">
        <v>261</v>
      </c>
      <c r="F103" s="80" t="s">
        <v>390</v>
      </c>
      <c r="G103" s="81" t="s">
        <v>6</v>
      </c>
      <c r="H103" s="82"/>
      <c r="I103" s="83"/>
      <c r="J103" s="84">
        <v>8.0999999999999996E-3</v>
      </c>
      <c r="K103" s="82"/>
      <c r="L103" s="83"/>
      <c r="M103" s="82"/>
      <c r="N103" s="106">
        <f>' Troškovnik a'!M102-'Troškovnik b'!H103</f>
        <v>0</v>
      </c>
      <c r="O103" s="106">
        <f>' Troškovnik a'!N102-'Troškovnik b'!I103</f>
        <v>0</v>
      </c>
      <c r="P103" s="106">
        <f t="shared" si="8"/>
        <v>0</v>
      </c>
      <c r="Q103" s="107">
        <f t="shared" si="9"/>
        <v>0</v>
      </c>
      <c r="R103" s="107">
        <f>(P103+M103)*' Troškovnik a'!L102+'Troškovnik b'!Q103*24</f>
        <v>0</v>
      </c>
      <c r="S103" s="87">
        <f t="shared" si="6"/>
        <v>0</v>
      </c>
      <c r="T103" s="88">
        <f t="shared" si="7"/>
        <v>0</v>
      </c>
    </row>
    <row r="104" spans="1:20" x14ac:dyDescent="0.25">
      <c r="A104" s="77">
        <v>86</v>
      </c>
      <c r="B104" s="78" t="s">
        <v>111</v>
      </c>
      <c r="C104" s="79">
        <v>49251</v>
      </c>
      <c r="D104" s="78" t="s">
        <v>260</v>
      </c>
      <c r="E104" s="78" t="s">
        <v>262</v>
      </c>
      <c r="F104" s="80" t="s">
        <v>391</v>
      </c>
      <c r="G104" s="81" t="s">
        <v>6</v>
      </c>
      <c r="H104" s="82"/>
      <c r="I104" s="83"/>
      <c r="J104" s="84">
        <v>8.0999999999999996E-3</v>
      </c>
      <c r="K104" s="82"/>
      <c r="L104" s="83"/>
      <c r="M104" s="82"/>
      <c r="N104" s="106">
        <f>' Troškovnik a'!M103-'Troškovnik b'!H104</f>
        <v>0</v>
      </c>
      <c r="O104" s="106">
        <f>' Troškovnik a'!N103-'Troškovnik b'!I104</f>
        <v>0</v>
      </c>
      <c r="P104" s="106">
        <f t="shared" si="8"/>
        <v>0</v>
      </c>
      <c r="Q104" s="107">
        <f t="shared" si="9"/>
        <v>0</v>
      </c>
      <c r="R104" s="107">
        <f>(P104+M104)*' Troškovnik a'!L103+'Troškovnik b'!Q104*24</f>
        <v>0</v>
      </c>
      <c r="S104" s="87">
        <f t="shared" si="6"/>
        <v>0</v>
      </c>
      <c r="T104" s="88">
        <f t="shared" si="7"/>
        <v>0</v>
      </c>
    </row>
    <row r="105" spans="1:20" x14ac:dyDescent="0.25">
      <c r="A105" s="77">
        <v>87</v>
      </c>
      <c r="B105" s="78" t="s">
        <v>112</v>
      </c>
      <c r="C105" s="79">
        <v>49246</v>
      </c>
      <c r="D105" s="78" t="s">
        <v>162</v>
      </c>
      <c r="E105" s="78" t="s">
        <v>252</v>
      </c>
      <c r="F105" s="80" t="s">
        <v>392</v>
      </c>
      <c r="G105" s="81" t="s">
        <v>5</v>
      </c>
      <c r="H105" s="82"/>
      <c r="I105" s="83"/>
      <c r="J105" s="84">
        <v>8.0999999999999996E-3</v>
      </c>
      <c r="K105" s="82"/>
      <c r="L105" s="83"/>
      <c r="M105" s="82"/>
      <c r="N105" s="106">
        <f>' Troškovnik a'!M104-'Troškovnik b'!H105</f>
        <v>0</v>
      </c>
      <c r="O105" s="106">
        <f>' Troškovnik a'!N104-'Troškovnik b'!I105</f>
        <v>0</v>
      </c>
      <c r="P105" s="106">
        <f t="shared" si="8"/>
        <v>0</v>
      </c>
      <c r="Q105" s="107">
        <f t="shared" si="9"/>
        <v>0</v>
      </c>
      <c r="R105" s="107">
        <f>(P105+M105)*' Troškovnik a'!L104+'Troškovnik b'!Q105*24</f>
        <v>0</v>
      </c>
      <c r="S105" s="87">
        <f t="shared" si="6"/>
        <v>0</v>
      </c>
      <c r="T105" s="88">
        <f t="shared" si="7"/>
        <v>0</v>
      </c>
    </row>
    <row r="106" spans="1:20" x14ac:dyDescent="0.25">
      <c r="A106" s="77">
        <v>88</v>
      </c>
      <c r="B106" s="78" t="s">
        <v>112</v>
      </c>
      <c r="C106" s="79">
        <v>49246</v>
      </c>
      <c r="D106" s="78" t="s">
        <v>162</v>
      </c>
      <c r="E106" s="78" t="s">
        <v>252</v>
      </c>
      <c r="F106" s="80" t="s">
        <v>393</v>
      </c>
      <c r="G106" s="81" t="s">
        <v>4</v>
      </c>
      <c r="H106" s="82"/>
      <c r="I106" s="83"/>
      <c r="J106" s="84">
        <v>8.0999999999999996E-3</v>
      </c>
      <c r="K106" s="82"/>
      <c r="L106" s="83"/>
      <c r="M106" s="82"/>
      <c r="N106" s="106">
        <f>' Troškovnik a'!M105-'Troškovnik b'!H106</f>
        <v>0</v>
      </c>
      <c r="O106" s="106">
        <f>' Troškovnik a'!N105-'Troškovnik b'!I106</f>
        <v>0</v>
      </c>
      <c r="P106" s="106">
        <f t="shared" si="8"/>
        <v>0</v>
      </c>
      <c r="Q106" s="107">
        <f t="shared" si="9"/>
        <v>0</v>
      </c>
      <c r="R106" s="107">
        <f>(P106+M106)*' Troškovnik a'!L105+'Troškovnik b'!Q106*24</f>
        <v>0</v>
      </c>
      <c r="S106" s="87">
        <f t="shared" si="6"/>
        <v>0</v>
      </c>
      <c r="T106" s="88">
        <f t="shared" si="7"/>
        <v>0</v>
      </c>
    </row>
    <row r="107" spans="1:20" x14ac:dyDescent="0.25">
      <c r="A107" s="77">
        <v>89</v>
      </c>
      <c r="B107" s="78" t="s">
        <v>113</v>
      </c>
      <c r="C107" s="79">
        <v>49246</v>
      </c>
      <c r="D107" s="78" t="s">
        <v>162</v>
      </c>
      <c r="E107" s="78" t="s">
        <v>263</v>
      </c>
      <c r="F107" s="80" t="s">
        <v>394</v>
      </c>
      <c r="G107" s="81" t="s">
        <v>5</v>
      </c>
      <c r="H107" s="82"/>
      <c r="I107" s="83"/>
      <c r="J107" s="84">
        <v>8.0999999999999996E-3</v>
      </c>
      <c r="K107" s="82"/>
      <c r="L107" s="83"/>
      <c r="M107" s="82"/>
      <c r="N107" s="106">
        <f>' Troškovnik a'!M106-'Troškovnik b'!H107</f>
        <v>0</v>
      </c>
      <c r="O107" s="106">
        <f>' Troškovnik a'!N106-'Troškovnik b'!I107</f>
        <v>0</v>
      </c>
      <c r="P107" s="106">
        <f t="shared" si="8"/>
        <v>0</v>
      </c>
      <c r="Q107" s="107">
        <f t="shared" si="9"/>
        <v>0</v>
      </c>
      <c r="R107" s="107">
        <f>(P107+M107)*' Troškovnik a'!L106+'Troškovnik b'!Q107*24</f>
        <v>0</v>
      </c>
      <c r="S107" s="87">
        <f t="shared" si="6"/>
        <v>0</v>
      </c>
      <c r="T107" s="88">
        <f t="shared" si="7"/>
        <v>0</v>
      </c>
    </row>
    <row r="108" spans="1:20" x14ac:dyDescent="0.25">
      <c r="A108" s="77">
        <v>90</v>
      </c>
      <c r="B108" s="78" t="s">
        <v>114</v>
      </c>
      <c r="C108" s="79">
        <v>49246</v>
      </c>
      <c r="D108" s="78" t="s">
        <v>162</v>
      </c>
      <c r="E108" s="78" t="s">
        <v>264</v>
      </c>
      <c r="F108" s="80" t="s">
        <v>395</v>
      </c>
      <c r="G108" s="81" t="s">
        <v>6</v>
      </c>
      <c r="H108" s="82"/>
      <c r="I108" s="83"/>
      <c r="J108" s="84">
        <v>8.0999999999999996E-3</v>
      </c>
      <c r="K108" s="82"/>
      <c r="L108" s="83"/>
      <c r="M108" s="82"/>
      <c r="N108" s="106">
        <f>' Troškovnik a'!M107-'Troškovnik b'!H108</f>
        <v>0</v>
      </c>
      <c r="O108" s="106">
        <f>' Troškovnik a'!N107-'Troškovnik b'!I108</f>
        <v>0</v>
      </c>
      <c r="P108" s="106">
        <f t="shared" si="8"/>
        <v>0</v>
      </c>
      <c r="Q108" s="107">
        <f t="shared" si="9"/>
        <v>0</v>
      </c>
      <c r="R108" s="107">
        <f>(P108+M108)*' Troškovnik a'!L107+'Troškovnik b'!Q108*24</f>
        <v>0</v>
      </c>
      <c r="S108" s="87">
        <f t="shared" si="6"/>
        <v>0</v>
      </c>
      <c r="T108" s="88">
        <f t="shared" si="7"/>
        <v>0</v>
      </c>
    </row>
    <row r="109" spans="1:20" x14ac:dyDescent="0.25">
      <c r="A109" s="77">
        <v>91</v>
      </c>
      <c r="B109" s="78" t="s">
        <v>115</v>
      </c>
      <c r="C109" s="79">
        <v>49246</v>
      </c>
      <c r="D109" s="78" t="s">
        <v>162</v>
      </c>
      <c r="E109" s="78" t="s">
        <v>265</v>
      </c>
      <c r="F109" s="80" t="s">
        <v>396</v>
      </c>
      <c r="G109" s="81" t="s">
        <v>6</v>
      </c>
      <c r="H109" s="82"/>
      <c r="I109" s="83"/>
      <c r="J109" s="84">
        <v>8.0999999999999996E-3</v>
      </c>
      <c r="K109" s="82"/>
      <c r="L109" s="83"/>
      <c r="M109" s="82"/>
      <c r="N109" s="106">
        <f>' Troškovnik a'!M108-'Troškovnik b'!H109</f>
        <v>0</v>
      </c>
      <c r="O109" s="106">
        <f>' Troškovnik a'!N108-'Troškovnik b'!I109</f>
        <v>0</v>
      </c>
      <c r="P109" s="106">
        <f t="shared" si="8"/>
        <v>0</v>
      </c>
      <c r="Q109" s="107">
        <f t="shared" si="9"/>
        <v>0</v>
      </c>
      <c r="R109" s="107">
        <f>(P109+M109)*' Troškovnik a'!L108+'Troškovnik b'!Q109*24</f>
        <v>0</v>
      </c>
      <c r="S109" s="87">
        <f t="shared" si="6"/>
        <v>0</v>
      </c>
      <c r="T109" s="88">
        <f t="shared" si="7"/>
        <v>0</v>
      </c>
    </row>
    <row r="110" spans="1:20" x14ac:dyDescent="0.25">
      <c r="A110" s="77">
        <v>92</v>
      </c>
      <c r="B110" s="78" t="s">
        <v>116</v>
      </c>
      <c r="C110" s="79">
        <v>49245</v>
      </c>
      <c r="D110" s="78" t="s">
        <v>160</v>
      </c>
      <c r="E110" s="78" t="s">
        <v>266</v>
      </c>
      <c r="F110" s="80" t="s">
        <v>397</v>
      </c>
      <c r="G110" s="81" t="s">
        <v>4</v>
      </c>
      <c r="H110" s="82"/>
      <c r="I110" s="83"/>
      <c r="J110" s="84">
        <v>8.0999999999999996E-3</v>
      </c>
      <c r="K110" s="82"/>
      <c r="L110" s="83"/>
      <c r="M110" s="82"/>
      <c r="N110" s="106">
        <f>' Troškovnik a'!M109-'Troškovnik b'!H110</f>
        <v>0</v>
      </c>
      <c r="O110" s="106">
        <f>' Troškovnik a'!N109-'Troškovnik b'!I110</f>
        <v>0</v>
      </c>
      <c r="P110" s="106">
        <f t="shared" si="8"/>
        <v>0</v>
      </c>
      <c r="Q110" s="107">
        <f t="shared" si="9"/>
        <v>0</v>
      </c>
      <c r="R110" s="107">
        <f>(P110+M110)*' Troškovnik a'!L109+'Troškovnik b'!Q110*24</f>
        <v>0</v>
      </c>
      <c r="S110" s="87">
        <f t="shared" si="6"/>
        <v>0</v>
      </c>
      <c r="T110" s="88">
        <f t="shared" si="7"/>
        <v>0</v>
      </c>
    </row>
    <row r="111" spans="1:20" x14ac:dyDescent="0.25">
      <c r="A111" s="77">
        <v>93</v>
      </c>
      <c r="B111" s="78" t="s">
        <v>116</v>
      </c>
      <c r="C111" s="79">
        <v>49245</v>
      </c>
      <c r="D111" s="78" t="s">
        <v>160</v>
      </c>
      <c r="E111" s="78" t="s">
        <v>266</v>
      </c>
      <c r="F111" s="80" t="s">
        <v>398</v>
      </c>
      <c r="G111" s="81" t="s">
        <v>7</v>
      </c>
      <c r="H111" s="82"/>
      <c r="I111" s="83"/>
      <c r="J111" s="84">
        <v>8.0999999999999996E-3</v>
      </c>
      <c r="K111" s="82"/>
      <c r="L111" s="83"/>
      <c r="M111" s="82"/>
      <c r="N111" s="106">
        <f>' Troškovnik a'!M110-'Troškovnik b'!H111</f>
        <v>0</v>
      </c>
      <c r="O111" s="106">
        <f>' Troškovnik a'!N110-'Troškovnik b'!I111</f>
        <v>0</v>
      </c>
      <c r="P111" s="106">
        <f t="shared" si="8"/>
        <v>0</v>
      </c>
      <c r="Q111" s="107">
        <f t="shared" si="9"/>
        <v>0</v>
      </c>
      <c r="R111" s="107">
        <f>(P111+M111)*' Troškovnik a'!L110+'Troškovnik b'!Q111*24</f>
        <v>0</v>
      </c>
      <c r="S111" s="87">
        <f t="shared" si="6"/>
        <v>0</v>
      </c>
      <c r="T111" s="88">
        <f t="shared" si="7"/>
        <v>0</v>
      </c>
    </row>
    <row r="112" spans="1:20" x14ac:dyDescent="0.25">
      <c r="A112" s="77">
        <v>94</v>
      </c>
      <c r="B112" s="78" t="s">
        <v>117</v>
      </c>
      <c r="C112" s="79">
        <v>49245</v>
      </c>
      <c r="D112" s="78" t="s">
        <v>160</v>
      </c>
      <c r="E112" s="78" t="s">
        <v>267</v>
      </c>
      <c r="F112" s="80" t="s">
        <v>399</v>
      </c>
      <c r="G112" s="81" t="s">
        <v>6</v>
      </c>
      <c r="H112" s="82"/>
      <c r="I112" s="83"/>
      <c r="J112" s="84">
        <v>8.0999999999999996E-3</v>
      </c>
      <c r="K112" s="82"/>
      <c r="L112" s="83"/>
      <c r="M112" s="82"/>
      <c r="N112" s="106">
        <f>' Troškovnik a'!M111-'Troškovnik b'!H112</f>
        <v>0</v>
      </c>
      <c r="O112" s="106">
        <f>' Troškovnik a'!N111-'Troškovnik b'!I112</f>
        <v>0</v>
      </c>
      <c r="P112" s="106">
        <f t="shared" si="8"/>
        <v>0</v>
      </c>
      <c r="Q112" s="107">
        <f t="shared" si="9"/>
        <v>0</v>
      </c>
      <c r="R112" s="107">
        <f>(P112+M112)*' Troškovnik a'!L111+'Troškovnik b'!Q112*24</f>
        <v>0</v>
      </c>
      <c r="S112" s="87">
        <f t="shared" si="6"/>
        <v>0</v>
      </c>
      <c r="T112" s="88">
        <f t="shared" si="7"/>
        <v>0</v>
      </c>
    </row>
    <row r="113" spans="1:20" x14ac:dyDescent="0.25">
      <c r="A113" s="77">
        <v>95</v>
      </c>
      <c r="B113" s="78" t="s">
        <v>118</v>
      </c>
      <c r="C113" s="79">
        <v>49243</v>
      </c>
      <c r="D113" s="78" t="s">
        <v>164</v>
      </c>
      <c r="E113" s="78" t="s">
        <v>268</v>
      </c>
      <c r="F113" s="80" t="s">
        <v>400</v>
      </c>
      <c r="G113" s="81" t="s">
        <v>5</v>
      </c>
      <c r="H113" s="82"/>
      <c r="I113" s="83"/>
      <c r="J113" s="84">
        <v>8.0999999999999996E-3</v>
      </c>
      <c r="K113" s="82"/>
      <c r="L113" s="83"/>
      <c r="M113" s="82"/>
      <c r="N113" s="106">
        <f>' Troškovnik a'!M112-'Troškovnik b'!H113</f>
        <v>0</v>
      </c>
      <c r="O113" s="106">
        <f>' Troškovnik a'!N112-'Troškovnik b'!I113</f>
        <v>0</v>
      </c>
      <c r="P113" s="106">
        <f t="shared" si="8"/>
        <v>0</v>
      </c>
      <c r="Q113" s="107">
        <f t="shared" si="9"/>
        <v>0</v>
      </c>
      <c r="R113" s="107">
        <f>(P113+M113)*' Troškovnik a'!L112+'Troškovnik b'!Q113*24</f>
        <v>0</v>
      </c>
      <c r="S113" s="87">
        <f t="shared" si="6"/>
        <v>0</v>
      </c>
      <c r="T113" s="88">
        <f t="shared" si="7"/>
        <v>0</v>
      </c>
    </row>
    <row r="114" spans="1:20" x14ac:dyDescent="0.25">
      <c r="A114" s="77">
        <v>96</v>
      </c>
      <c r="B114" s="78" t="s">
        <v>118</v>
      </c>
      <c r="C114" s="79">
        <v>49243</v>
      </c>
      <c r="D114" s="78" t="s">
        <v>164</v>
      </c>
      <c r="E114" s="78" t="s">
        <v>268</v>
      </c>
      <c r="F114" s="80" t="s">
        <v>401</v>
      </c>
      <c r="G114" s="81" t="s">
        <v>7</v>
      </c>
      <c r="H114" s="82"/>
      <c r="I114" s="83"/>
      <c r="J114" s="84">
        <v>8.0999999999999996E-3</v>
      </c>
      <c r="K114" s="82"/>
      <c r="L114" s="83"/>
      <c r="M114" s="82"/>
      <c r="N114" s="106">
        <f>' Troškovnik a'!M113-'Troškovnik b'!H114</f>
        <v>0</v>
      </c>
      <c r="O114" s="106">
        <f>' Troškovnik a'!N113-'Troškovnik b'!I114</f>
        <v>0</v>
      </c>
      <c r="P114" s="106">
        <f t="shared" si="8"/>
        <v>0</v>
      </c>
      <c r="Q114" s="107">
        <f t="shared" si="9"/>
        <v>0</v>
      </c>
      <c r="R114" s="107">
        <f>(P114+M114)*' Troškovnik a'!L113+'Troškovnik b'!Q114*24</f>
        <v>0</v>
      </c>
      <c r="S114" s="87">
        <f t="shared" si="6"/>
        <v>0</v>
      </c>
      <c r="T114" s="88">
        <f t="shared" si="7"/>
        <v>0</v>
      </c>
    </row>
    <row r="115" spans="1:20" x14ac:dyDescent="0.25">
      <c r="A115" s="77">
        <v>97</v>
      </c>
      <c r="B115" s="78" t="s">
        <v>118</v>
      </c>
      <c r="C115" s="79">
        <v>49243</v>
      </c>
      <c r="D115" s="78" t="s">
        <v>164</v>
      </c>
      <c r="E115" s="78" t="s">
        <v>268</v>
      </c>
      <c r="F115" s="80" t="s">
        <v>402</v>
      </c>
      <c r="G115" s="81" t="s">
        <v>4</v>
      </c>
      <c r="H115" s="82"/>
      <c r="I115" s="83"/>
      <c r="J115" s="84">
        <v>8.0999999999999996E-3</v>
      </c>
      <c r="K115" s="82"/>
      <c r="L115" s="83"/>
      <c r="M115" s="82"/>
      <c r="N115" s="106">
        <f>' Troškovnik a'!M114-'Troškovnik b'!H115</f>
        <v>0</v>
      </c>
      <c r="O115" s="106">
        <f>' Troškovnik a'!N114-'Troškovnik b'!I115</f>
        <v>0</v>
      </c>
      <c r="P115" s="106">
        <f t="shared" si="8"/>
        <v>0</v>
      </c>
      <c r="Q115" s="107">
        <f t="shared" si="9"/>
        <v>0</v>
      </c>
      <c r="R115" s="107">
        <f>(P115+M115)*' Troškovnik a'!L114+'Troškovnik b'!Q115*24</f>
        <v>0</v>
      </c>
      <c r="S115" s="87">
        <f t="shared" si="6"/>
        <v>0</v>
      </c>
      <c r="T115" s="88">
        <f t="shared" si="7"/>
        <v>0</v>
      </c>
    </row>
    <row r="116" spans="1:20" x14ac:dyDescent="0.25">
      <c r="A116" s="90">
        <v>98</v>
      </c>
      <c r="B116" s="40" t="s">
        <v>119</v>
      </c>
      <c r="C116" s="91">
        <v>49243</v>
      </c>
      <c r="D116" s="40" t="s">
        <v>164</v>
      </c>
      <c r="E116" s="40" t="s">
        <v>269</v>
      </c>
      <c r="F116" s="80" t="s">
        <v>403</v>
      </c>
      <c r="G116" s="81" t="s">
        <v>6</v>
      </c>
      <c r="H116" s="82"/>
      <c r="I116" s="83"/>
      <c r="J116" s="84">
        <v>8.0999999999999996E-3</v>
      </c>
      <c r="K116" s="82"/>
      <c r="L116" s="83"/>
      <c r="M116" s="82"/>
      <c r="N116" s="106">
        <f>' Troškovnik a'!M115-'Troškovnik b'!H116</f>
        <v>0</v>
      </c>
      <c r="O116" s="106">
        <f>' Troškovnik a'!N115-'Troškovnik b'!I116</f>
        <v>0</v>
      </c>
      <c r="P116" s="106">
        <f t="shared" si="8"/>
        <v>0</v>
      </c>
      <c r="Q116" s="107">
        <f t="shared" si="9"/>
        <v>0</v>
      </c>
      <c r="R116" s="107">
        <f>(P116+M116)*' Troškovnik a'!L115+'Troškovnik b'!Q116*24</f>
        <v>0</v>
      </c>
      <c r="S116" s="87">
        <f t="shared" si="6"/>
        <v>0</v>
      </c>
      <c r="T116" s="88">
        <f t="shared" si="7"/>
        <v>0</v>
      </c>
    </row>
    <row r="117" spans="1:20" x14ac:dyDescent="0.25">
      <c r="A117" s="90">
        <v>99</v>
      </c>
      <c r="B117" s="40" t="s">
        <v>120</v>
      </c>
      <c r="C117" s="91">
        <v>49294</v>
      </c>
      <c r="D117" s="40" t="s">
        <v>270</v>
      </c>
      <c r="E117" s="40" t="s">
        <v>271</v>
      </c>
      <c r="F117" s="80" t="s">
        <v>404</v>
      </c>
      <c r="G117" s="81" t="s">
        <v>6</v>
      </c>
      <c r="H117" s="82"/>
      <c r="I117" s="83"/>
      <c r="J117" s="84">
        <v>8.0999999999999996E-3</v>
      </c>
      <c r="K117" s="82"/>
      <c r="L117" s="83"/>
      <c r="M117" s="82"/>
      <c r="N117" s="106">
        <f>' Troškovnik a'!M116-'Troškovnik b'!H117</f>
        <v>0</v>
      </c>
      <c r="O117" s="106">
        <f>' Troškovnik a'!N116-'Troškovnik b'!I117</f>
        <v>0</v>
      </c>
      <c r="P117" s="106">
        <f t="shared" si="8"/>
        <v>0</v>
      </c>
      <c r="Q117" s="107">
        <f t="shared" si="9"/>
        <v>0</v>
      </c>
      <c r="R117" s="107">
        <f>(P117+M117)*' Troškovnik a'!L116+'Troškovnik b'!Q117*24</f>
        <v>0</v>
      </c>
      <c r="S117" s="87">
        <f t="shared" si="6"/>
        <v>0</v>
      </c>
      <c r="T117" s="88">
        <f t="shared" si="7"/>
        <v>0</v>
      </c>
    </row>
    <row r="118" spans="1:20" x14ac:dyDescent="0.25">
      <c r="A118" s="77">
        <v>100</v>
      </c>
      <c r="B118" s="78" t="s">
        <v>121</v>
      </c>
      <c r="C118" s="79">
        <v>49294</v>
      </c>
      <c r="D118" s="78" t="s">
        <v>270</v>
      </c>
      <c r="E118" s="78" t="s">
        <v>272</v>
      </c>
      <c r="F118" s="80" t="s">
        <v>405</v>
      </c>
      <c r="G118" s="81" t="s">
        <v>4</v>
      </c>
      <c r="H118" s="82"/>
      <c r="I118" s="83"/>
      <c r="J118" s="84">
        <v>8.0999999999999996E-3</v>
      </c>
      <c r="K118" s="82"/>
      <c r="L118" s="83"/>
      <c r="M118" s="82"/>
      <c r="N118" s="106">
        <f>' Troškovnik a'!M117-'Troškovnik b'!H118</f>
        <v>0</v>
      </c>
      <c r="O118" s="106">
        <f>' Troškovnik a'!N117-'Troškovnik b'!I118</f>
        <v>0</v>
      </c>
      <c r="P118" s="106">
        <f t="shared" si="8"/>
        <v>0</v>
      </c>
      <c r="Q118" s="107">
        <f t="shared" si="9"/>
        <v>0</v>
      </c>
      <c r="R118" s="107">
        <f>(P118+M118)*' Troškovnik a'!L117+'Troškovnik b'!Q118*24</f>
        <v>0</v>
      </c>
      <c r="S118" s="87">
        <f t="shared" si="6"/>
        <v>0</v>
      </c>
      <c r="T118" s="88">
        <f t="shared" si="7"/>
        <v>0</v>
      </c>
    </row>
    <row r="119" spans="1:20" x14ac:dyDescent="0.25">
      <c r="A119" s="77">
        <v>101</v>
      </c>
      <c r="B119" s="78" t="s">
        <v>122</v>
      </c>
      <c r="C119" s="79">
        <v>49232</v>
      </c>
      <c r="D119" s="78" t="s">
        <v>180</v>
      </c>
      <c r="E119" s="78" t="s">
        <v>273</v>
      </c>
      <c r="F119" s="80" t="s">
        <v>406</v>
      </c>
      <c r="G119" s="81" t="s">
        <v>6</v>
      </c>
      <c r="H119" s="82"/>
      <c r="I119" s="83"/>
      <c r="J119" s="84">
        <v>8.0999999999999996E-3</v>
      </c>
      <c r="K119" s="82"/>
      <c r="L119" s="83"/>
      <c r="M119" s="82"/>
      <c r="N119" s="106">
        <f>' Troškovnik a'!M118-'Troškovnik b'!H119</f>
        <v>0</v>
      </c>
      <c r="O119" s="106">
        <f>' Troškovnik a'!N118-'Troškovnik b'!I119</f>
        <v>0</v>
      </c>
      <c r="P119" s="106">
        <f t="shared" si="8"/>
        <v>0</v>
      </c>
      <c r="Q119" s="107">
        <f t="shared" si="9"/>
        <v>0</v>
      </c>
      <c r="R119" s="107">
        <f>(P119+M119)*' Troškovnik a'!L118+'Troškovnik b'!Q119*24</f>
        <v>0</v>
      </c>
      <c r="S119" s="87">
        <f t="shared" si="6"/>
        <v>0</v>
      </c>
      <c r="T119" s="88">
        <f t="shared" si="7"/>
        <v>0</v>
      </c>
    </row>
    <row r="120" spans="1:20" x14ac:dyDescent="0.25">
      <c r="A120" s="77">
        <v>102</v>
      </c>
      <c r="B120" s="78" t="s">
        <v>123</v>
      </c>
      <c r="C120" s="79">
        <v>49232</v>
      </c>
      <c r="D120" s="78" t="s">
        <v>180</v>
      </c>
      <c r="E120" s="78" t="s">
        <v>274</v>
      </c>
      <c r="F120" s="80" t="s">
        <v>407</v>
      </c>
      <c r="G120" s="81" t="s">
        <v>6</v>
      </c>
      <c r="H120" s="82"/>
      <c r="I120" s="83"/>
      <c r="J120" s="84">
        <v>8.0999999999999996E-3</v>
      </c>
      <c r="K120" s="82"/>
      <c r="L120" s="83"/>
      <c r="M120" s="82"/>
      <c r="N120" s="106">
        <f>' Troškovnik a'!M119-'Troškovnik b'!H120</f>
        <v>0</v>
      </c>
      <c r="O120" s="106">
        <f>' Troškovnik a'!N119-'Troškovnik b'!I120</f>
        <v>0</v>
      </c>
      <c r="P120" s="106">
        <f t="shared" si="8"/>
        <v>0</v>
      </c>
      <c r="Q120" s="107">
        <f t="shared" si="9"/>
        <v>0</v>
      </c>
      <c r="R120" s="107">
        <f>(P120+M120)*' Troškovnik a'!L119+'Troškovnik b'!Q120*24</f>
        <v>0</v>
      </c>
      <c r="S120" s="87">
        <f t="shared" si="6"/>
        <v>0</v>
      </c>
      <c r="T120" s="88">
        <f t="shared" si="7"/>
        <v>0</v>
      </c>
    </row>
    <row r="121" spans="1:20" x14ac:dyDescent="0.25">
      <c r="A121" s="77">
        <v>103</v>
      </c>
      <c r="B121" s="78" t="s">
        <v>124</v>
      </c>
      <c r="C121" s="79">
        <v>49232</v>
      </c>
      <c r="D121" s="78" t="s">
        <v>180</v>
      </c>
      <c r="E121" s="78" t="s">
        <v>275</v>
      </c>
      <c r="F121" s="80" t="s">
        <v>408</v>
      </c>
      <c r="G121" s="81" t="s">
        <v>4</v>
      </c>
      <c r="H121" s="82"/>
      <c r="I121" s="83"/>
      <c r="J121" s="84">
        <v>8.0999999999999996E-3</v>
      </c>
      <c r="K121" s="82"/>
      <c r="L121" s="83"/>
      <c r="M121" s="82"/>
      <c r="N121" s="106">
        <f>' Troškovnik a'!M120-'Troškovnik b'!H121</f>
        <v>0</v>
      </c>
      <c r="O121" s="106">
        <f>' Troškovnik a'!N120-'Troškovnik b'!I121</f>
        <v>0</v>
      </c>
      <c r="P121" s="106">
        <f t="shared" si="8"/>
        <v>0</v>
      </c>
      <c r="Q121" s="107">
        <f t="shared" si="9"/>
        <v>0</v>
      </c>
      <c r="R121" s="107">
        <f>(P121+M121)*' Troškovnik a'!L120+'Troškovnik b'!Q121*24</f>
        <v>0</v>
      </c>
      <c r="S121" s="87">
        <f t="shared" si="6"/>
        <v>0</v>
      </c>
      <c r="T121" s="88">
        <f t="shared" si="7"/>
        <v>0</v>
      </c>
    </row>
    <row r="122" spans="1:20" x14ac:dyDescent="0.25">
      <c r="A122" s="77">
        <v>104</v>
      </c>
      <c r="B122" s="92" t="s">
        <v>124</v>
      </c>
      <c r="C122" s="93">
        <v>49232</v>
      </c>
      <c r="D122" s="94" t="s">
        <v>180</v>
      </c>
      <c r="E122" s="78" t="s">
        <v>275</v>
      </c>
      <c r="F122" s="80" t="s">
        <v>409</v>
      </c>
      <c r="G122" s="81" t="s">
        <v>5</v>
      </c>
      <c r="H122" s="82"/>
      <c r="I122" s="83"/>
      <c r="J122" s="84">
        <v>8.0999999999999996E-3</v>
      </c>
      <c r="K122" s="82"/>
      <c r="L122" s="83"/>
      <c r="M122" s="82"/>
      <c r="N122" s="106">
        <f>' Troškovnik a'!M121-'Troškovnik b'!H122</f>
        <v>0</v>
      </c>
      <c r="O122" s="106">
        <f>' Troškovnik a'!N121-'Troškovnik b'!I122</f>
        <v>0</v>
      </c>
      <c r="P122" s="106">
        <f t="shared" si="8"/>
        <v>0</v>
      </c>
      <c r="Q122" s="107">
        <f t="shared" si="9"/>
        <v>0</v>
      </c>
      <c r="R122" s="107">
        <f>(P122+M122)*' Troškovnik a'!L121+'Troškovnik b'!Q122*24</f>
        <v>0</v>
      </c>
      <c r="S122" s="87">
        <f t="shared" si="6"/>
        <v>0</v>
      </c>
      <c r="T122" s="88">
        <f t="shared" si="7"/>
        <v>0</v>
      </c>
    </row>
    <row r="123" spans="1:20" x14ac:dyDescent="0.25">
      <c r="A123" s="77">
        <v>105</v>
      </c>
      <c r="B123" s="92" t="s">
        <v>125</v>
      </c>
      <c r="C123" s="93">
        <v>49228</v>
      </c>
      <c r="D123" s="94" t="s">
        <v>276</v>
      </c>
      <c r="E123" s="78" t="s">
        <v>277</v>
      </c>
      <c r="F123" s="80" t="s">
        <v>410</v>
      </c>
      <c r="G123" s="81" t="s">
        <v>4</v>
      </c>
      <c r="H123" s="82"/>
      <c r="I123" s="83"/>
      <c r="J123" s="84">
        <v>8.0999999999999996E-3</v>
      </c>
      <c r="K123" s="82"/>
      <c r="L123" s="83"/>
      <c r="M123" s="82"/>
      <c r="N123" s="106">
        <f>' Troškovnik a'!M122-'Troškovnik b'!H123</f>
        <v>0</v>
      </c>
      <c r="O123" s="106">
        <f>' Troškovnik a'!N122-'Troškovnik b'!I123</f>
        <v>0</v>
      </c>
      <c r="P123" s="106">
        <f t="shared" si="8"/>
        <v>0</v>
      </c>
      <c r="Q123" s="107">
        <f t="shared" si="9"/>
        <v>0</v>
      </c>
      <c r="R123" s="107">
        <f>(P123+M123)*' Troškovnik a'!L122+'Troškovnik b'!Q123*24</f>
        <v>0</v>
      </c>
      <c r="S123" s="87">
        <f t="shared" si="6"/>
        <v>0</v>
      </c>
      <c r="T123" s="88">
        <f t="shared" si="7"/>
        <v>0</v>
      </c>
    </row>
    <row r="124" spans="1:20" x14ac:dyDescent="0.25">
      <c r="A124" s="77">
        <v>106</v>
      </c>
      <c r="B124" s="78" t="s">
        <v>126</v>
      </c>
      <c r="C124" s="93">
        <v>49221</v>
      </c>
      <c r="D124" s="95" t="s">
        <v>190</v>
      </c>
      <c r="E124" s="92" t="s">
        <v>278</v>
      </c>
      <c r="F124" s="80" t="s">
        <v>411</v>
      </c>
      <c r="G124" s="81" t="s">
        <v>6</v>
      </c>
      <c r="H124" s="82"/>
      <c r="I124" s="83"/>
      <c r="J124" s="84">
        <v>8.0999999999999996E-3</v>
      </c>
      <c r="K124" s="82"/>
      <c r="L124" s="83"/>
      <c r="M124" s="82"/>
      <c r="N124" s="106">
        <f>' Troškovnik a'!M123-'Troškovnik b'!H124</f>
        <v>0</v>
      </c>
      <c r="O124" s="106">
        <f>' Troškovnik a'!N123-'Troškovnik b'!I124</f>
        <v>0</v>
      </c>
      <c r="P124" s="106">
        <f t="shared" si="8"/>
        <v>0</v>
      </c>
      <c r="Q124" s="107">
        <f t="shared" si="9"/>
        <v>0</v>
      </c>
      <c r="R124" s="107">
        <f>(P124+M124)*' Troškovnik a'!L123+'Troškovnik b'!Q124*24</f>
        <v>0</v>
      </c>
      <c r="S124" s="87">
        <f t="shared" si="6"/>
        <v>0</v>
      </c>
      <c r="T124" s="88">
        <f t="shared" si="7"/>
        <v>0</v>
      </c>
    </row>
    <row r="125" spans="1:20" x14ac:dyDescent="0.25">
      <c r="A125" s="77">
        <v>107</v>
      </c>
      <c r="B125" s="78" t="s">
        <v>127</v>
      </c>
      <c r="C125" s="93">
        <v>49223</v>
      </c>
      <c r="D125" s="95" t="s">
        <v>195</v>
      </c>
      <c r="E125" s="92" t="s">
        <v>279</v>
      </c>
      <c r="F125" s="80" t="s">
        <v>412</v>
      </c>
      <c r="G125" s="81" t="s">
        <v>6</v>
      </c>
      <c r="H125" s="82"/>
      <c r="I125" s="83"/>
      <c r="J125" s="84">
        <v>8.0999999999999996E-3</v>
      </c>
      <c r="K125" s="82"/>
      <c r="L125" s="83"/>
      <c r="M125" s="82"/>
      <c r="N125" s="106">
        <f>' Troškovnik a'!M124-'Troškovnik b'!H125</f>
        <v>0</v>
      </c>
      <c r="O125" s="106">
        <f>' Troškovnik a'!N124-'Troškovnik b'!I125</f>
        <v>0</v>
      </c>
      <c r="P125" s="106">
        <f t="shared" si="8"/>
        <v>0</v>
      </c>
      <c r="Q125" s="107">
        <f t="shared" si="9"/>
        <v>0</v>
      </c>
      <c r="R125" s="107">
        <f>(P125+M125)*' Troškovnik a'!L124+'Troškovnik b'!Q125*24</f>
        <v>0</v>
      </c>
      <c r="S125" s="87">
        <f t="shared" si="6"/>
        <v>0</v>
      </c>
      <c r="T125" s="88">
        <f t="shared" si="7"/>
        <v>0</v>
      </c>
    </row>
    <row r="126" spans="1:20" x14ac:dyDescent="0.25">
      <c r="A126" s="77">
        <v>108</v>
      </c>
      <c r="B126" s="78" t="s">
        <v>128</v>
      </c>
      <c r="C126" s="79">
        <v>49223</v>
      </c>
      <c r="D126" s="78" t="s">
        <v>195</v>
      </c>
      <c r="E126" s="78" t="s">
        <v>280</v>
      </c>
      <c r="F126" s="80" t="s">
        <v>413</v>
      </c>
      <c r="G126" s="81" t="s">
        <v>6</v>
      </c>
      <c r="H126" s="82"/>
      <c r="I126" s="83"/>
      <c r="J126" s="84">
        <v>8.0999999999999996E-3</v>
      </c>
      <c r="K126" s="82"/>
      <c r="L126" s="83"/>
      <c r="M126" s="82"/>
      <c r="N126" s="106">
        <f>' Troškovnik a'!M125-'Troškovnik b'!H126</f>
        <v>0</v>
      </c>
      <c r="O126" s="106">
        <f>' Troškovnik a'!N125-'Troškovnik b'!I126</f>
        <v>0</v>
      </c>
      <c r="P126" s="106">
        <f t="shared" si="8"/>
        <v>0</v>
      </c>
      <c r="Q126" s="107">
        <f t="shared" si="9"/>
        <v>0</v>
      </c>
      <c r="R126" s="107">
        <f>(P126+M126)*' Troškovnik a'!L125+'Troškovnik b'!Q126*24</f>
        <v>0</v>
      </c>
      <c r="S126" s="87">
        <f t="shared" si="6"/>
        <v>0</v>
      </c>
      <c r="T126" s="88">
        <f t="shared" si="7"/>
        <v>0</v>
      </c>
    </row>
    <row r="127" spans="1:20" x14ac:dyDescent="0.25">
      <c r="A127" s="77">
        <v>109</v>
      </c>
      <c r="B127" s="78" t="s">
        <v>129</v>
      </c>
      <c r="C127" s="79">
        <v>49223</v>
      </c>
      <c r="D127" s="78" t="s">
        <v>195</v>
      </c>
      <c r="E127" s="78" t="s">
        <v>281</v>
      </c>
      <c r="F127" s="80" t="s">
        <v>414</v>
      </c>
      <c r="G127" s="81" t="s">
        <v>8</v>
      </c>
      <c r="H127" s="82"/>
      <c r="I127" s="83"/>
      <c r="J127" s="84">
        <v>8.0999999999999996E-3</v>
      </c>
      <c r="K127" s="82"/>
      <c r="L127" s="83"/>
      <c r="M127" s="82"/>
      <c r="N127" s="106">
        <f>' Troškovnik a'!M126-'Troškovnik b'!H127</f>
        <v>0</v>
      </c>
      <c r="O127" s="106">
        <f>' Troškovnik a'!N126-'Troškovnik b'!I127</f>
        <v>0</v>
      </c>
      <c r="P127" s="106">
        <f t="shared" si="8"/>
        <v>0</v>
      </c>
      <c r="Q127" s="107">
        <f t="shared" si="9"/>
        <v>0</v>
      </c>
      <c r="R127" s="107">
        <f>(P127+M127)*' Troškovnik a'!L126+'Troškovnik b'!Q127*24</f>
        <v>0</v>
      </c>
      <c r="S127" s="87">
        <f t="shared" si="6"/>
        <v>0</v>
      </c>
      <c r="T127" s="88">
        <f t="shared" si="7"/>
        <v>0</v>
      </c>
    </row>
    <row r="128" spans="1:20" x14ac:dyDescent="0.25">
      <c r="A128" s="77">
        <v>110</v>
      </c>
      <c r="B128" s="78" t="s">
        <v>130</v>
      </c>
      <c r="C128" s="79">
        <v>49223</v>
      </c>
      <c r="D128" s="78" t="s">
        <v>195</v>
      </c>
      <c r="E128" s="78" t="s">
        <v>282</v>
      </c>
      <c r="F128" s="80" t="s">
        <v>415</v>
      </c>
      <c r="G128" s="81" t="s">
        <v>4</v>
      </c>
      <c r="H128" s="82"/>
      <c r="I128" s="83"/>
      <c r="J128" s="84">
        <v>8.0999999999999996E-3</v>
      </c>
      <c r="K128" s="82"/>
      <c r="L128" s="83"/>
      <c r="M128" s="82"/>
      <c r="N128" s="106">
        <f>' Troškovnik a'!M127-'Troškovnik b'!H128</f>
        <v>0</v>
      </c>
      <c r="O128" s="106">
        <f>' Troškovnik a'!N127-'Troškovnik b'!I128</f>
        <v>0</v>
      </c>
      <c r="P128" s="106">
        <f t="shared" si="8"/>
        <v>0</v>
      </c>
      <c r="Q128" s="107">
        <f t="shared" si="9"/>
        <v>0</v>
      </c>
      <c r="R128" s="107">
        <f>(P128+M128)*' Troškovnik a'!L127+'Troškovnik b'!Q128*24</f>
        <v>0</v>
      </c>
      <c r="S128" s="87">
        <f t="shared" si="6"/>
        <v>0</v>
      </c>
      <c r="T128" s="88">
        <f t="shared" si="7"/>
        <v>0</v>
      </c>
    </row>
    <row r="129" spans="1:20" x14ac:dyDescent="0.25">
      <c r="A129" s="77">
        <v>111</v>
      </c>
      <c r="B129" s="78" t="s">
        <v>131</v>
      </c>
      <c r="C129" s="79">
        <v>49214</v>
      </c>
      <c r="D129" s="78" t="s">
        <v>197</v>
      </c>
      <c r="E129" s="78" t="s">
        <v>283</v>
      </c>
      <c r="F129" s="80" t="s">
        <v>416</v>
      </c>
      <c r="G129" s="81" t="s">
        <v>4</v>
      </c>
      <c r="H129" s="82"/>
      <c r="I129" s="83"/>
      <c r="J129" s="84">
        <v>8.0999999999999996E-3</v>
      </c>
      <c r="K129" s="82"/>
      <c r="L129" s="83"/>
      <c r="M129" s="82"/>
      <c r="N129" s="106">
        <f>' Troškovnik a'!M128-'Troškovnik b'!H129</f>
        <v>0</v>
      </c>
      <c r="O129" s="106">
        <f>' Troškovnik a'!N128-'Troškovnik b'!I129</f>
        <v>0</v>
      </c>
      <c r="P129" s="106">
        <f t="shared" si="8"/>
        <v>0</v>
      </c>
      <c r="Q129" s="107">
        <f t="shared" si="9"/>
        <v>0</v>
      </c>
      <c r="R129" s="107">
        <f>(P129+M129)*' Troškovnik a'!L128+'Troškovnik b'!Q129*24</f>
        <v>0</v>
      </c>
      <c r="S129" s="87">
        <f t="shared" si="6"/>
        <v>0</v>
      </c>
      <c r="T129" s="88">
        <f t="shared" si="7"/>
        <v>0</v>
      </c>
    </row>
    <row r="130" spans="1:20" x14ac:dyDescent="0.25">
      <c r="A130" s="77">
        <v>112</v>
      </c>
      <c r="B130" s="78" t="s">
        <v>132</v>
      </c>
      <c r="C130" s="79">
        <v>49210</v>
      </c>
      <c r="D130" s="78" t="s">
        <v>188</v>
      </c>
      <c r="E130" s="78" t="s">
        <v>284</v>
      </c>
      <c r="F130" s="80" t="s">
        <v>417</v>
      </c>
      <c r="G130" s="81" t="s">
        <v>5</v>
      </c>
      <c r="H130" s="82"/>
      <c r="I130" s="83"/>
      <c r="J130" s="84">
        <v>8.0999999999999996E-3</v>
      </c>
      <c r="K130" s="82"/>
      <c r="L130" s="83"/>
      <c r="M130" s="82"/>
      <c r="N130" s="106">
        <f>' Troškovnik a'!M129-'Troškovnik b'!H130</f>
        <v>0</v>
      </c>
      <c r="O130" s="106">
        <f>' Troškovnik a'!N129-'Troškovnik b'!I130</f>
        <v>0</v>
      </c>
      <c r="P130" s="106">
        <f t="shared" si="8"/>
        <v>0</v>
      </c>
      <c r="Q130" s="107">
        <f t="shared" si="9"/>
        <v>0</v>
      </c>
      <c r="R130" s="107">
        <f>(P130+M130)*' Troškovnik a'!L129+'Troškovnik b'!Q130*24</f>
        <v>0</v>
      </c>
      <c r="S130" s="87">
        <f t="shared" si="6"/>
        <v>0</v>
      </c>
      <c r="T130" s="88">
        <f t="shared" si="7"/>
        <v>0</v>
      </c>
    </row>
    <row r="131" spans="1:20" x14ac:dyDescent="0.25">
      <c r="A131" s="77">
        <v>113</v>
      </c>
      <c r="B131" s="78" t="s">
        <v>132</v>
      </c>
      <c r="C131" s="79">
        <v>49210</v>
      </c>
      <c r="D131" s="78" t="s">
        <v>188</v>
      </c>
      <c r="E131" s="78" t="s">
        <v>284</v>
      </c>
      <c r="F131" s="80" t="s">
        <v>418</v>
      </c>
      <c r="G131" s="81" t="s">
        <v>4</v>
      </c>
      <c r="H131" s="82"/>
      <c r="I131" s="83"/>
      <c r="J131" s="84">
        <v>8.0999999999999996E-3</v>
      </c>
      <c r="K131" s="82"/>
      <c r="L131" s="83"/>
      <c r="M131" s="82"/>
      <c r="N131" s="106">
        <f>' Troškovnik a'!M130-'Troškovnik b'!H131</f>
        <v>0</v>
      </c>
      <c r="O131" s="106">
        <f>' Troškovnik a'!N130-'Troškovnik b'!I131</f>
        <v>0</v>
      </c>
      <c r="P131" s="106">
        <f t="shared" si="8"/>
        <v>0</v>
      </c>
      <c r="Q131" s="107">
        <f t="shared" si="9"/>
        <v>0</v>
      </c>
      <c r="R131" s="107">
        <f>(P131+M131)*' Troškovnik a'!L130+'Troškovnik b'!Q131*24</f>
        <v>0</v>
      </c>
      <c r="S131" s="87">
        <f t="shared" si="6"/>
        <v>0</v>
      </c>
      <c r="T131" s="88">
        <f t="shared" si="7"/>
        <v>0</v>
      </c>
    </row>
    <row r="132" spans="1:20" x14ac:dyDescent="0.25">
      <c r="A132" s="77">
        <v>114</v>
      </c>
      <c r="B132" s="78" t="s">
        <v>133</v>
      </c>
      <c r="C132" s="79">
        <v>49214</v>
      </c>
      <c r="D132" s="78" t="s">
        <v>197</v>
      </c>
      <c r="E132" s="78" t="s">
        <v>285</v>
      </c>
      <c r="F132" s="80" t="s">
        <v>419</v>
      </c>
      <c r="G132" s="81" t="s">
        <v>8</v>
      </c>
      <c r="H132" s="82"/>
      <c r="I132" s="83"/>
      <c r="J132" s="84">
        <v>8.0999999999999996E-3</v>
      </c>
      <c r="K132" s="82"/>
      <c r="L132" s="83"/>
      <c r="M132" s="82"/>
      <c r="N132" s="106">
        <f>' Troškovnik a'!M131-'Troškovnik b'!H132</f>
        <v>0</v>
      </c>
      <c r="O132" s="106">
        <f>' Troškovnik a'!N131-'Troškovnik b'!I132</f>
        <v>0</v>
      </c>
      <c r="P132" s="106">
        <f t="shared" si="8"/>
        <v>0</v>
      </c>
      <c r="Q132" s="107">
        <f t="shared" si="9"/>
        <v>0</v>
      </c>
      <c r="R132" s="107">
        <f>(P132+M132)*' Troškovnik a'!L131+'Troškovnik b'!Q132*24</f>
        <v>0</v>
      </c>
      <c r="S132" s="87">
        <f t="shared" si="6"/>
        <v>0</v>
      </c>
      <c r="T132" s="88">
        <f t="shared" si="7"/>
        <v>0</v>
      </c>
    </row>
    <row r="133" spans="1:20" x14ac:dyDescent="0.25">
      <c r="A133" s="77">
        <v>115</v>
      </c>
      <c r="B133" s="78" t="s">
        <v>134</v>
      </c>
      <c r="C133" s="79">
        <v>49231</v>
      </c>
      <c r="D133" s="78" t="s">
        <v>186</v>
      </c>
      <c r="E133" s="78" t="s">
        <v>286</v>
      </c>
      <c r="F133" s="80" t="s">
        <v>420</v>
      </c>
      <c r="G133" s="81" t="s">
        <v>4</v>
      </c>
      <c r="H133" s="82"/>
      <c r="I133" s="83"/>
      <c r="J133" s="84">
        <v>8.0999999999999996E-3</v>
      </c>
      <c r="K133" s="82"/>
      <c r="L133" s="83"/>
      <c r="M133" s="82"/>
      <c r="N133" s="106">
        <f>' Troškovnik a'!M132-'Troškovnik b'!H133</f>
        <v>0</v>
      </c>
      <c r="O133" s="106">
        <f>' Troškovnik a'!N132-'Troškovnik b'!I133</f>
        <v>0</v>
      </c>
      <c r="P133" s="106">
        <f t="shared" si="8"/>
        <v>0</v>
      </c>
      <c r="Q133" s="107">
        <f t="shared" si="9"/>
        <v>0</v>
      </c>
      <c r="R133" s="107">
        <f>(P133+M133)*' Troškovnik a'!L132+'Troškovnik b'!Q133*24</f>
        <v>0</v>
      </c>
      <c r="S133" s="87">
        <f t="shared" si="6"/>
        <v>0</v>
      </c>
      <c r="T133" s="88">
        <f t="shared" si="7"/>
        <v>0</v>
      </c>
    </row>
    <row r="134" spans="1:20" x14ac:dyDescent="0.25">
      <c r="A134" s="77">
        <v>116</v>
      </c>
      <c r="B134" s="78" t="s">
        <v>134</v>
      </c>
      <c r="C134" s="79">
        <v>49231</v>
      </c>
      <c r="D134" s="78" t="s">
        <v>186</v>
      </c>
      <c r="E134" s="78" t="s">
        <v>286</v>
      </c>
      <c r="F134" s="80" t="s">
        <v>421</v>
      </c>
      <c r="G134" s="81" t="s">
        <v>4</v>
      </c>
      <c r="H134" s="82"/>
      <c r="I134" s="83"/>
      <c r="J134" s="84">
        <v>8.0999999999999996E-3</v>
      </c>
      <c r="K134" s="82"/>
      <c r="L134" s="83"/>
      <c r="M134" s="82"/>
      <c r="N134" s="106">
        <f>' Troškovnik a'!M133-'Troškovnik b'!H134</f>
        <v>0</v>
      </c>
      <c r="O134" s="106">
        <f>' Troškovnik a'!N133-'Troškovnik b'!I134</f>
        <v>0</v>
      </c>
      <c r="P134" s="106">
        <f t="shared" si="8"/>
        <v>0</v>
      </c>
      <c r="Q134" s="107">
        <f t="shared" si="9"/>
        <v>0</v>
      </c>
      <c r="R134" s="107">
        <f>(P134+M134)*' Troškovnik a'!L133+'Troškovnik b'!Q134*24</f>
        <v>0</v>
      </c>
      <c r="S134" s="87">
        <f t="shared" si="6"/>
        <v>0</v>
      </c>
      <c r="T134" s="88">
        <f t="shared" si="7"/>
        <v>0</v>
      </c>
    </row>
    <row r="135" spans="1:20" x14ac:dyDescent="0.25">
      <c r="A135" s="77">
        <v>117</v>
      </c>
      <c r="B135" s="78" t="s">
        <v>135</v>
      </c>
      <c r="C135" s="79">
        <v>49231</v>
      </c>
      <c r="D135" s="78" t="s">
        <v>186</v>
      </c>
      <c r="E135" s="78" t="s">
        <v>287</v>
      </c>
      <c r="F135" s="80" t="s">
        <v>422</v>
      </c>
      <c r="G135" s="81" t="s">
        <v>7</v>
      </c>
      <c r="H135" s="82"/>
      <c r="I135" s="83"/>
      <c r="J135" s="84">
        <v>8.0999999999999996E-3</v>
      </c>
      <c r="K135" s="82"/>
      <c r="L135" s="83"/>
      <c r="M135" s="82"/>
      <c r="N135" s="106">
        <f>' Troškovnik a'!M134-'Troškovnik b'!H135</f>
        <v>0</v>
      </c>
      <c r="O135" s="106">
        <f>' Troškovnik a'!N134-'Troškovnik b'!I135</f>
        <v>0</v>
      </c>
      <c r="P135" s="106">
        <f t="shared" si="8"/>
        <v>0</v>
      </c>
      <c r="Q135" s="107">
        <f t="shared" si="9"/>
        <v>0</v>
      </c>
      <c r="R135" s="107">
        <f>(P135+M135)*' Troškovnik a'!L134+'Troškovnik b'!Q135*24</f>
        <v>0</v>
      </c>
      <c r="S135" s="87">
        <f t="shared" si="6"/>
        <v>0</v>
      </c>
      <c r="T135" s="88">
        <f t="shared" si="7"/>
        <v>0</v>
      </c>
    </row>
    <row r="136" spans="1:20" x14ac:dyDescent="0.25">
      <c r="A136" s="77">
        <v>118</v>
      </c>
      <c r="B136" s="78" t="s">
        <v>136</v>
      </c>
      <c r="C136" s="79">
        <v>49231</v>
      </c>
      <c r="D136" s="78" t="s">
        <v>186</v>
      </c>
      <c r="E136" s="78" t="s">
        <v>288</v>
      </c>
      <c r="F136" s="80" t="s">
        <v>423</v>
      </c>
      <c r="G136" s="81" t="s">
        <v>6</v>
      </c>
      <c r="H136" s="82"/>
      <c r="I136" s="83"/>
      <c r="J136" s="84">
        <v>8.0999999999999996E-3</v>
      </c>
      <c r="K136" s="82"/>
      <c r="L136" s="83"/>
      <c r="M136" s="82"/>
      <c r="N136" s="106">
        <f>' Troškovnik a'!M135-'Troškovnik b'!H136</f>
        <v>0</v>
      </c>
      <c r="O136" s="106">
        <f>' Troškovnik a'!N135-'Troškovnik b'!I136</f>
        <v>0</v>
      </c>
      <c r="P136" s="106">
        <f t="shared" si="8"/>
        <v>0</v>
      </c>
      <c r="Q136" s="107">
        <f t="shared" si="9"/>
        <v>0</v>
      </c>
      <c r="R136" s="107">
        <f>(P136+M136)*' Troškovnik a'!L135+'Troškovnik b'!Q136*24</f>
        <v>0</v>
      </c>
      <c r="S136" s="87">
        <f t="shared" si="6"/>
        <v>0</v>
      </c>
      <c r="T136" s="88">
        <f t="shared" si="7"/>
        <v>0</v>
      </c>
    </row>
    <row r="137" spans="1:20" x14ac:dyDescent="0.25">
      <c r="A137" s="77">
        <v>119</v>
      </c>
      <c r="B137" s="78" t="s">
        <v>136</v>
      </c>
      <c r="C137" s="79">
        <v>49231</v>
      </c>
      <c r="D137" s="78" t="s">
        <v>186</v>
      </c>
      <c r="E137" s="78" t="s">
        <v>288</v>
      </c>
      <c r="F137" s="80" t="s">
        <v>424</v>
      </c>
      <c r="G137" s="81" t="s">
        <v>7</v>
      </c>
      <c r="H137" s="82"/>
      <c r="I137" s="83"/>
      <c r="J137" s="84">
        <v>8.0999999999999996E-3</v>
      </c>
      <c r="K137" s="82"/>
      <c r="L137" s="83"/>
      <c r="M137" s="82"/>
      <c r="N137" s="106">
        <f>' Troškovnik a'!M136-'Troškovnik b'!H137</f>
        <v>0</v>
      </c>
      <c r="O137" s="106">
        <f>' Troškovnik a'!N136-'Troškovnik b'!I137</f>
        <v>0</v>
      </c>
      <c r="P137" s="106">
        <f t="shared" si="8"/>
        <v>0</v>
      </c>
      <c r="Q137" s="107">
        <f t="shared" si="9"/>
        <v>0</v>
      </c>
      <c r="R137" s="107">
        <f>(P137+M137)*' Troškovnik a'!L136+'Troškovnik b'!Q137*24</f>
        <v>0</v>
      </c>
      <c r="S137" s="87">
        <f t="shared" si="6"/>
        <v>0</v>
      </c>
      <c r="T137" s="88">
        <f t="shared" si="7"/>
        <v>0</v>
      </c>
    </row>
    <row r="138" spans="1:20" x14ac:dyDescent="0.25">
      <c r="A138" s="77">
        <v>120</v>
      </c>
      <c r="B138" s="78" t="s">
        <v>137</v>
      </c>
      <c r="C138" s="79">
        <v>49231</v>
      </c>
      <c r="D138" s="78" t="s">
        <v>186</v>
      </c>
      <c r="E138" s="78" t="s">
        <v>289</v>
      </c>
      <c r="F138" s="80" t="s">
        <v>425</v>
      </c>
      <c r="G138" s="81" t="s">
        <v>7</v>
      </c>
      <c r="H138" s="82"/>
      <c r="I138" s="83"/>
      <c r="J138" s="84">
        <v>8.0999999999999996E-3</v>
      </c>
      <c r="K138" s="82"/>
      <c r="L138" s="83"/>
      <c r="M138" s="82"/>
      <c r="N138" s="106">
        <f>' Troškovnik a'!M137-'Troškovnik b'!H138</f>
        <v>0</v>
      </c>
      <c r="O138" s="106">
        <f>' Troškovnik a'!N137-'Troškovnik b'!I138</f>
        <v>0</v>
      </c>
      <c r="P138" s="106">
        <f t="shared" si="8"/>
        <v>0</v>
      </c>
      <c r="Q138" s="107">
        <f t="shared" si="9"/>
        <v>0</v>
      </c>
      <c r="R138" s="107">
        <f>(P138+M138)*' Troškovnik a'!L137+'Troškovnik b'!Q138*24</f>
        <v>0</v>
      </c>
      <c r="S138" s="87">
        <f t="shared" si="6"/>
        <v>0</v>
      </c>
      <c r="T138" s="88">
        <f t="shared" si="7"/>
        <v>0</v>
      </c>
    </row>
    <row r="139" spans="1:20" x14ac:dyDescent="0.25">
      <c r="A139" s="77">
        <v>121</v>
      </c>
      <c r="B139" s="78" t="s">
        <v>138</v>
      </c>
      <c r="C139" s="79">
        <v>49231</v>
      </c>
      <c r="D139" s="78" t="s">
        <v>186</v>
      </c>
      <c r="E139" s="78" t="s">
        <v>290</v>
      </c>
      <c r="F139" s="80" t="s">
        <v>426</v>
      </c>
      <c r="G139" s="81" t="s">
        <v>6</v>
      </c>
      <c r="H139" s="82"/>
      <c r="I139" s="83"/>
      <c r="J139" s="84">
        <v>8.0999999999999996E-3</v>
      </c>
      <c r="K139" s="82"/>
      <c r="L139" s="83"/>
      <c r="M139" s="82"/>
      <c r="N139" s="106">
        <f>' Troškovnik a'!M138-'Troškovnik b'!H139</f>
        <v>0</v>
      </c>
      <c r="O139" s="106">
        <f>' Troškovnik a'!N138-'Troškovnik b'!I139</f>
        <v>0</v>
      </c>
      <c r="P139" s="106">
        <f t="shared" si="8"/>
        <v>0</v>
      </c>
      <c r="Q139" s="107">
        <f t="shared" si="9"/>
        <v>0</v>
      </c>
      <c r="R139" s="107">
        <f>(P139+M139)*' Troškovnik a'!L138+'Troškovnik b'!Q139*24</f>
        <v>0</v>
      </c>
      <c r="S139" s="87">
        <f t="shared" si="6"/>
        <v>0</v>
      </c>
      <c r="T139" s="88">
        <f t="shared" si="7"/>
        <v>0</v>
      </c>
    </row>
    <row r="140" spans="1:20" x14ac:dyDescent="0.25">
      <c r="A140" s="77">
        <v>122</v>
      </c>
      <c r="B140" s="78" t="s">
        <v>139</v>
      </c>
      <c r="C140" s="79">
        <v>49231</v>
      </c>
      <c r="D140" s="78" t="s">
        <v>186</v>
      </c>
      <c r="E140" s="78" t="s">
        <v>291</v>
      </c>
      <c r="F140" s="80" t="s">
        <v>427</v>
      </c>
      <c r="G140" s="81" t="s">
        <v>6</v>
      </c>
      <c r="H140" s="82"/>
      <c r="I140" s="83"/>
      <c r="J140" s="84">
        <v>8.0999999999999996E-3</v>
      </c>
      <c r="K140" s="82"/>
      <c r="L140" s="83"/>
      <c r="M140" s="82"/>
      <c r="N140" s="106">
        <f>' Troškovnik a'!M139-'Troškovnik b'!H140</f>
        <v>0</v>
      </c>
      <c r="O140" s="106">
        <f>' Troškovnik a'!N139-'Troškovnik b'!I140</f>
        <v>0</v>
      </c>
      <c r="P140" s="106">
        <f t="shared" si="8"/>
        <v>0</v>
      </c>
      <c r="Q140" s="107">
        <f t="shared" si="9"/>
        <v>0</v>
      </c>
      <c r="R140" s="107">
        <f>(P140+M140)*' Troškovnik a'!L139+'Troškovnik b'!Q140*24</f>
        <v>0</v>
      </c>
      <c r="S140" s="87">
        <f t="shared" si="6"/>
        <v>0</v>
      </c>
      <c r="T140" s="88">
        <f t="shared" si="7"/>
        <v>0</v>
      </c>
    </row>
    <row r="141" spans="1:20" x14ac:dyDescent="0.25">
      <c r="A141" s="77">
        <v>123</v>
      </c>
      <c r="B141" s="78" t="s">
        <v>140</v>
      </c>
      <c r="C141" s="79">
        <v>49284</v>
      </c>
      <c r="D141" s="78" t="s">
        <v>203</v>
      </c>
      <c r="E141" s="78" t="s">
        <v>292</v>
      </c>
      <c r="F141" s="80" t="s">
        <v>428</v>
      </c>
      <c r="G141" s="81" t="s">
        <v>4</v>
      </c>
      <c r="H141" s="82"/>
      <c r="I141" s="83"/>
      <c r="J141" s="84">
        <v>8.0999999999999996E-3</v>
      </c>
      <c r="K141" s="82"/>
      <c r="L141" s="83"/>
      <c r="M141" s="82"/>
      <c r="N141" s="106">
        <f>' Troškovnik a'!M140-'Troškovnik b'!H141</f>
        <v>0</v>
      </c>
      <c r="O141" s="106">
        <f>' Troškovnik a'!N140-'Troškovnik b'!I141</f>
        <v>0</v>
      </c>
      <c r="P141" s="106">
        <f t="shared" si="8"/>
        <v>0</v>
      </c>
      <c r="Q141" s="107">
        <f t="shared" si="9"/>
        <v>0</v>
      </c>
      <c r="R141" s="107">
        <f>(P141+M141)*' Troškovnik a'!L140+'Troškovnik b'!Q141*24</f>
        <v>0</v>
      </c>
      <c r="S141" s="87">
        <f t="shared" si="6"/>
        <v>0</v>
      </c>
      <c r="T141" s="88">
        <f t="shared" si="7"/>
        <v>0</v>
      </c>
    </row>
    <row r="142" spans="1:20" x14ac:dyDescent="0.25">
      <c r="A142" s="77">
        <v>124</v>
      </c>
      <c r="B142" s="78" t="s">
        <v>141</v>
      </c>
      <c r="C142" s="79">
        <v>49283</v>
      </c>
      <c r="D142" s="78" t="s">
        <v>207</v>
      </c>
      <c r="E142" s="78" t="s">
        <v>293</v>
      </c>
      <c r="F142" s="80" t="s">
        <v>429</v>
      </c>
      <c r="G142" s="81" t="s">
        <v>4</v>
      </c>
      <c r="H142" s="82"/>
      <c r="I142" s="83"/>
      <c r="J142" s="84">
        <v>8.0999999999999996E-3</v>
      </c>
      <c r="K142" s="82"/>
      <c r="L142" s="83"/>
      <c r="M142" s="82"/>
      <c r="N142" s="106">
        <f>' Troškovnik a'!M141-'Troškovnik b'!H142</f>
        <v>0</v>
      </c>
      <c r="O142" s="106">
        <f>' Troškovnik a'!N141-'Troškovnik b'!I142</f>
        <v>0</v>
      </c>
      <c r="P142" s="106">
        <f t="shared" si="8"/>
        <v>0</v>
      </c>
      <c r="Q142" s="107">
        <f t="shared" si="9"/>
        <v>0</v>
      </c>
      <c r="R142" s="107">
        <f>(P142+M142)*' Troškovnik a'!L141+'Troškovnik b'!Q142*24</f>
        <v>0</v>
      </c>
      <c r="S142" s="87">
        <f t="shared" si="6"/>
        <v>0</v>
      </c>
      <c r="T142" s="88">
        <f t="shared" si="7"/>
        <v>0</v>
      </c>
    </row>
    <row r="143" spans="1:20" x14ac:dyDescent="0.25">
      <c r="A143" s="77">
        <v>125</v>
      </c>
      <c r="B143" s="78" t="s">
        <v>142</v>
      </c>
      <c r="C143" s="79">
        <v>49247</v>
      </c>
      <c r="D143" s="78" t="s">
        <v>215</v>
      </c>
      <c r="E143" s="78" t="s">
        <v>294</v>
      </c>
      <c r="F143" s="80" t="s">
        <v>430</v>
      </c>
      <c r="G143" s="81" t="s">
        <v>4</v>
      </c>
      <c r="H143" s="82"/>
      <c r="I143" s="83"/>
      <c r="J143" s="84">
        <v>8.0999999999999996E-3</v>
      </c>
      <c r="K143" s="82"/>
      <c r="L143" s="83"/>
      <c r="M143" s="82"/>
      <c r="N143" s="106">
        <f>' Troškovnik a'!M142-'Troškovnik b'!H143</f>
        <v>0</v>
      </c>
      <c r="O143" s="106">
        <f>' Troškovnik a'!N142-'Troškovnik b'!I143</f>
        <v>0</v>
      </c>
      <c r="P143" s="106">
        <f t="shared" si="8"/>
        <v>0</v>
      </c>
      <c r="Q143" s="107">
        <f t="shared" si="9"/>
        <v>0</v>
      </c>
      <c r="R143" s="107">
        <f>(P143+M143)*' Troškovnik a'!L142+'Troškovnik b'!Q143*24</f>
        <v>0</v>
      </c>
      <c r="S143" s="87">
        <f t="shared" si="6"/>
        <v>0</v>
      </c>
      <c r="T143" s="88">
        <f t="shared" si="7"/>
        <v>0</v>
      </c>
    </row>
    <row r="144" spans="1:20" x14ac:dyDescent="0.25">
      <c r="A144" s="77">
        <v>126</v>
      </c>
      <c r="B144" s="78" t="s">
        <v>143</v>
      </c>
      <c r="C144" s="79">
        <v>49282</v>
      </c>
      <c r="D144" s="78" t="s">
        <v>209</v>
      </c>
      <c r="E144" s="78" t="s">
        <v>295</v>
      </c>
      <c r="F144" s="80" t="s">
        <v>431</v>
      </c>
      <c r="G144" s="81" t="s">
        <v>4</v>
      </c>
      <c r="H144" s="82"/>
      <c r="I144" s="83"/>
      <c r="J144" s="84">
        <v>8.0999999999999996E-3</v>
      </c>
      <c r="K144" s="82"/>
      <c r="L144" s="83"/>
      <c r="M144" s="82"/>
      <c r="N144" s="106">
        <f>' Troškovnik a'!M143-'Troškovnik b'!H144</f>
        <v>0</v>
      </c>
      <c r="O144" s="106">
        <f>' Troškovnik a'!N143-'Troškovnik b'!I144</f>
        <v>0</v>
      </c>
      <c r="P144" s="106">
        <f t="shared" si="8"/>
        <v>0</v>
      </c>
      <c r="Q144" s="107">
        <f t="shared" si="9"/>
        <v>0</v>
      </c>
      <c r="R144" s="107">
        <f>(P144+M144)*' Troškovnik a'!L143+'Troškovnik b'!Q144*24</f>
        <v>0</v>
      </c>
      <c r="S144" s="87">
        <f t="shared" si="6"/>
        <v>0</v>
      </c>
      <c r="T144" s="88">
        <f t="shared" si="7"/>
        <v>0</v>
      </c>
    </row>
    <row r="145" spans="1:20" x14ac:dyDescent="0.25">
      <c r="A145" s="77">
        <v>127</v>
      </c>
      <c r="B145" s="78" t="s">
        <v>144</v>
      </c>
      <c r="C145" s="79">
        <v>49221</v>
      </c>
      <c r="D145" s="78" t="s">
        <v>190</v>
      </c>
      <c r="E145" s="78" t="s">
        <v>296</v>
      </c>
      <c r="F145" s="80" t="s">
        <v>432</v>
      </c>
      <c r="G145" s="81" t="s">
        <v>4</v>
      </c>
      <c r="H145" s="82"/>
      <c r="I145" s="83"/>
      <c r="J145" s="84">
        <v>8.0999999999999996E-3</v>
      </c>
      <c r="K145" s="82"/>
      <c r="L145" s="83"/>
      <c r="M145" s="82"/>
      <c r="N145" s="106">
        <f>' Troškovnik a'!M144-'Troškovnik b'!H145</f>
        <v>0</v>
      </c>
      <c r="O145" s="106">
        <f>' Troškovnik a'!N144-'Troškovnik b'!I145</f>
        <v>0</v>
      </c>
      <c r="P145" s="106">
        <f t="shared" si="8"/>
        <v>0</v>
      </c>
      <c r="Q145" s="107">
        <f t="shared" si="9"/>
        <v>0</v>
      </c>
      <c r="R145" s="107">
        <f>(P145+M145)*' Troškovnik a'!L144+'Troškovnik b'!Q145*24</f>
        <v>0</v>
      </c>
      <c r="S145" s="87">
        <f t="shared" si="6"/>
        <v>0</v>
      </c>
      <c r="T145" s="88">
        <f t="shared" si="7"/>
        <v>0</v>
      </c>
    </row>
    <row r="146" spans="1:20" x14ac:dyDescent="0.25">
      <c r="A146" s="77">
        <v>128</v>
      </c>
      <c r="B146" s="78" t="s">
        <v>144</v>
      </c>
      <c r="C146" s="79">
        <v>49221</v>
      </c>
      <c r="D146" s="78" t="s">
        <v>190</v>
      </c>
      <c r="E146" s="78" t="s">
        <v>296</v>
      </c>
      <c r="F146" s="80" t="s">
        <v>433</v>
      </c>
      <c r="G146" s="81" t="s">
        <v>4</v>
      </c>
      <c r="H146" s="82"/>
      <c r="I146" s="83"/>
      <c r="J146" s="84">
        <v>8.0999999999999996E-3</v>
      </c>
      <c r="K146" s="82"/>
      <c r="L146" s="83"/>
      <c r="M146" s="82"/>
      <c r="N146" s="106">
        <f>' Troškovnik a'!M145-'Troškovnik b'!H146</f>
        <v>0</v>
      </c>
      <c r="O146" s="106">
        <f>' Troškovnik a'!N145-'Troškovnik b'!I146</f>
        <v>0</v>
      </c>
      <c r="P146" s="106">
        <f t="shared" si="8"/>
        <v>0</v>
      </c>
      <c r="Q146" s="107">
        <f t="shared" si="9"/>
        <v>0</v>
      </c>
      <c r="R146" s="107">
        <f>(P146+M146)*' Troškovnik a'!L145+'Troškovnik b'!Q146*24</f>
        <v>0</v>
      </c>
      <c r="S146" s="87">
        <f t="shared" si="6"/>
        <v>0</v>
      </c>
      <c r="T146" s="88">
        <f t="shared" si="7"/>
        <v>0</v>
      </c>
    </row>
    <row r="147" spans="1:20" x14ac:dyDescent="0.25">
      <c r="A147" s="77">
        <v>129</v>
      </c>
      <c r="B147" s="78" t="s">
        <v>145</v>
      </c>
      <c r="C147" s="79">
        <v>49221</v>
      </c>
      <c r="D147" s="78" t="s">
        <v>190</v>
      </c>
      <c r="E147" s="78" t="s">
        <v>297</v>
      </c>
      <c r="F147" s="80" t="s">
        <v>434</v>
      </c>
      <c r="G147" s="81" t="s">
        <v>4</v>
      </c>
      <c r="H147" s="82"/>
      <c r="I147" s="83"/>
      <c r="J147" s="84">
        <v>8.0999999999999996E-3</v>
      </c>
      <c r="K147" s="82"/>
      <c r="L147" s="83"/>
      <c r="M147" s="82"/>
      <c r="N147" s="106">
        <f>' Troškovnik a'!M146-'Troškovnik b'!H147</f>
        <v>0</v>
      </c>
      <c r="O147" s="106">
        <f>' Troškovnik a'!N146-'Troškovnik b'!I147</f>
        <v>0</v>
      </c>
      <c r="P147" s="106">
        <f t="shared" si="8"/>
        <v>0</v>
      </c>
      <c r="Q147" s="107">
        <f t="shared" si="9"/>
        <v>0</v>
      </c>
      <c r="R147" s="107">
        <f>(P147+M147)*' Troškovnik a'!L146+'Troškovnik b'!Q147*24</f>
        <v>0</v>
      </c>
      <c r="S147" s="87">
        <f t="shared" ref="S147:S161" si="10">25%*R147</f>
        <v>0</v>
      </c>
      <c r="T147" s="88">
        <f t="shared" ref="T147:T161" si="11">R147+S147</f>
        <v>0</v>
      </c>
    </row>
    <row r="148" spans="1:20" x14ac:dyDescent="0.25">
      <c r="A148" s="77">
        <v>130</v>
      </c>
      <c r="B148" s="78" t="s">
        <v>146</v>
      </c>
      <c r="C148" s="79">
        <v>49221</v>
      </c>
      <c r="D148" s="78" t="s">
        <v>190</v>
      </c>
      <c r="E148" s="78" t="s">
        <v>296</v>
      </c>
      <c r="F148" s="80" t="s">
        <v>435</v>
      </c>
      <c r="G148" s="81" t="s">
        <v>4</v>
      </c>
      <c r="H148" s="82"/>
      <c r="I148" s="83"/>
      <c r="J148" s="84">
        <v>8.0999999999999996E-3</v>
      </c>
      <c r="K148" s="82"/>
      <c r="L148" s="83"/>
      <c r="M148" s="82"/>
      <c r="N148" s="106">
        <f>' Troškovnik a'!M147-'Troškovnik b'!H148</f>
        <v>0</v>
      </c>
      <c r="O148" s="106">
        <f>' Troškovnik a'!N147-'Troškovnik b'!I148</f>
        <v>0</v>
      </c>
      <c r="P148" s="106">
        <f t="shared" ref="P148:P161" si="12">K148+N148</f>
        <v>0</v>
      </c>
      <c r="Q148" s="107">
        <f t="shared" ref="Q148:Q161" si="13">O148+L148</f>
        <v>0</v>
      </c>
      <c r="R148" s="107">
        <f>(P148+M148)*' Troškovnik a'!L147+'Troškovnik b'!Q148*24</f>
        <v>0</v>
      </c>
      <c r="S148" s="87">
        <f t="shared" si="10"/>
        <v>0</v>
      </c>
      <c r="T148" s="88">
        <f t="shared" si="11"/>
        <v>0</v>
      </c>
    </row>
    <row r="149" spans="1:20" x14ac:dyDescent="0.25">
      <c r="A149" s="77">
        <v>131</v>
      </c>
      <c r="B149" s="78" t="s">
        <v>147</v>
      </c>
      <c r="C149" s="79">
        <v>49221</v>
      </c>
      <c r="D149" s="78" t="s">
        <v>190</v>
      </c>
      <c r="E149" s="78" t="s">
        <v>298</v>
      </c>
      <c r="F149" s="80" t="s">
        <v>436</v>
      </c>
      <c r="G149" s="81" t="s">
        <v>4</v>
      </c>
      <c r="H149" s="82"/>
      <c r="I149" s="83"/>
      <c r="J149" s="84">
        <v>8.0999999999999996E-3</v>
      </c>
      <c r="K149" s="82"/>
      <c r="L149" s="83"/>
      <c r="M149" s="82"/>
      <c r="N149" s="106">
        <f>' Troškovnik a'!M148-'Troškovnik b'!H149</f>
        <v>0</v>
      </c>
      <c r="O149" s="106">
        <f>' Troškovnik a'!N148-'Troškovnik b'!I149</f>
        <v>0</v>
      </c>
      <c r="P149" s="106">
        <f t="shared" si="12"/>
        <v>0</v>
      </c>
      <c r="Q149" s="107">
        <f t="shared" si="13"/>
        <v>0</v>
      </c>
      <c r="R149" s="107">
        <f>(P149+M149)*' Troškovnik a'!L148+'Troškovnik b'!Q149*24</f>
        <v>0</v>
      </c>
      <c r="S149" s="87">
        <f t="shared" si="10"/>
        <v>0</v>
      </c>
      <c r="T149" s="88">
        <f t="shared" si="11"/>
        <v>0</v>
      </c>
    </row>
    <row r="150" spans="1:20" x14ac:dyDescent="0.25">
      <c r="A150" s="77">
        <v>132</v>
      </c>
      <c r="B150" s="78" t="s">
        <v>148</v>
      </c>
      <c r="C150" s="79">
        <v>49210</v>
      </c>
      <c r="D150" s="78" t="s">
        <v>188</v>
      </c>
      <c r="E150" s="78" t="s">
        <v>299</v>
      </c>
      <c r="F150" s="80" t="s">
        <v>437</v>
      </c>
      <c r="G150" s="81" t="s">
        <v>4</v>
      </c>
      <c r="H150" s="82"/>
      <c r="I150" s="83"/>
      <c r="J150" s="84">
        <v>8.0999999999999996E-3</v>
      </c>
      <c r="K150" s="82"/>
      <c r="L150" s="83"/>
      <c r="M150" s="82"/>
      <c r="N150" s="106">
        <f>' Troškovnik a'!M149-'Troškovnik b'!H150</f>
        <v>0</v>
      </c>
      <c r="O150" s="106">
        <f>' Troškovnik a'!N149-'Troškovnik b'!I150</f>
        <v>0</v>
      </c>
      <c r="P150" s="106">
        <f t="shared" si="12"/>
        <v>0</v>
      </c>
      <c r="Q150" s="107">
        <f t="shared" si="13"/>
        <v>0</v>
      </c>
      <c r="R150" s="107">
        <f>(P150+M150)*' Troškovnik a'!L149+'Troškovnik b'!Q150*24</f>
        <v>0</v>
      </c>
      <c r="S150" s="87">
        <f t="shared" si="10"/>
        <v>0</v>
      </c>
      <c r="T150" s="88">
        <f t="shared" si="11"/>
        <v>0</v>
      </c>
    </row>
    <row r="151" spans="1:20" ht="26.25" x14ac:dyDescent="0.25">
      <c r="A151" s="77">
        <v>133</v>
      </c>
      <c r="B151" s="78" t="s">
        <v>149</v>
      </c>
      <c r="C151" s="79">
        <v>49000</v>
      </c>
      <c r="D151" s="78" t="s">
        <v>172</v>
      </c>
      <c r="E151" s="78" t="s">
        <v>450</v>
      </c>
      <c r="F151" s="80" t="s">
        <v>438</v>
      </c>
      <c r="G151" s="81" t="s">
        <v>4</v>
      </c>
      <c r="H151" s="82"/>
      <c r="I151" s="83"/>
      <c r="J151" s="84">
        <v>8.0999999999999996E-3</v>
      </c>
      <c r="K151" s="82"/>
      <c r="L151" s="83"/>
      <c r="M151" s="82"/>
      <c r="N151" s="106">
        <f>' Troškovnik a'!M150-'Troškovnik b'!H151</f>
        <v>0</v>
      </c>
      <c r="O151" s="106">
        <f>' Troškovnik a'!N150-'Troškovnik b'!I151</f>
        <v>0</v>
      </c>
      <c r="P151" s="106">
        <f t="shared" si="12"/>
        <v>0</v>
      </c>
      <c r="Q151" s="107">
        <f t="shared" si="13"/>
        <v>0</v>
      </c>
      <c r="R151" s="107">
        <f>(P151+M151)*' Troškovnik a'!L150+'Troškovnik b'!Q151*24</f>
        <v>0</v>
      </c>
      <c r="S151" s="87">
        <f t="shared" si="10"/>
        <v>0</v>
      </c>
      <c r="T151" s="88">
        <f t="shared" si="11"/>
        <v>0</v>
      </c>
    </row>
    <row r="152" spans="1:20" x14ac:dyDescent="0.25">
      <c r="A152" s="77">
        <v>134</v>
      </c>
      <c r="B152" s="78" t="s">
        <v>150</v>
      </c>
      <c r="C152" s="79">
        <v>49243</v>
      </c>
      <c r="D152" s="78" t="s">
        <v>164</v>
      </c>
      <c r="E152" s="78" t="s">
        <v>296</v>
      </c>
      <c r="F152" s="80" t="s">
        <v>439</v>
      </c>
      <c r="G152" s="81" t="s">
        <v>4</v>
      </c>
      <c r="H152" s="82"/>
      <c r="I152" s="83"/>
      <c r="J152" s="84">
        <v>8.0999999999999996E-3</v>
      </c>
      <c r="K152" s="82"/>
      <c r="L152" s="83"/>
      <c r="M152" s="82"/>
      <c r="N152" s="106">
        <f>' Troškovnik a'!M151-'Troškovnik b'!H152</f>
        <v>0</v>
      </c>
      <c r="O152" s="106">
        <f>' Troškovnik a'!N151-'Troškovnik b'!I152</f>
        <v>0</v>
      </c>
      <c r="P152" s="106">
        <f t="shared" si="12"/>
        <v>0</v>
      </c>
      <c r="Q152" s="107">
        <f t="shared" si="13"/>
        <v>0</v>
      </c>
      <c r="R152" s="107">
        <f>(P152+M152)*' Troškovnik a'!L151+'Troškovnik b'!Q152*24</f>
        <v>0</v>
      </c>
      <c r="S152" s="87">
        <f t="shared" si="10"/>
        <v>0</v>
      </c>
      <c r="T152" s="88">
        <f t="shared" si="11"/>
        <v>0</v>
      </c>
    </row>
    <row r="153" spans="1:20" x14ac:dyDescent="0.25">
      <c r="A153" s="77">
        <v>135</v>
      </c>
      <c r="B153" s="78" t="s">
        <v>151</v>
      </c>
      <c r="C153" s="79">
        <v>49218</v>
      </c>
      <c r="D153" s="78" t="s">
        <v>182</v>
      </c>
      <c r="E153" s="78" t="s">
        <v>300</v>
      </c>
      <c r="F153" s="80" t="s">
        <v>440</v>
      </c>
      <c r="G153" s="81" t="s">
        <v>4</v>
      </c>
      <c r="H153" s="82"/>
      <c r="I153" s="83"/>
      <c r="J153" s="84">
        <v>8.0999999999999996E-3</v>
      </c>
      <c r="K153" s="82"/>
      <c r="L153" s="83"/>
      <c r="M153" s="82"/>
      <c r="N153" s="106">
        <f>' Troškovnik a'!M152-'Troškovnik b'!H153</f>
        <v>0</v>
      </c>
      <c r="O153" s="106">
        <f>' Troškovnik a'!N152-'Troškovnik b'!I153</f>
        <v>0</v>
      </c>
      <c r="P153" s="106">
        <f t="shared" si="12"/>
        <v>0</v>
      </c>
      <c r="Q153" s="107">
        <f t="shared" si="13"/>
        <v>0</v>
      </c>
      <c r="R153" s="107">
        <f>(P153+M153)*' Troškovnik a'!L152+'Troškovnik b'!Q153*24</f>
        <v>0</v>
      </c>
      <c r="S153" s="87">
        <f t="shared" si="10"/>
        <v>0</v>
      </c>
      <c r="T153" s="88">
        <f t="shared" si="11"/>
        <v>0</v>
      </c>
    </row>
    <row r="154" spans="1:20" x14ac:dyDescent="0.25">
      <c r="A154" s="77">
        <v>136</v>
      </c>
      <c r="B154" s="78" t="s">
        <v>151</v>
      </c>
      <c r="C154" s="79">
        <v>49218</v>
      </c>
      <c r="D154" s="78" t="s">
        <v>182</v>
      </c>
      <c r="E154" s="78" t="s">
        <v>300</v>
      </c>
      <c r="F154" s="80" t="s">
        <v>441</v>
      </c>
      <c r="G154" s="81" t="s">
        <v>6</v>
      </c>
      <c r="H154" s="82"/>
      <c r="I154" s="83"/>
      <c r="J154" s="84">
        <v>8.0999999999999996E-3</v>
      </c>
      <c r="K154" s="82"/>
      <c r="L154" s="83"/>
      <c r="M154" s="82"/>
      <c r="N154" s="106">
        <f>' Troškovnik a'!M153-'Troškovnik b'!H154</f>
        <v>0</v>
      </c>
      <c r="O154" s="106">
        <f>' Troškovnik a'!N153-'Troškovnik b'!I154</f>
        <v>0</v>
      </c>
      <c r="P154" s="106">
        <f t="shared" si="12"/>
        <v>0</v>
      </c>
      <c r="Q154" s="107">
        <f t="shared" si="13"/>
        <v>0</v>
      </c>
      <c r="R154" s="107">
        <f>(P154+M154)*' Troškovnik a'!L153+'Troškovnik b'!Q154*24</f>
        <v>0</v>
      </c>
      <c r="S154" s="87">
        <f t="shared" si="10"/>
        <v>0</v>
      </c>
      <c r="T154" s="88">
        <f t="shared" si="11"/>
        <v>0</v>
      </c>
    </row>
    <row r="155" spans="1:20" x14ac:dyDescent="0.25">
      <c r="A155" s="77">
        <v>137</v>
      </c>
      <c r="B155" s="78" t="s">
        <v>152</v>
      </c>
      <c r="C155" s="79">
        <v>49218</v>
      </c>
      <c r="D155" s="78" t="s">
        <v>182</v>
      </c>
      <c r="E155" s="78" t="s">
        <v>301</v>
      </c>
      <c r="F155" s="80" t="s">
        <v>442</v>
      </c>
      <c r="G155" s="81" t="s">
        <v>4</v>
      </c>
      <c r="H155" s="82"/>
      <c r="I155" s="83"/>
      <c r="J155" s="84">
        <v>8.0999999999999996E-3</v>
      </c>
      <c r="K155" s="82"/>
      <c r="L155" s="83"/>
      <c r="M155" s="82"/>
      <c r="N155" s="106">
        <f>' Troškovnik a'!M154-'Troškovnik b'!H155</f>
        <v>0</v>
      </c>
      <c r="O155" s="106">
        <f>' Troškovnik a'!N154-'Troškovnik b'!I155</f>
        <v>0</v>
      </c>
      <c r="P155" s="106">
        <f t="shared" si="12"/>
        <v>0</v>
      </c>
      <c r="Q155" s="107">
        <f t="shared" si="13"/>
        <v>0</v>
      </c>
      <c r="R155" s="107">
        <f>(P155+M155)*' Troškovnik a'!L154+'Troškovnik b'!Q155*24</f>
        <v>0</v>
      </c>
      <c r="S155" s="87">
        <f t="shared" si="10"/>
        <v>0</v>
      </c>
      <c r="T155" s="88">
        <f t="shared" si="11"/>
        <v>0</v>
      </c>
    </row>
    <row r="156" spans="1:20" x14ac:dyDescent="0.25">
      <c r="A156" s="77">
        <v>138</v>
      </c>
      <c r="B156" s="78" t="s">
        <v>153</v>
      </c>
      <c r="C156" s="79">
        <v>49210</v>
      </c>
      <c r="D156" s="78" t="s">
        <v>188</v>
      </c>
      <c r="E156" s="78" t="s">
        <v>302</v>
      </c>
      <c r="F156" s="80" t="s">
        <v>443</v>
      </c>
      <c r="G156" s="81" t="s">
        <v>4</v>
      </c>
      <c r="H156" s="82"/>
      <c r="I156" s="83"/>
      <c r="J156" s="84">
        <v>8.0999999999999996E-3</v>
      </c>
      <c r="K156" s="82"/>
      <c r="L156" s="83"/>
      <c r="M156" s="82"/>
      <c r="N156" s="106">
        <f>' Troškovnik a'!M155-'Troškovnik b'!H156</f>
        <v>0</v>
      </c>
      <c r="O156" s="106">
        <f>' Troškovnik a'!N155-'Troškovnik b'!I156</f>
        <v>0</v>
      </c>
      <c r="P156" s="106">
        <f t="shared" si="12"/>
        <v>0</v>
      </c>
      <c r="Q156" s="107">
        <f t="shared" si="13"/>
        <v>0</v>
      </c>
      <c r="R156" s="107">
        <f>(P156+M156)*' Troškovnik a'!L155+'Troškovnik b'!Q156*24</f>
        <v>0</v>
      </c>
      <c r="S156" s="87">
        <f t="shared" si="10"/>
        <v>0</v>
      </c>
      <c r="T156" s="88">
        <f t="shared" si="11"/>
        <v>0</v>
      </c>
    </row>
    <row r="157" spans="1:20" x14ac:dyDescent="0.25">
      <c r="A157" s="77">
        <v>139</v>
      </c>
      <c r="B157" s="78" t="s">
        <v>154</v>
      </c>
      <c r="C157" s="79">
        <v>49210</v>
      </c>
      <c r="D157" s="78" t="s">
        <v>188</v>
      </c>
      <c r="E157" s="78" t="s">
        <v>303</v>
      </c>
      <c r="F157" s="80" t="s">
        <v>444</v>
      </c>
      <c r="G157" s="81" t="s">
        <v>4</v>
      </c>
      <c r="H157" s="82"/>
      <c r="I157" s="83"/>
      <c r="J157" s="84">
        <v>8.0999999999999996E-3</v>
      </c>
      <c r="K157" s="82"/>
      <c r="L157" s="83"/>
      <c r="M157" s="82"/>
      <c r="N157" s="106">
        <f>' Troškovnik a'!M156-'Troškovnik b'!H157</f>
        <v>0</v>
      </c>
      <c r="O157" s="106">
        <f>' Troškovnik a'!N156-'Troškovnik b'!I157</f>
        <v>0</v>
      </c>
      <c r="P157" s="106">
        <f t="shared" si="12"/>
        <v>0</v>
      </c>
      <c r="Q157" s="107">
        <f t="shared" si="13"/>
        <v>0</v>
      </c>
      <c r="R157" s="107">
        <f>(P157+M157)*' Troškovnik a'!L156+'Troškovnik b'!Q157*24</f>
        <v>0</v>
      </c>
      <c r="S157" s="87">
        <f t="shared" si="10"/>
        <v>0</v>
      </c>
      <c r="T157" s="88">
        <f t="shared" si="11"/>
        <v>0</v>
      </c>
    </row>
    <row r="158" spans="1:20" x14ac:dyDescent="0.25">
      <c r="A158" s="77">
        <v>140</v>
      </c>
      <c r="B158" s="78" t="s">
        <v>155</v>
      </c>
      <c r="C158" s="79">
        <v>49250</v>
      </c>
      <c r="D158" s="78" t="s">
        <v>199</v>
      </c>
      <c r="E158" s="78" t="s">
        <v>304</v>
      </c>
      <c r="F158" s="80" t="s">
        <v>445</v>
      </c>
      <c r="G158" s="81" t="s">
        <v>4</v>
      </c>
      <c r="H158" s="82"/>
      <c r="I158" s="83"/>
      <c r="J158" s="84">
        <v>8.0999999999999996E-3</v>
      </c>
      <c r="K158" s="82"/>
      <c r="L158" s="83"/>
      <c r="M158" s="82"/>
      <c r="N158" s="106">
        <f>' Troškovnik a'!M157-'Troškovnik b'!H158</f>
        <v>0</v>
      </c>
      <c r="O158" s="106">
        <f>' Troškovnik a'!N157-'Troškovnik b'!I158</f>
        <v>0</v>
      </c>
      <c r="P158" s="106">
        <f t="shared" si="12"/>
        <v>0</v>
      </c>
      <c r="Q158" s="107">
        <f t="shared" si="13"/>
        <v>0</v>
      </c>
      <c r="R158" s="107">
        <f>(P158+M158)*' Troškovnik a'!L157+'Troškovnik b'!Q158*24</f>
        <v>0</v>
      </c>
      <c r="S158" s="87">
        <f t="shared" si="10"/>
        <v>0</v>
      </c>
      <c r="T158" s="88">
        <f t="shared" si="11"/>
        <v>0</v>
      </c>
    </row>
    <row r="159" spans="1:20" x14ac:dyDescent="0.25">
      <c r="A159" s="77">
        <v>141</v>
      </c>
      <c r="B159" s="78" t="s">
        <v>156</v>
      </c>
      <c r="C159" s="79">
        <v>49217</v>
      </c>
      <c r="D159" s="78" t="s">
        <v>193</v>
      </c>
      <c r="E159" s="78" t="s">
        <v>305</v>
      </c>
      <c r="F159" s="80" t="s">
        <v>446</v>
      </c>
      <c r="G159" s="81" t="s">
        <v>449</v>
      </c>
      <c r="H159" s="82"/>
      <c r="I159" s="83"/>
      <c r="J159" s="84">
        <v>8.0999999999999996E-3</v>
      </c>
      <c r="K159" s="82"/>
      <c r="L159" s="83"/>
      <c r="M159" s="82"/>
      <c r="N159" s="106">
        <f>' Troškovnik a'!M158-'Troškovnik b'!H159</f>
        <v>0</v>
      </c>
      <c r="O159" s="106">
        <f>' Troškovnik a'!N158-'Troškovnik b'!I159</f>
        <v>0</v>
      </c>
      <c r="P159" s="106">
        <f t="shared" si="12"/>
        <v>0</v>
      </c>
      <c r="Q159" s="107">
        <f t="shared" si="13"/>
        <v>0</v>
      </c>
      <c r="R159" s="107">
        <f>(P159+M159)*' Troškovnik a'!L158+'Troškovnik b'!Q159*24</f>
        <v>0</v>
      </c>
      <c r="S159" s="87">
        <f t="shared" si="10"/>
        <v>0</v>
      </c>
      <c r="T159" s="88">
        <f t="shared" si="11"/>
        <v>0</v>
      </c>
    </row>
    <row r="160" spans="1:20" x14ac:dyDescent="0.25">
      <c r="A160" s="77">
        <v>142</v>
      </c>
      <c r="B160" s="78" t="s">
        <v>157</v>
      </c>
      <c r="C160" s="79">
        <v>49210</v>
      </c>
      <c r="D160" s="78" t="s">
        <v>188</v>
      </c>
      <c r="E160" s="78" t="s">
        <v>306</v>
      </c>
      <c r="F160" s="80" t="s">
        <v>447</v>
      </c>
      <c r="G160" s="81" t="s">
        <v>449</v>
      </c>
      <c r="H160" s="82"/>
      <c r="I160" s="83"/>
      <c r="J160" s="84">
        <v>8.0999999999999996E-3</v>
      </c>
      <c r="K160" s="82"/>
      <c r="L160" s="83"/>
      <c r="M160" s="82"/>
      <c r="N160" s="106">
        <f>' Troškovnik a'!M159-'Troškovnik b'!H160</f>
        <v>0</v>
      </c>
      <c r="O160" s="106">
        <f>' Troškovnik a'!N159-'Troškovnik b'!I160</f>
        <v>0</v>
      </c>
      <c r="P160" s="106">
        <f t="shared" si="12"/>
        <v>0</v>
      </c>
      <c r="Q160" s="107">
        <f t="shared" si="13"/>
        <v>0</v>
      </c>
      <c r="R160" s="107">
        <f>(P160+M160)*' Troškovnik a'!L159+'Troškovnik b'!Q160*24</f>
        <v>0</v>
      </c>
      <c r="S160" s="87">
        <f t="shared" si="10"/>
        <v>0</v>
      </c>
      <c r="T160" s="88">
        <f t="shared" si="11"/>
        <v>0</v>
      </c>
    </row>
    <row r="161" spans="1:20" x14ac:dyDescent="0.25">
      <c r="A161" s="77">
        <v>143</v>
      </c>
      <c r="B161" s="78" t="s">
        <v>157</v>
      </c>
      <c r="C161" s="79">
        <v>49210</v>
      </c>
      <c r="D161" s="78" t="s">
        <v>188</v>
      </c>
      <c r="E161" s="78" t="s">
        <v>306</v>
      </c>
      <c r="F161" s="80" t="s">
        <v>448</v>
      </c>
      <c r="G161" s="81" t="s">
        <v>8</v>
      </c>
      <c r="H161" s="82"/>
      <c r="I161" s="83"/>
      <c r="J161" s="84">
        <v>8.0999999999999996E-3</v>
      </c>
      <c r="K161" s="82"/>
      <c r="L161" s="83"/>
      <c r="M161" s="82"/>
      <c r="N161" s="106">
        <f>' Troškovnik a'!M160-'Troškovnik b'!H161</f>
        <v>0</v>
      </c>
      <c r="O161" s="106">
        <f>' Troškovnik a'!N160-'Troškovnik b'!I161</f>
        <v>0</v>
      </c>
      <c r="P161" s="106">
        <f t="shared" si="12"/>
        <v>0</v>
      </c>
      <c r="Q161" s="107">
        <f t="shared" si="13"/>
        <v>0</v>
      </c>
      <c r="R161" s="107">
        <f>(P161+M161)*' Troškovnik a'!L160+'Troškovnik b'!Q161*24</f>
        <v>0</v>
      </c>
      <c r="S161" s="87">
        <f t="shared" si="10"/>
        <v>0</v>
      </c>
      <c r="T161" s="88">
        <f t="shared" si="11"/>
        <v>0</v>
      </c>
    </row>
    <row r="162" spans="1:20" ht="26.25" customHeight="1" thickBot="1" x14ac:dyDescent="0.3">
      <c r="A162" s="118" t="s">
        <v>33</v>
      </c>
      <c r="B162" s="119"/>
      <c r="C162" s="119"/>
      <c r="D162" s="119"/>
      <c r="E162" s="119"/>
      <c r="F162" s="119"/>
      <c r="G162" s="119"/>
      <c r="H162" s="119"/>
      <c r="I162" s="96"/>
      <c r="J162" s="97"/>
      <c r="K162" s="96"/>
      <c r="L162" s="98"/>
      <c r="M162" s="98"/>
      <c r="N162" s="98"/>
      <c r="O162" s="99"/>
      <c r="P162" s="100">
        <f>SUM(R19:R161)</f>
        <v>0</v>
      </c>
      <c r="Q162" s="100">
        <f>SUM(S19:S161)</f>
        <v>0</v>
      </c>
      <c r="R162" s="100">
        <f>SUM(T19:T161)</f>
        <v>0</v>
      </c>
    </row>
    <row r="164" spans="1:20" ht="15.75" x14ac:dyDescent="0.25">
      <c r="A164" s="46"/>
      <c r="B164" s="101"/>
      <c r="D164" s="102"/>
    </row>
  </sheetData>
  <mergeCells count="4">
    <mergeCell ref="C14:F14"/>
    <mergeCell ref="C18:E18"/>
    <mergeCell ref="A162:H162"/>
    <mergeCell ref="H16:J16"/>
  </mergeCells>
  <pageMargins left="0.70866141732283472" right="0.70866141732283472" top="0.74803149606299213" bottom="0.74803149606299213" header="0.31496062992125984" footer="0.31496062992125984"/>
  <pageSetup paperSize="9" scale="69" fitToWidth="4" fitToHeight="3" orientation="landscape" r:id="rId1"/>
  <rowBreaks count="1" manualBreakCount="1">
    <brk id="39" max="21" man="1"/>
  </rowBreaks>
  <colBreaks count="1" manualBreakCount="1">
    <brk id="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Troškovnik a</vt:lpstr>
      <vt:lpstr>Troškovnik b</vt:lpstr>
      <vt:lpstr>' Troškovnik a'!Print_Area</vt:lpstr>
      <vt:lpstr>'Troškovnik b'!Print_Area</vt:lpstr>
      <vt:lpstr>' Troškovnik a'!Print_Titles</vt:lpstr>
      <vt:lpstr>'Troškovnik b'!Print_Titles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Studen</cp:lastModifiedBy>
  <cp:lastPrinted>2016-03-01T13:27:22Z</cp:lastPrinted>
  <dcterms:created xsi:type="dcterms:W3CDTF">2015-10-07T13:27:43Z</dcterms:created>
  <dcterms:modified xsi:type="dcterms:W3CDTF">2017-11-20T07:20:29Z</dcterms:modified>
</cp:coreProperties>
</file>