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9320" windowHeight="11490" tabRatio="585" activeTab="0"/>
  </bookViews>
  <sheets>
    <sheet name="Sheet1" sheetId="1" r:id="rId1"/>
    <sheet name="Sheet3" sheetId="2" r:id="rId2"/>
    <sheet name="Lis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amihaljevic</author>
  </authors>
  <commentList>
    <comment ref="K3" authorId="0">
      <text>
        <r>
          <rPr>
            <b/>
            <sz val="9"/>
            <rFont val="Tahoma"/>
            <family val="2"/>
          </rPr>
          <t>amihaljevic:</t>
        </r>
        <r>
          <rPr>
            <sz val="9"/>
            <rFont val="Tahoma"/>
            <family val="2"/>
          </rPr>
          <t xml:space="preserve">
ZBRAJATI SVAKI NALOG npr. =1+2+3</t>
        </r>
      </text>
    </comment>
  </commentList>
</comments>
</file>

<file path=xl/sharedStrings.xml><?xml version="1.0" encoding="utf-8"?>
<sst xmlns="http://schemas.openxmlformats.org/spreadsheetml/2006/main" count="94" uniqueCount="76">
  <si>
    <t>KORISNIK</t>
  </si>
  <si>
    <t>NAZIV PROJEKTA</t>
  </si>
  <si>
    <t>MRRFEU</t>
  </si>
  <si>
    <t>%</t>
  </si>
  <si>
    <t>kn</t>
  </si>
  <si>
    <t>ODOBRENI IZNOS SUFINANC.</t>
  </si>
  <si>
    <t xml:space="preserve"> UGOVORENI IZNOS PROJEKTA</t>
  </si>
  <si>
    <t>UKUPNO</t>
  </si>
  <si>
    <t>PREDAN  U RAČUNOVOD. (datum)</t>
  </si>
  <si>
    <t>Program održivog razvoja lokalne zajednice</t>
  </si>
  <si>
    <t xml:space="preserve">  IZNOS (ukupno)</t>
  </si>
  <si>
    <t>R. BR.</t>
  </si>
  <si>
    <t xml:space="preserve"> ZAHTJEV/ NALOG ZA ISPLATU</t>
  </si>
  <si>
    <t>Red. Br. Zahtjeva</t>
  </si>
  <si>
    <t>REFERENTNI BROJ</t>
  </si>
  <si>
    <t>POSTOTAK REALIZ.</t>
  </si>
  <si>
    <t>NAPOMENA UZ REALIZACIJU</t>
  </si>
  <si>
    <t>KRAPINSKO - ZAGORSKA</t>
  </si>
  <si>
    <t>PORLZ604</t>
  </si>
  <si>
    <t>OPĆINA BUDINŠČINA</t>
  </si>
  <si>
    <t>SANACIJA - OBNOVA ZGRADE KULTURNO INFORMATIVNOG CENTRA BUDINŠČINA</t>
  </si>
  <si>
    <t>PORLZ032</t>
  </si>
  <si>
    <t>OPĆINA GORNJA STUBICA</t>
  </si>
  <si>
    <t>MODERNIZACIJA JAVNE RASVJETE NA PODRUČJU GORNJE STUBICE</t>
  </si>
  <si>
    <t>PORLZ296</t>
  </si>
  <si>
    <t>GRAD KRAPINA</t>
  </si>
  <si>
    <t>OBNOVA DJEČJEG IGRALIŠTA U ULICI PETRA ZRINSKOG I KRSTE FRANKOPANA U KRAPINI</t>
  </si>
  <si>
    <t>PORLZ434</t>
  </si>
  <si>
    <t>GRAD PREGRADA</t>
  </si>
  <si>
    <t>MODERNIZACIJA VINSKIH CESTA NA PODRUČJU PREGRADE</t>
  </si>
  <si>
    <t>PORLZ289</t>
  </si>
  <si>
    <t>OPĆINA BEDEKOVČINA</t>
  </si>
  <si>
    <t>SANACIJA KLIZIŠTA U OREHOVICI, ZASEOK MEŠTROVIĆI</t>
  </si>
  <si>
    <t>PORLZ437</t>
  </si>
  <si>
    <t>OPĆINA HUM NA SUTLI</t>
  </si>
  <si>
    <t>SANACIJA KLIZIŠTA OŽVEĆE</t>
  </si>
  <si>
    <t>PORLZ006</t>
  </si>
  <si>
    <t>OPĆINA JESENJE</t>
  </si>
  <si>
    <t>IZGRADNJA VODOSPREMNIKA "JESENJE"</t>
  </si>
  <si>
    <t>PORLZ019</t>
  </si>
  <si>
    <t>OPĆINA RADOBOJ</t>
  </si>
  <si>
    <t>IZGRADNJA PRISTUPNE CESTE DO GOSPODARSKE ZONE PROIZVODNO-POSLOVNE NAMJENE "BROD"</t>
  </si>
  <si>
    <t>PORLZ283</t>
  </si>
  <si>
    <t>OPĆINA SVETI KRIŽ ZAČRETJE</t>
  </si>
  <si>
    <t>IZGRADNJA ODVODNJE I NOGOSTUPA - DIONIOCA M.J. ZAGORKE - ŠVALJKOVEC FAZA II</t>
  </si>
  <si>
    <t>OKONČANO</t>
  </si>
  <si>
    <t>1.</t>
  </si>
  <si>
    <t>06.10.2014.</t>
  </si>
  <si>
    <t>1 i 2</t>
  </si>
  <si>
    <t>17.11.</t>
  </si>
  <si>
    <t>18.11.</t>
  </si>
  <si>
    <t>24.7., 18.11.</t>
  </si>
  <si>
    <t>11.11. , 21.11.</t>
  </si>
  <si>
    <t>21.11.</t>
  </si>
  <si>
    <t>02.12.</t>
  </si>
  <si>
    <t>4.12.</t>
  </si>
  <si>
    <t>1,2,3,</t>
  </si>
  <si>
    <t>PORLZ605</t>
  </si>
  <si>
    <t>OPĆINA DESINIĆ</t>
  </si>
  <si>
    <t>REKONSTRUKCIJA TRGA SV. JURJA - II FAZA</t>
  </si>
  <si>
    <t>PORLZ603</t>
  </si>
  <si>
    <t>OPĆINA ZAGORSKA SELA</t>
  </si>
  <si>
    <t>OBNOVA OBJEKTA PRIMARNE ZDRAVSTVENE ZAŠTITE U ZAGORSKIM SELIMA</t>
  </si>
  <si>
    <t>PORLZ408</t>
  </si>
  <si>
    <t>GRAD KLANJEC</t>
  </si>
  <si>
    <t>SANACIJA KLIZIŠTA I OKOLNOG TERENA "LETOVČAN NOVODVORSKI BR.3" K.O. NOVI DVORI KLANJEČKI</t>
  </si>
  <si>
    <t>PORLZ290</t>
  </si>
  <si>
    <t>SANACIJA - ZAMJENA KROVIŠTA NA DRUŠTVENOM - VATROGASNOM DOMU U OREHOVICI</t>
  </si>
  <si>
    <t>PORLZ590</t>
  </si>
  <si>
    <t>OPĆINA MAČE</t>
  </si>
  <si>
    <t>SANACIJA KLIZIŠTA ŠARONJI II DIO</t>
  </si>
  <si>
    <t>II KRUG-REBALANS</t>
  </si>
  <si>
    <t>21.10.,27.11.,8.12.</t>
  </si>
  <si>
    <t>11.12.</t>
  </si>
  <si>
    <t>12.12.</t>
  </si>
  <si>
    <t>15.12.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</si>
</sst>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  <numFmt numFmtId="179" formatCode="[$-41A]d\.\ mmmm\ yyyy"/>
    <numFmt numFmtId="180" formatCode="0.0%"/>
    <numFmt numFmtId="181" formatCode="#,##0.00_ ;\-#,##0.00\ "/>
    <numFmt numFmtId="182" formatCode="0.0"/>
    <numFmt numFmtId="183" formatCode="mmm/yyyy"/>
    <numFmt numFmtId="184" formatCode="0.000%"/>
    <numFmt numFmtId="185" formatCode="#,##0.0"/>
    <numFmt numFmtId="186" formatCode="#,##0.000"/>
    <numFmt numFmtId="187" formatCode="[$-41A]d\.\ mmmm\ yyyy\."/>
    <numFmt numFmtId="188" formatCode="#,##0.0000"/>
  </numFmts>
  <fonts count="48"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9" fontId="4" fillId="32" borderId="10" xfId="0" applyNumberFormat="1" applyFont="1" applyFill="1" applyBorder="1" applyAlignment="1">
      <alignment/>
    </xf>
    <xf numFmtId="10" fontId="4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4" fontId="0" fillId="32" borderId="0" xfId="0" applyNumberFormat="1" applyFill="1" applyAlignment="1">
      <alignment/>
    </xf>
    <xf numFmtId="4" fontId="3" fillId="32" borderId="0" xfId="0" applyNumberFormat="1" applyFont="1" applyFill="1" applyAlignment="1">
      <alignment/>
    </xf>
    <xf numFmtId="0" fontId="4" fillId="3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/>
    </xf>
    <xf numFmtId="9" fontId="10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wrapText="1"/>
    </xf>
    <xf numFmtId="10" fontId="10" fillId="32" borderId="10" xfId="0" applyNumberFormat="1" applyFont="1" applyFill="1" applyBorder="1" applyAlignment="1">
      <alignment wrapText="1"/>
    </xf>
    <xf numFmtId="0" fontId="10" fillId="32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0" fontId="10" fillId="34" borderId="10" xfId="0" applyNumberFormat="1" applyFont="1" applyFill="1" applyBorder="1" applyAlignment="1">
      <alignment wrapText="1"/>
    </xf>
    <xf numFmtId="10" fontId="10" fillId="34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9" fontId="10" fillId="35" borderId="10" xfId="0" applyNumberFormat="1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0" fontId="10" fillId="35" borderId="10" xfId="0" applyNumberFormat="1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10" fontId="10" fillId="35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horizontal="center" wrapText="1"/>
    </xf>
    <xf numFmtId="14" fontId="10" fillId="34" borderId="10" xfId="0" applyNumberFormat="1" applyFont="1" applyFill="1" applyBorder="1" applyAlignment="1">
      <alignment/>
    </xf>
    <xf numFmtId="10" fontId="10" fillId="37" borderId="10" xfId="0" applyNumberFormat="1" applyFont="1" applyFill="1" applyBorder="1" applyAlignment="1">
      <alignment wrapText="1"/>
    </xf>
    <xf numFmtId="4" fontId="3" fillId="32" borderId="10" xfId="0" applyNumberFormat="1" applyFont="1" applyFill="1" applyBorder="1" applyAlignment="1">
      <alignment horizontal="right" wrapText="1"/>
    </xf>
    <xf numFmtId="4" fontId="13" fillId="32" borderId="10" xfId="0" applyNumberFormat="1" applyFont="1" applyFill="1" applyBorder="1" applyAlignment="1">
      <alignment/>
    </xf>
    <xf numFmtId="9" fontId="13" fillId="32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10" fontId="13" fillId="32" borderId="10" xfId="0" applyNumberFormat="1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9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wrapText="1"/>
    </xf>
    <xf numFmtId="4" fontId="14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 wrapText="1"/>
    </xf>
    <xf numFmtId="0" fontId="14" fillId="35" borderId="10" xfId="0" applyFont="1" applyFill="1" applyBorder="1" applyAlignment="1">
      <alignment wrapText="1"/>
    </xf>
    <xf numFmtId="4" fontId="14" fillId="35" borderId="10" xfId="0" applyNumberFormat="1" applyFont="1" applyFill="1" applyBorder="1" applyAlignment="1">
      <alignment horizontal="right"/>
    </xf>
    <xf numFmtId="16" fontId="10" fillId="35" borderId="1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7" fillId="37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8" borderId="15" xfId="50" applyFont="1" applyFill="1" applyBorder="1" applyAlignment="1">
      <alignment horizontal="center" vertical="center" wrapText="1"/>
      <protection/>
    </xf>
    <xf numFmtId="0" fontId="3" fillId="38" borderId="10" xfId="50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4" fontId="3" fillId="39" borderId="22" xfId="0" applyNumberFormat="1" applyFont="1" applyFill="1" applyBorder="1" applyAlignment="1">
      <alignment horizontal="center" vertical="center" wrapText="1"/>
    </xf>
    <xf numFmtId="4" fontId="3" fillId="39" borderId="21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8" borderId="23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4" fontId="3" fillId="38" borderId="15" xfId="0" applyNumberFormat="1" applyFont="1" applyFill="1" applyBorder="1" applyAlignment="1">
      <alignment vertical="center" wrapText="1"/>
    </xf>
    <xf numFmtId="4" fontId="3" fillId="38" borderId="10" xfId="0" applyNumberFormat="1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4"/>
  <sheetViews>
    <sheetView tabSelected="1" zoomScale="88" zoomScaleNormal="88" zoomScalePageLayoutView="0" workbookViewId="0" topLeftCell="A1">
      <selection activeCell="E9" sqref="E9"/>
    </sheetView>
  </sheetViews>
  <sheetFormatPr defaultColWidth="9.140625" defaultRowHeight="15"/>
  <cols>
    <col min="1" max="1" width="6.140625" style="15" bestFit="1" customWidth="1"/>
    <col min="2" max="2" width="13.28125" style="0" customWidth="1"/>
    <col min="3" max="3" width="21.00390625" style="0" customWidth="1"/>
    <col min="4" max="4" width="54.421875" style="0" customWidth="1"/>
    <col min="5" max="5" width="15.421875" style="3" customWidth="1"/>
    <col min="6" max="6" width="13.8515625" style="1" customWidth="1"/>
    <col min="7" max="7" width="11.28125" style="0" customWidth="1"/>
    <col min="8" max="8" width="13.8515625" style="1" customWidth="1"/>
    <col min="9" max="9" width="13.8515625" style="12" customWidth="1"/>
    <col min="10" max="10" width="14.8515625" style="0" customWidth="1"/>
    <col min="11" max="11" width="20.140625" style="1" customWidth="1"/>
    <col min="12" max="12" width="10.421875" style="2" customWidth="1"/>
    <col min="13" max="13" width="36.28125" style="2" customWidth="1"/>
    <col min="14" max="14" width="11.140625" style="0" customWidth="1"/>
    <col min="15" max="15" width="14.8515625" style="1" customWidth="1"/>
    <col min="16" max="16" width="11.7109375" style="13" bestFit="1" customWidth="1"/>
    <col min="17" max="17" width="13.140625" style="4" customWidth="1"/>
    <col min="18" max="18" width="9.140625" style="5" customWidth="1"/>
    <col min="19" max="67" width="9.140625" style="4" customWidth="1"/>
  </cols>
  <sheetData>
    <row r="1" spans="1:67" ht="29.25" customHeight="1" thickBot="1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"/>
      <c r="O1" s="4"/>
      <c r="P1" s="4"/>
      <c r="R1" s="4"/>
      <c r="BL1"/>
      <c r="BM1"/>
      <c r="BN1"/>
      <c r="BO1"/>
    </row>
    <row r="2" spans="1:67" ht="15" customHeight="1">
      <c r="A2" s="99" t="s">
        <v>11</v>
      </c>
      <c r="B2" s="102" t="s">
        <v>14</v>
      </c>
      <c r="C2" s="102" t="s">
        <v>0</v>
      </c>
      <c r="D2" s="105" t="s">
        <v>1</v>
      </c>
      <c r="E2" s="108" t="s">
        <v>5</v>
      </c>
      <c r="F2" s="110" t="s">
        <v>6</v>
      </c>
      <c r="G2" s="110"/>
      <c r="H2" s="110"/>
      <c r="I2" s="89" t="s">
        <v>12</v>
      </c>
      <c r="J2" s="90"/>
      <c r="K2" s="91"/>
      <c r="L2" s="92" t="s">
        <v>15</v>
      </c>
      <c r="M2" s="85" t="s">
        <v>16</v>
      </c>
      <c r="N2" s="5"/>
      <c r="O2" s="4"/>
      <c r="P2" s="4"/>
      <c r="R2" s="4"/>
      <c r="BL2"/>
      <c r="BM2"/>
      <c r="BN2"/>
      <c r="BO2"/>
    </row>
    <row r="3" spans="1:67" ht="27.75" customHeight="1">
      <c r="A3" s="100"/>
      <c r="B3" s="103"/>
      <c r="C3" s="103"/>
      <c r="D3" s="106"/>
      <c r="E3" s="109"/>
      <c r="F3" s="107" t="s">
        <v>7</v>
      </c>
      <c r="G3" s="97" t="s">
        <v>2</v>
      </c>
      <c r="H3" s="98"/>
      <c r="I3" s="88" t="s">
        <v>13</v>
      </c>
      <c r="J3" s="88" t="s">
        <v>8</v>
      </c>
      <c r="K3" s="95" t="s">
        <v>10</v>
      </c>
      <c r="L3" s="93"/>
      <c r="M3" s="86"/>
      <c r="N3" s="5"/>
      <c r="O3" s="4"/>
      <c r="P3" s="4"/>
      <c r="R3" s="4"/>
      <c r="BL3"/>
      <c r="BM3"/>
      <c r="BN3"/>
      <c r="BO3"/>
    </row>
    <row r="4" spans="1:67" ht="35.25" customHeight="1">
      <c r="A4" s="101"/>
      <c r="B4" s="103"/>
      <c r="C4" s="104"/>
      <c r="D4" s="106"/>
      <c r="E4" s="109"/>
      <c r="F4" s="107"/>
      <c r="G4" s="31" t="s">
        <v>3</v>
      </c>
      <c r="H4" s="32" t="s">
        <v>4</v>
      </c>
      <c r="I4" s="88"/>
      <c r="J4" s="88"/>
      <c r="K4" s="96"/>
      <c r="L4" s="94"/>
      <c r="M4" s="87"/>
      <c r="N4" s="5"/>
      <c r="O4" s="4"/>
      <c r="P4" s="4"/>
      <c r="R4" s="4"/>
      <c r="BL4"/>
      <c r="BM4"/>
      <c r="BN4"/>
      <c r="BO4"/>
    </row>
    <row r="5" spans="1:67" ht="18.75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7</v>
      </c>
      <c r="G5" s="17">
        <v>6</v>
      </c>
      <c r="H5" s="17">
        <v>7</v>
      </c>
      <c r="I5" s="18">
        <v>8</v>
      </c>
      <c r="J5" s="17">
        <v>9</v>
      </c>
      <c r="K5" s="17">
        <v>10</v>
      </c>
      <c r="L5" s="17">
        <v>11</v>
      </c>
      <c r="M5" s="40">
        <v>12</v>
      </c>
      <c r="N5" s="5"/>
      <c r="O5" s="4"/>
      <c r="P5" s="4"/>
      <c r="R5" s="4"/>
      <c r="BL5"/>
      <c r="BM5"/>
      <c r="BN5"/>
      <c r="BO5"/>
    </row>
    <row r="6" spans="1:67" ht="18.75">
      <c r="A6" s="83" t="s">
        <v>17</v>
      </c>
      <c r="B6" s="84"/>
      <c r="C6" s="84"/>
      <c r="D6" s="6"/>
      <c r="E6" s="7"/>
      <c r="F6" s="33"/>
      <c r="G6" s="34"/>
      <c r="H6" s="33"/>
      <c r="I6" s="35"/>
      <c r="J6" s="38"/>
      <c r="K6" s="33"/>
      <c r="L6" s="37"/>
      <c r="M6" s="36"/>
      <c r="N6" s="5"/>
      <c r="O6" s="4"/>
      <c r="P6" s="4"/>
      <c r="R6" s="4"/>
      <c r="BL6"/>
      <c r="BM6"/>
      <c r="BN6"/>
      <c r="BO6"/>
    </row>
    <row r="7" spans="1:67" ht="30.75">
      <c r="A7" s="24">
        <v>46</v>
      </c>
      <c r="B7" s="28" t="s">
        <v>18</v>
      </c>
      <c r="C7" s="26" t="s">
        <v>19</v>
      </c>
      <c r="D7" s="26" t="s">
        <v>20</v>
      </c>
      <c r="E7" s="27">
        <v>388000</v>
      </c>
      <c r="F7" s="47">
        <v>618216.53</v>
      </c>
      <c r="G7" s="48">
        <f>H7/F7</f>
        <v>0.6276118174970183</v>
      </c>
      <c r="H7" s="47">
        <v>388000</v>
      </c>
      <c r="I7" s="49">
        <v>1</v>
      </c>
      <c r="J7" s="50" t="s">
        <v>53</v>
      </c>
      <c r="K7" s="47">
        <v>388000</v>
      </c>
      <c r="L7" s="51">
        <f>K7/E7</f>
        <v>1</v>
      </c>
      <c r="M7" s="52" t="s">
        <v>45</v>
      </c>
      <c r="N7" s="5"/>
      <c r="O7" s="4"/>
      <c r="P7" s="4"/>
      <c r="R7" s="4"/>
      <c r="BL7"/>
      <c r="BM7"/>
      <c r="BN7"/>
      <c r="BO7"/>
    </row>
    <row r="8" spans="1:67" ht="30.75">
      <c r="A8" s="24">
        <v>47</v>
      </c>
      <c r="B8" s="28" t="s">
        <v>21</v>
      </c>
      <c r="C8" s="26" t="s">
        <v>22</v>
      </c>
      <c r="D8" s="26" t="s">
        <v>23</v>
      </c>
      <c r="E8" s="27">
        <v>192000</v>
      </c>
      <c r="F8" s="47">
        <v>618237.5</v>
      </c>
      <c r="G8" s="48">
        <f>H8/F8</f>
        <v>0.3105602620352211</v>
      </c>
      <c r="H8" s="47">
        <v>192000</v>
      </c>
      <c r="I8" s="49">
        <v>1</v>
      </c>
      <c r="J8" s="50" t="s">
        <v>55</v>
      </c>
      <c r="K8" s="47">
        <v>192000</v>
      </c>
      <c r="L8" s="51">
        <v>1</v>
      </c>
      <c r="M8" s="52" t="s">
        <v>45</v>
      </c>
      <c r="N8" s="5"/>
      <c r="O8" s="4"/>
      <c r="P8" s="4"/>
      <c r="R8" s="4"/>
      <c r="BL8"/>
      <c r="BM8"/>
      <c r="BN8"/>
      <c r="BO8"/>
    </row>
    <row r="9" spans="1:67" ht="30.75">
      <c r="A9" s="29">
        <v>48</v>
      </c>
      <c r="B9" s="30" t="s">
        <v>24</v>
      </c>
      <c r="C9" s="22" t="s">
        <v>25</v>
      </c>
      <c r="D9" s="22" t="s">
        <v>26</v>
      </c>
      <c r="E9" s="23">
        <v>70000</v>
      </c>
      <c r="F9" s="42">
        <v>181577.38</v>
      </c>
      <c r="G9" s="46">
        <f aca="true" t="shared" si="0" ref="G9:G14">H9/F9</f>
        <v>0.38551057405939</v>
      </c>
      <c r="H9" s="42">
        <v>70000</v>
      </c>
      <c r="I9" s="43" t="s">
        <v>48</v>
      </c>
      <c r="J9" s="56" t="s">
        <v>51</v>
      </c>
      <c r="K9" s="42">
        <f>48500+21500</f>
        <v>70000</v>
      </c>
      <c r="L9" s="45">
        <v>1</v>
      </c>
      <c r="M9" s="53" t="s">
        <v>45</v>
      </c>
      <c r="N9" s="5"/>
      <c r="O9" s="4"/>
      <c r="P9" s="4"/>
      <c r="R9" s="4"/>
      <c r="BL9"/>
      <c r="BM9"/>
      <c r="BN9"/>
      <c r="BO9"/>
    </row>
    <row r="10" spans="1:67" ht="26.25" customHeight="1">
      <c r="A10" s="24">
        <v>49</v>
      </c>
      <c r="B10" s="25" t="s">
        <v>27</v>
      </c>
      <c r="C10" s="26" t="s">
        <v>28</v>
      </c>
      <c r="D10" s="26" t="s">
        <v>29</v>
      </c>
      <c r="E10" s="27">
        <v>723000</v>
      </c>
      <c r="F10" s="47">
        <v>903750</v>
      </c>
      <c r="G10" s="54">
        <f t="shared" si="0"/>
        <v>0.8</v>
      </c>
      <c r="H10" s="47">
        <v>723000</v>
      </c>
      <c r="I10" s="49">
        <v>1.2</v>
      </c>
      <c r="J10" s="50" t="s">
        <v>52</v>
      </c>
      <c r="K10" s="47">
        <f>71815.6+651171.8</f>
        <v>722987.4</v>
      </c>
      <c r="L10" s="51">
        <f>K10/E10</f>
        <v>0.999982572614108</v>
      </c>
      <c r="M10" s="52" t="s">
        <v>45</v>
      </c>
      <c r="N10" s="5"/>
      <c r="O10" s="4"/>
      <c r="P10" s="4"/>
      <c r="R10" s="4"/>
      <c r="BL10"/>
      <c r="BM10"/>
      <c r="BN10"/>
      <c r="BO10"/>
    </row>
    <row r="11" spans="1:67" ht="30.75">
      <c r="A11" s="29">
        <v>50</v>
      </c>
      <c r="B11" s="30" t="s">
        <v>30</v>
      </c>
      <c r="C11" s="22" t="s">
        <v>31</v>
      </c>
      <c r="D11" s="22" t="s">
        <v>32</v>
      </c>
      <c r="E11" s="23">
        <v>96000</v>
      </c>
      <c r="F11" s="42">
        <v>124594.26</v>
      </c>
      <c r="G11" s="46">
        <f t="shared" si="0"/>
        <v>0.7705009845557894</v>
      </c>
      <c r="H11" s="42">
        <v>96000</v>
      </c>
      <c r="I11" s="43">
        <v>1</v>
      </c>
      <c r="J11" s="44" t="s">
        <v>50</v>
      </c>
      <c r="K11" s="42">
        <v>96000</v>
      </c>
      <c r="L11" s="45">
        <v>1</v>
      </c>
      <c r="M11" s="53" t="s">
        <v>45</v>
      </c>
      <c r="N11" s="5"/>
      <c r="O11" s="4"/>
      <c r="P11" s="4"/>
      <c r="R11" s="4"/>
      <c r="BL11"/>
      <c r="BM11"/>
      <c r="BN11"/>
      <c r="BO11"/>
    </row>
    <row r="12" spans="1:67" ht="30.75">
      <c r="A12" s="29">
        <v>51</v>
      </c>
      <c r="B12" s="21" t="s">
        <v>33</v>
      </c>
      <c r="C12" s="22" t="s">
        <v>34</v>
      </c>
      <c r="D12" s="22" t="s">
        <v>35</v>
      </c>
      <c r="E12" s="23">
        <v>203000</v>
      </c>
      <c r="F12" s="42">
        <v>535125</v>
      </c>
      <c r="G12" s="46">
        <f t="shared" si="0"/>
        <v>0.379350619014249</v>
      </c>
      <c r="H12" s="42">
        <v>203000</v>
      </c>
      <c r="I12" s="43">
        <v>1</v>
      </c>
      <c r="J12" s="44" t="s">
        <v>47</v>
      </c>
      <c r="K12" s="42">
        <v>203000</v>
      </c>
      <c r="L12" s="45">
        <v>1</v>
      </c>
      <c r="M12" s="53" t="s">
        <v>45</v>
      </c>
      <c r="N12" s="5"/>
      <c r="O12" s="4"/>
      <c r="P12" s="4"/>
      <c r="R12" s="4"/>
      <c r="BL12"/>
      <c r="BM12"/>
      <c r="BN12"/>
      <c r="BO12"/>
    </row>
    <row r="13" spans="1:67" ht="26.25" customHeight="1">
      <c r="A13" s="29">
        <v>52</v>
      </c>
      <c r="B13" s="30" t="s">
        <v>36</v>
      </c>
      <c r="C13" s="22" t="s">
        <v>37</v>
      </c>
      <c r="D13" s="22" t="s">
        <v>38</v>
      </c>
      <c r="E13" s="23">
        <v>252000</v>
      </c>
      <c r="F13" s="42">
        <v>700000</v>
      </c>
      <c r="G13" s="46">
        <f t="shared" si="0"/>
        <v>0.36</v>
      </c>
      <c r="H13" s="42">
        <v>252000</v>
      </c>
      <c r="I13" s="43">
        <v>1</v>
      </c>
      <c r="J13" s="44" t="s">
        <v>54</v>
      </c>
      <c r="K13" s="42">
        <v>252000</v>
      </c>
      <c r="L13" s="45">
        <v>1</v>
      </c>
      <c r="M13" s="53" t="s">
        <v>45</v>
      </c>
      <c r="N13" s="5"/>
      <c r="O13" s="4"/>
      <c r="P13" s="4"/>
      <c r="R13" s="4"/>
      <c r="BL13"/>
      <c r="BM13"/>
      <c r="BN13"/>
      <c r="BO13"/>
    </row>
    <row r="14" spans="1:67" ht="30.75">
      <c r="A14" s="24">
        <v>53</v>
      </c>
      <c r="B14" s="28" t="s">
        <v>39</v>
      </c>
      <c r="C14" s="26" t="s">
        <v>40</v>
      </c>
      <c r="D14" s="26" t="s">
        <v>41</v>
      </c>
      <c r="E14" s="27">
        <v>200000</v>
      </c>
      <c r="F14" s="47">
        <v>447053.66</v>
      </c>
      <c r="G14" s="54">
        <f t="shared" si="0"/>
        <v>0.4473735882175755</v>
      </c>
      <c r="H14" s="47">
        <v>200000</v>
      </c>
      <c r="I14" s="49">
        <v>1</v>
      </c>
      <c r="J14" s="50" t="s">
        <v>49</v>
      </c>
      <c r="K14" s="47">
        <v>200000</v>
      </c>
      <c r="L14" s="51">
        <v>1</v>
      </c>
      <c r="M14" s="52" t="s">
        <v>45</v>
      </c>
      <c r="N14" s="5"/>
      <c r="O14" s="4"/>
      <c r="P14" s="4"/>
      <c r="R14" s="4"/>
      <c r="BL14"/>
      <c r="BM14"/>
      <c r="BN14"/>
      <c r="BO14"/>
    </row>
    <row r="15" spans="1:67" ht="30.75">
      <c r="A15" s="24">
        <v>54</v>
      </c>
      <c r="B15" s="28" t="s">
        <v>42</v>
      </c>
      <c r="C15" s="26" t="s">
        <v>43</v>
      </c>
      <c r="D15" s="26" t="s">
        <v>44</v>
      </c>
      <c r="E15" s="27">
        <v>328000</v>
      </c>
      <c r="F15" s="47">
        <v>296412.5</v>
      </c>
      <c r="G15" s="54">
        <v>0.8</v>
      </c>
      <c r="H15" s="47">
        <f>F15*0.8</f>
        <v>237130</v>
      </c>
      <c r="I15" s="49" t="s">
        <v>56</v>
      </c>
      <c r="J15" s="50" t="s">
        <v>72</v>
      </c>
      <c r="K15" s="47">
        <f>94035.5+157371.21+76593.29</f>
        <v>328000</v>
      </c>
      <c r="L15" s="51">
        <v>1</v>
      </c>
      <c r="M15" s="52" t="s">
        <v>45</v>
      </c>
      <c r="N15" s="5"/>
      <c r="O15" s="4"/>
      <c r="P15" s="4"/>
      <c r="R15" s="4"/>
      <c r="BL15"/>
      <c r="BM15"/>
      <c r="BN15"/>
      <c r="BO15"/>
    </row>
    <row r="16" spans="1:67" ht="21" customHeight="1">
      <c r="A16" s="14"/>
      <c r="B16" s="11"/>
      <c r="C16" s="6"/>
      <c r="D16" s="6"/>
      <c r="E16" s="19">
        <f>SUM(E7:E15)</f>
        <v>2452000</v>
      </c>
      <c r="F16" s="33"/>
      <c r="G16" s="34"/>
      <c r="H16" s="33"/>
      <c r="I16" s="35"/>
      <c r="J16" s="38"/>
      <c r="K16" s="39">
        <f>SUM(K7:K15)</f>
        <v>2451987.4</v>
      </c>
      <c r="L16" s="57">
        <f>K16/E16</f>
        <v>0.9999948613376834</v>
      </c>
      <c r="M16" s="36"/>
      <c r="N16" s="5"/>
      <c r="O16" s="4"/>
      <c r="P16" s="4"/>
      <c r="R16" s="4"/>
      <c r="BL16"/>
      <c r="BM16"/>
      <c r="BN16"/>
      <c r="BO16"/>
    </row>
    <row r="17" spans="1:63" s="66" customFormat="1" ht="18.75">
      <c r="A17" s="67"/>
      <c r="B17" s="68"/>
      <c r="C17" s="20"/>
      <c r="D17" s="55" t="s">
        <v>71</v>
      </c>
      <c r="E17" s="58"/>
      <c r="F17" s="59"/>
      <c r="G17" s="60"/>
      <c r="H17" s="59"/>
      <c r="I17" s="59"/>
      <c r="J17" s="61"/>
      <c r="K17" s="59"/>
      <c r="L17" s="62"/>
      <c r="M17" s="63"/>
      <c r="N17" s="6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</row>
    <row r="18" spans="1:67" ht="18.75">
      <c r="A18" s="14"/>
      <c r="B18" s="69"/>
      <c r="C18" s="6"/>
      <c r="D18" s="6"/>
      <c r="E18" s="7"/>
      <c r="F18" s="8"/>
      <c r="G18" s="9"/>
      <c r="H18" s="8"/>
      <c r="I18" s="8"/>
      <c r="J18" s="11"/>
      <c r="K18" s="8"/>
      <c r="L18" s="10"/>
      <c r="M18" s="41"/>
      <c r="N18" s="5"/>
      <c r="O18" s="4"/>
      <c r="P18" s="4"/>
      <c r="R18" s="4"/>
      <c r="BL18"/>
      <c r="BM18"/>
      <c r="BN18"/>
      <c r="BO18"/>
    </row>
    <row r="19" spans="1:67" ht="18.75">
      <c r="A19" s="75">
        <v>153</v>
      </c>
      <c r="B19" s="76" t="s">
        <v>57</v>
      </c>
      <c r="C19" s="77" t="s">
        <v>58</v>
      </c>
      <c r="D19" s="78" t="s">
        <v>59</v>
      </c>
      <c r="E19" s="79">
        <v>160000</v>
      </c>
      <c r="F19" s="47">
        <v>262265.12</v>
      </c>
      <c r="G19" s="54">
        <f>H19/F19</f>
        <v>0.61006968826049</v>
      </c>
      <c r="H19" s="47">
        <v>160000</v>
      </c>
      <c r="I19" s="47" t="s">
        <v>46</v>
      </c>
      <c r="J19" s="50" t="s">
        <v>74</v>
      </c>
      <c r="K19" s="47">
        <v>160000</v>
      </c>
      <c r="L19" s="51">
        <v>1</v>
      </c>
      <c r="M19" s="52" t="s">
        <v>45</v>
      </c>
      <c r="N19" s="5"/>
      <c r="O19" s="4"/>
      <c r="P19" s="4"/>
      <c r="R19" s="4"/>
      <c r="BL19"/>
      <c r="BM19"/>
      <c r="BN19"/>
      <c r="BO19"/>
    </row>
    <row r="20" spans="1:67" ht="27">
      <c r="A20" s="75">
        <v>154</v>
      </c>
      <c r="B20" s="76" t="s">
        <v>60</v>
      </c>
      <c r="C20" s="77" t="s">
        <v>61</v>
      </c>
      <c r="D20" s="78" t="s">
        <v>62</v>
      </c>
      <c r="E20" s="79">
        <v>150000</v>
      </c>
      <c r="F20" s="47">
        <v>227508.18</v>
      </c>
      <c r="G20" s="54">
        <f>H20/F20</f>
        <v>0.6593169529113195</v>
      </c>
      <c r="H20" s="47">
        <v>150000</v>
      </c>
      <c r="I20" s="47" t="s">
        <v>46</v>
      </c>
      <c r="J20" s="50" t="s">
        <v>74</v>
      </c>
      <c r="K20" s="47">
        <v>150000</v>
      </c>
      <c r="L20" s="51">
        <v>1</v>
      </c>
      <c r="M20" s="52" t="s">
        <v>45</v>
      </c>
      <c r="N20" s="5"/>
      <c r="O20" s="4"/>
      <c r="P20" s="4"/>
      <c r="R20" s="4"/>
      <c r="BL20"/>
      <c r="BM20"/>
      <c r="BN20"/>
      <c r="BO20"/>
    </row>
    <row r="21" spans="1:67" ht="27">
      <c r="A21" s="75">
        <v>155</v>
      </c>
      <c r="B21" s="76" t="s">
        <v>63</v>
      </c>
      <c r="C21" s="77" t="s">
        <v>64</v>
      </c>
      <c r="D21" s="78" t="s">
        <v>65</v>
      </c>
      <c r="E21" s="79">
        <v>200000</v>
      </c>
      <c r="F21" s="47">
        <v>321745.73</v>
      </c>
      <c r="G21" s="54">
        <f>H21/F21</f>
        <v>0.6216088710796567</v>
      </c>
      <c r="H21" s="47">
        <v>200000</v>
      </c>
      <c r="I21" s="47" t="s">
        <v>46</v>
      </c>
      <c r="J21" s="80" t="s">
        <v>75</v>
      </c>
      <c r="K21" s="47">
        <v>200000</v>
      </c>
      <c r="L21" s="51">
        <v>1</v>
      </c>
      <c r="M21" s="52" t="s">
        <v>45</v>
      </c>
      <c r="N21" s="5"/>
      <c r="O21" s="4"/>
      <c r="P21" s="4"/>
      <c r="R21" s="4"/>
      <c r="BL21"/>
      <c r="BM21"/>
      <c r="BN21"/>
      <c r="BO21"/>
    </row>
    <row r="22" spans="1:67" ht="27">
      <c r="A22" s="74">
        <v>156</v>
      </c>
      <c r="B22" s="70" t="s">
        <v>66</v>
      </c>
      <c r="C22" s="71" t="s">
        <v>31</v>
      </c>
      <c r="D22" s="72" t="s">
        <v>67</v>
      </c>
      <c r="E22" s="73">
        <v>120000</v>
      </c>
      <c r="F22" s="42">
        <v>154595.98</v>
      </c>
      <c r="G22" s="46">
        <f>H22/F22</f>
        <v>0.7762168201268881</v>
      </c>
      <c r="H22" s="42">
        <v>120000</v>
      </c>
      <c r="I22" s="42">
        <v>1</v>
      </c>
      <c r="J22" s="44" t="s">
        <v>74</v>
      </c>
      <c r="K22" s="42">
        <v>119868.65</v>
      </c>
      <c r="L22" s="51">
        <v>1</v>
      </c>
      <c r="M22" s="53" t="s">
        <v>45</v>
      </c>
      <c r="N22" s="5"/>
      <c r="O22" s="4"/>
      <c r="P22" s="4"/>
      <c r="R22" s="4"/>
      <c r="BL22"/>
      <c r="BM22"/>
      <c r="BN22"/>
      <c r="BO22"/>
    </row>
    <row r="23" spans="1:67" ht="18.75">
      <c r="A23" s="74">
        <v>157</v>
      </c>
      <c r="B23" s="70" t="s">
        <v>68</v>
      </c>
      <c r="C23" s="71" t="s">
        <v>69</v>
      </c>
      <c r="D23" s="72" t="s">
        <v>70</v>
      </c>
      <c r="E23" s="73">
        <v>95000</v>
      </c>
      <c r="F23" s="42">
        <v>148344.2</v>
      </c>
      <c r="G23" s="46">
        <f>H23/F23</f>
        <v>0.6404025233207634</v>
      </c>
      <c r="H23" s="42">
        <v>95000</v>
      </c>
      <c r="I23" s="42">
        <v>1</v>
      </c>
      <c r="J23" s="44" t="s">
        <v>73</v>
      </c>
      <c r="K23" s="42">
        <v>95000</v>
      </c>
      <c r="L23" s="51">
        <v>1</v>
      </c>
      <c r="M23" s="53" t="s">
        <v>45</v>
      </c>
      <c r="N23" s="5"/>
      <c r="O23" s="4"/>
      <c r="P23" s="4"/>
      <c r="R23" s="4"/>
      <c r="BL23"/>
      <c r="BM23"/>
      <c r="BN23"/>
      <c r="BO23"/>
    </row>
    <row r="24" spans="5:12" ht="18.75">
      <c r="E24" s="81">
        <f>SUM(E19:E23)</f>
        <v>725000</v>
      </c>
      <c r="K24" s="82">
        <f>SUM(K19:K23)</f>
        <v>724868.65</v>
      </c>
      <c r="L24" s="57">
        <v>1</v>
      </c>
    </row>
  </sheetData>
  <sheetProtection/>
  <mergeCells count="16">
    <mergeCell ref="A1:M1"/>
    <mergeCell ref="G3:H3"/>
    <mergeCell ref="A2:A4"/>
    <mergeCell ref="C2:C4"/>
    <mergeCell ref="D2:D4"/>
    <mergeCell ref="B2:B4"/>
    <mergeCell ref="F3:F4"/>
    <mergeCell ref="E2:E4"/>
    <mergeCell ref="F2:H2"/>
    <mergeCell ref="I3:I4"/>
    <mergeCell ref="A6:C6"/>
    <mergeCell ref="M2:M4"/>
    <mergeCell ref="J3:J4"/>
    <mergeCell ref="I2:K2"/>
    <mergeCell ref="L2:L4"/>
    <mergeCell ref="K3:K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Antonija Buhovac</dc:creator>
  <cp:keywords/>
  <dc:description/>
  <cp:lastModifiedBy>Zvonko Tušek</cp:lastModifiedBy>
  <cp:lastPrinted>2012-09-13T13:59:30Z</cp:lastPrinted>
  <dcterms:created xsi:type="dcterms:W3CDTF">2012-09-12T06:54:25Z</dcterms:created>
  <dcterms:modified xsi:type="dcterms:W3CDTF">2014-12-19T13:11:46Z</dcterms:modified>
  <cp:category/>
  <cp:version/>
  <cp:contentType/>
  <cp:contentStatus/>
</cp:coreProperties>
</file>