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9045"/>
  </bookViews>
  <sheets>
    <sheet name="FAZA 1 _ IZOLACIJE" sheetId="1" r:id="rId1"/>
  </sheets>
  <definedNames>
    <definedName name="_xlnm.Print_Area" localSheetId="0">'FAZA 1 _ IZOLACIJE'!$A$1:$F$369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4" i="1" l="1"/>
  <c r="A363" i="1"/>
  <c r="A362" i="1"/>
  <c r="F354" i="1"/>
  <c r="F353" i="1"/>
  <c r="F352" i="1"/>
  <c r="F351" i="1"/>
  <c r="F350" i="1"/>
  <c r="F349" i="1"/>
  <c r="F348" i="1"/>
  <c r="F347" i="1"/>
  <c r="F346" i="1"/>
  <c r="F345" i="1"/>
  <c r="F344" i="1"/>
  <c r="F343" i="1"/>
  <c r="F342" i="1"/>
  <c r="F341" i="1"/>
  <c r="F340" i="1"/>
  <c r="F339" i="1"/>
  <c r="F338" i="1"/>
  <c r="F337" i="1"/>
  <c r="F336" i="1"/>
  <c r="F335" i="1"/>
  <c r="F334" i="1"/>
  <c r="F333" i="1"/>
  <c r="F332" i="1"/>
  <c r="F331" i="1"/>
  <c r="F357" i="1" s="1"/>
  <c r="F364" i="1" s="1"/>
  <c r="F329"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D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D251" i="1"/>
  <c r="F250" i="1"/>
  <c r="F249" i="1"/>
  <c r="F248" i="1"/>
  <c r="F314" i="1" s="1"/>
  <c r="F363" i="1" s="1"/>
  <c r="B237" i="1"/>
  <c r="B234" i="1"/>
  <c r="F230" i="1"/>
  <c r="F229" i="1"/>
  <c r="F228" i="1"/>
  <c r="F226" i="1"/>
  <c r="F225" i="1"/>
  <c r="F224" i="1"/>
  <c r="F223" i="1"/>
  <c r="F221" i="1"/>
  <c r="F220" i="1"/>
  <c r="F219" i="1"/>
  <c r="F218" i="1"/>
  <c r="D217" i="1"/>
  <c r="D222" i="1" s="1"/>
  <c r="F222" i="1" s="1"/>
  <c r="F216" i="1"/>
  <c r="F215" i="1"/>
  <c r="F214" i="1"/>
  <c r="F213" i="1"/>
  <c r="F212" i="1"/>
  <c r="F211" i="1"/>
  <c r="F210" i="1"/>
  <c r="F209" i="1"/>
  <c r="F208" i="1"/>
  <c r="F207" i="1"/>
  <c r="F206" i="1"/>
  <c r="F205" i="1"/>
  <c r="F204" i="1"/>
  <c r="F203" i="1"/>
  <c r="D203" i="1"/>
  <c r="F202" i="1"/>
  <c r="F201" i="1"/>
  <c r="D201" i="1"/>
  <c r="F200" i="1"/>
  <c r="F199" i="1"/>
  <c r="F198" i="1"/>
  <c r="F197" i="1"/>
  <c r="F196" i="1"/>
  <c r="F195" i="1"/>
  <c r="F194" i="1"/>
  <c r="F193" i="1"/>
  <c r="F192" i="1"/>
  <c r="F191" i="1"/>
  <c r="F190" i="1"/>
  <c r="F189" i="1"/>
  <c r="F188" i="1"/>
  <c r="F187" i="1"/>
  <c r="F186" i="1"/>
  <c r="F185" i="1"/>
  <c r="F184" i="1"/>
  <c r="F183" i="1"/>
  <c r="F182" i="1"/>
  <c r="F181" i="1"/>
  <c r="F180" i="1"/>
  <c r="F179" i="1"/>
  <c r="F178" i="1"/>
  <c r="F177" i="1"/>
  <c r="D176" i="1"/>
  <c r="F176" i="1" s="1"/>
  <c r="F175" i="1"/>
  <c r="F173" i="1"/>
  <c r="F172" i="1"/>
  <c r="F171" i="1"/>
  <c r="F170" i="1"/>
  <c r="F169" i="1"/>
  <c r="F168" i="1"/>
  <c r="F167" i="1"/>
  <c r="F166" i="1"/>
  <c r="F165" i="1"/>
  <c r="F164" i="1"/>
  <c r="F163" i="1"/>
  <c r="F162" i="1"/>
  <c r="F161" i="1"/>
  <c r="F160" i="1"/>
  <c r="F159" i="1"/>
  <c r="F158" i="1"/>
  <c r="F157" i="1"/>
  <c r="F156" i="1"/>
  <c r="F155" i="1"/>
  <c r="F154" i="1"/>
  <c r="F153" i="1"/>
  <c r="F152" i="1"/>
  <c r="F151" i="1"/>
  <c r="F149" i="1"/>
  <c r="F148" i="1"/>
  <c r="D147" i="1"/>
  <c r="D150" i="1" s="1"/>
  <c r="F150" i="1" s="1"/>
  <c r="A137" i="1"/>
  <c r="B236" i="1" s="1"/>
  <c r="F135" i="1"/>
  <c r="F134" i="1"/>
  <c r="F132" i="1"/>
  <c r="D132" i="1"/>
  <c r="F130" i="1"/>
  <c r="F129" i="1"/>
  <c r="F128" i="1"/>
  <c r="F127" i="1"/>
  <c r="D126" i="1"/>
  <c r="F126" i="1" s="1"/>
  <c r="F125" i="1"/>
  <c r="F124" i="1"/>
  <c r="F123" i="1"/>
  <c r="F122" i="1"/>
  <c r="F121" i="1"/>
  <c r="F120" i="1"/>
  <c r="F119" i="1"/>
  <c r="F118" i="1"/>
  <c r="F117" i="1"/>
  <c r="D117" i="1"/>
  <c r="F116" i="1"/>
  <c r="F115" i="1"/>
  <c r="F114" i="1"/>
  <c r="D114" i="1"/>
  <c r="F113" i="1"/>
  <c r="F112" i="1"/>
  <c r="F111" i="1"/>
  <c r="D111" i="1"/>
  <c r="F110" i="1"/>
  <c r="F109" i="1"/>
  <c r="F108" i="1"/>
  <c r="F107" i="1"/>
  <c r="F106" i="1"/>
  <c r="F105" i="1"/>
  <c r="F104" i="1"/>
  <c r="D104" i="1"/>
  <c r="A87" i="1"/>
  <c r="A86" i="1"/>
  <c r="A84" i="1"/>
  <c r="A88" i="1" s="1"/>
  <c r="A361" i="1" s="1"/>
  <c r="F82" i="1"/>
  <c r="F80" i="1"/>
  <c r="F79" i="1"/>
  <c r="F78" i="1"/>
  <c r="F77" i="1"/>
  <c r="F76" i="1"/>
  <c r="F75" i="1"/>
  <c r="F74" i="1"/>
  <c r="F73" i="1"/>
  <c r="F72" i="1"/>
  <c r="F71" i="1"/>
  <c r="D71" i="1"/>
  <c r="D66" i="1"/>
  <c r="F66" i="1" s="1"/>
  <c r="F81" i="1" s="1"/>
  <c r="F87" i="1" s="1"/>
  <c r="F53" i="1"/>
  <c r="F55" i="1" s="1"/>
  <c r="F86" i="1" s="1"/>
  <c r="F88" i="1" l="1"/>
  <c r="F361" i="1" s="1"/>
  <c r="F137" i="1"/>
  <c r="F236" i="1" s="1"/>
  <c r="F147" i="1"/>
  <c r="F232" i="1" s="1"/>
  <c r="F237" i="1" s="1"/>
  <c r="D174" i="1"/>
  <c r="F174" i="1" s="1"/>
  <c r="F217" i="1"/>
  <c r="F238" i="1" l="1"/>
  <c r="F362" i="1" s="1"/>
  <c r="F365" i="1"/>
  <c r="F366" i="1" l="1"/>
  <c r="F367" i="1" s="1"/>
</calcChain>
</file>

<file path=xl/sharedStrings.xml><?xml version="1.0" encoding="utf-8"?>
<sst xmlns="http://schemas.openxmlformats.org/spreadsheetml/2006/main" count="372" uniqueCount="224">
  <si>
    <r>
      <t>ARHI</t>
    </r>
    <r>
      <rPr>
        <sz val="72"/>
        <color indexed="17"/>
        <rFont val="SablonaSerijaA2"/>
        <charset val="238"/>
      </rPr>
      <t>NATURA</t>
    </r>
  </si>
  <si>
    <t>Zabok (49210), Trg svete Jelene 4</t>
  </si>
  <si>
    <t xml:space="preserve"> tel/fax: 049/658-000 </t>
  </si>
  <si>
    <t>info@arhinatura.hr</t>
  </si>
  <si>
    <t>PŠ Lučelnica 3</t>
  </si>
  <si>
    <t>GLAVNI PROJEKT</t>
  </si>
  <si>
    <r>
      <t xml:space="preserve">2007/15 </t>
    </r>
    <r>
      <rPr>
        <i/>
        <sz val="9"/>
        <rFont val="Calibri"/>
        <family val="2"/>
        <charset val="238"/>
      </rPr>
      <t>(BP)</t>
    </r>
  </si>
  <si>
    <t>REKONSTRUKCIJA - ENERGETSKA OBNOVA JAVNE GRAĐEVINE: PODRUČNA ŠKOLA U LUČELNICI</t>
  </si>
  <si>
    <t>FAZA 1: ENERGETSKA SANACIJA</t>
  </si>
  <si>
    <t>Lučelnica</t>
  </si>
  <si>
    <t>k.č.br. 1021/2, k.o.Tomaševec</t>
  </si>
  <si>
    <t xml:space="preserve">T R O Š K O V N I K </t>
  </si>
  <si>
    <t>Investitor:</t>
  </si>
  <si>
    <t>Krapinsko-zagorska županija</t>
  </si>
  <si>
    <t>Magistratska 1, Krapina</t>
  </si>
  <si>
    <t>Glavni projektant:</t>
  </si>
  <si>
    <t>Dražen Boić, d.i.a.</t>
  </si>
  <si>
    <t>Suradnici:</t>
  </si>
  <si>
    <t>Franjo Dončić struč.spec.ing.aedif.</t>
  </si>
  <si>
    <t>Tena Glumpak bacc.ing.aedif.</t>
  </si>
  <si>
    <t>Srpanj, 2015.</t>
  </si>
  <si>
    <t>OPĆE NAPOMENE</t>
  </si>
  <si>
    <t>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gradsku deponiju koju odredi investitor, odnosno sortiranje i deponiranje na mjesto koje odredi investitor za eventualnu ponovnu ugradnju, sve nabave, transporte do gradilišta, horizontalne i vertikalne transporte na gradilištu, sav potreban rad, osnovni i pomoćni materijal i pomoćne radnje, razne pripomoći; izradu radioničke dokumentacije, sva iaspitivanja i nabavu atestne dokumentacije na hrvatskom jeziku, izradu dokumentacije izvedenog stanja u dva primjerka; sva čišćenja u tijeku i nakon završetka radova, a sve do potpune funkcionalne gotovosti svake pojedine stavke i troškovnika u cjelini - ako opisom stavke nije drugačije određeno.</t>
  </si>
  <si>
    <t>A. IZOLACIJA NESTAMBENOG POTKROVLJA</t>
  </si>
  <si>
    <t>A1. PRIPREMNI RADOVI, RUŠENJA I DEMONTAŽE</t>
  </si>
  <si>
    <t>NAPOMENA: u jediničnu cijenu stavke obavezno uključiti svu skelu potrebnu za izvođenje radova, sve mjere osiguranja radnika i prolaznika, sva potrebna premještanja postojećih instalacija za potrebe izvođenja radova, vraćanje istih na mjesto i u prvobitno stanje funkcionalnosti; utovar materijala preostalog od rušenja i odvoz na gradsku deponiju koju odredi investitor, odnosno sortiranje i deponiranje na mjesto koje odredi investitor (korisnik) za eventualnu ponovnu ugradnju. Također u jediničnu cijenu uključiti sva potrebna osiguranja i podupiranja kod rušenja, kao i čišćenje prostora po dovršetku radova, a sve do potpune gotovosti stavke - ako opisom stavke nije drugačije određeno.</t>
  </si>
  <si>
    <t xml:space="preserve">Jedinica mjere          </t>
  </si>
  <si>
    <t xml:space="preserve">Količina                              </t>
  </si>
  <si>
    <t xml:space="preserve">Jedinična cijena                                    </t>
  </si>
  <si>
    <t>Iznos</t>
  </si>
  <si>
    <t xml:space="preserve"> JM </t>
  </si>
  <si>
    <t xml:space="preserve"> kol</t>
  </si>
  <si>
    <t xml:space="preserve"> JC </t>
  </si>
  <si>
    <t>1.</t>
  </si>
  <si>
    <r>
      <t>Čišćenje tavana od smeća zatečenog na istom, a u svemu prema dogovoru sa investitorom, uključivo odvoz smeća na deponiju udaljenu do 5 km. Procjenjuje se količina smeća do 20 m</t>
    </r>
    <r>
      <rPr>
        <sz val="10"/>
        <rFont val="Calibri"/>
        <family val="2"/>
        <charset val="238"/>
      </rPr>
      <t>³</t>
    </r>
    <r>
      <rPr>
        <sz val="10"/>
        <rFont val="Calibri"/>
        <family val="2"/>
        <charset val="238"/>
      </rPr>
      <t>.</t>
    </r>
  </si>
  <si>
    <t>komplet</t>
  </si>
  <si>
    <t>A2. IZOLATERSKI RADOVI</t>
  </si>
  <si>
    <t xml:space="preserve">NAPOMENA: u jedinične cijene stavki obavezno uključiti sve nabave i transporte i ugradnje materijala, sav potreban rad, osnovni i pomoćni materijal i pomoćne radnje, sve preklope i holkele prema opisu u stavci troškovnika. Sve do potpune funkcionalne gotovosti pojedine stavke, uključivo čišćenje nakon dovršetka i u tijeku radova - ako opisom stavke nije drugačije određeno.
</t>
  </si>
  <si>
    <t>Dobava svog potrebnog materijala i postava parne brane jednakovrijednih karakteristika kao Sikavap S debljine 0,4 mm sa ljepljenim preklopima. Folija uključena u cijenu stavke. Parnu branu obodno izdići 50 cm iznad zidova.</t>
  </si>
  <si>
    <t>Stavkom obuhvaćeno čišćenje daščane oplate tavana od sitnih nečistoća.</t>
  </si>
  <si>
    <t>Komplet do pune gotovosti i funkcionalnosti stavke.</t>
  </si>
  <si>
    <r>
      <t>m</t>
    </r>
    <r>
      <rPr>
        <vertAlign val="superscript"/>
        <sz val="10"/>
        <rFont val="Calibri"/>
        <family val="2"/>
        <charset val="238"/>
      </rPr>
      <t>2</t>
    </r>
  </si>
  <si>
    <t>2.</t>
  </si>
  <si>
    <t>Dobava materijala i izrada sustava  toplinske izolacije poda tavana (podloga daščana oplata i novopostavljena parna brana):</t>
  </si>
  <si>
    <t>Na daščanu oplatu postaviti sloj  mineralne vune kvalitete  MW-EN 13162-T2-WS-WL(P) debljine 20 cm. Mineralna vuna jednakovrijednih karakteristika kao Knauf Insulation višenamjenski filc Classic 040. Izvesti u 2 sloja 2 x 10 cm.</t>
  </si>
  <si>
    <t xml:space="preserve">Klasa negorivosti materijala A1. </t>
  </si>
  <si>
    <t>3.</t>
  </si>
  <si>
    <t>Dobava materijala i izrada sustava  toplinske izolacije nadozida tavana (zid od opeke i novopostavljena parna brana):</t>
  </si>
  <si>
    <t>Na parnu branu postaviti sloj tvrde mineralne vune kvalitete  MW-EN 13162-T2-WS-WL(P) debljine 10 cm. Mineralnu vunu mjestimično pričvrstiti pričvrsnicama za zid (utrošak 2 kom/m² plohe).</t>
  </si>
  <si>
    <t>4.</t>
  </si>
  <si>
    <t xml:space="preserve">Dobava svog potrebnog materijala i postava daščane oplate d=2,5 cm preko drvenog grednika stropne konstrukcije kata na mikrolokacijama na kojima ista nedostaje. </t>
  </si>
  <si>
    <t>Sav spojni i pričvrsni pribor i materijal u cijeni stavke.</t>
  </si>
  <si>
    <t>B. FASADERSKI RADOVI</t>
  </si>
  <si>
    <t>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gradsku deponiju koju odredi investitor, odnosno sortiranje i deponiranje na mjesto koje odredi investitor za eventualnu ponovnu ugradnju, sve nabave, transporte do gradilišta, horizontalne i vertikalne transporte na gradilištu, sav potreban rad, osnovni i pomoćni materijal i pomoćne radnje, razne pripomoći - instalaterima i sl.; izradu radioničke dokumentacije, sva iaspitivanja i nabavu atestne dokumentacije na hrvatskom jeziku, izradu dokumentacije izvedenog stanja u dva primjerka; sva čišćenja u tijeku i nakon završetka radova, a sve do potpune funkcionalne gotovosti svake pojedine stavke i troškovnika u cjelini - ako opisom stavke nije drugačije određeno.</t>
  </si>
  <si>
    <t>B1. PRIPREMNI RADOVI, RUŠENJA I DEMONTAŽE</t>
  </si>
  <si>
    <t>Prije izvedbe izvođač je dužan pregledati podlogu, ispitati nosivost podloge i izvesti sondažna ljepljenja kako bi se dokazala učinkovitost predviđenog sustava. Sve eventualne primjedbe izvođač je dužan pismeno dostaviti prije izvedbe pročelja.</t>
  </si>
  <si>
    <t xml:space="preserve">Cijenom stavke obuhvatiti troškove uređenja gradilišta.                                                                                    Urediti, održavati za dogovoren rok trajanja radova kao i uređivati gradilište i ponovno uspostavljanje terena u prijašnje stanje , sa sljedećim radovima, koji moraju biti uračunati u paušalnu cijenu:
- mjesto za skladištenje i rad
- rasvjeta gradilišta
- građevinska struja, građevinska voda, građevinska otpadna voda uklj. razvod i priključni vod
- sanitarni uređaj (prostor)
- skladišni prostor, radionica, magazin, natkriveni prostor
- ograda gradnje i  cijelog gradilišta, 
- strojevi, uređaji
Za cijelo vrijeme gradnje prema vremenskom planu projekta.
Gradilište mora biti uređeno sukladno odredbama Zakona o zaštiti na radu sukladno elaboratu uređenja gradilišta.                                                                                                                                                                      </t>
  </si>
  <si>
    <t>U cijenu uključena natpisna ploča sa podacima o građevini. Montirati ploču s podacima o građevini, investitoru, odobrenju za građenje, projektantu, nadzoru i izvoditeljima radova. Uklanjanje ploče podovršetku radova uključeno u cijenu.                                                                                                                       Višekratno čišćenje gradilišta i završno čišćenje po završetku radova u cijeni radova.</t>
  </si>
  <si>
    <t>Doprema, postava, skidanje i otprema cijevne fasadne skele od bešavnih cijevi. Skelu izvesti prema postojećim HTZ propisima i u svemu kako je opisano u općim uvjetima. Radna platforma će se izvesti od mosnica debljine 48 mm i širine 25 cm. Oko radnih platformi postavlja se zaštitna ograda visine 1 m koja se sastoji od čeličnog rukohvata i ispune od čeličnih mreža. U podnožju ograde uz radnu platformu postaviti vertikalno mosnicu visine 20 cm. U jediničnu cijenu uključiti i zaštitni zastor od jutenih ili plastičnih traka, koje se postavljaju s vanjske strane skele po cijeloj površini. Skelu je potrebno osigurati od prevrtanja sidrenjem u objekt, a od udara groma uzemljenjem. Potrebno je izvesti pomoćne željezne ili drvene ljestve - penjalice u svrhu osiguranja vertikalne komunikacije po skeli. Prije izvedbe skele izvođač je dužan izraditi statički proračun skele, što je u cijeni stavke. Obračun se vrši po m² vertikalne projekcije površine skele.</t>
  </si>
  <si>
    <t>Demontaža raznih sitnih predmeta sa pročelja objekta (reflektori, slično…) te odlaganje na deponiju koju odredi investitor. Predviđa se rad NKV radnika od 5 RS. Radni sati se obračunavaju upisom u dnevnik i ovjerom nadzornog inženjera.</t>
  </si>
  <si>
    <t>nkv radnik</t>
  </si>
  <si>
    <t>sati</t>
  </si>
  <si>
    <t>Strojno i ručno čišćenje postojeće fasade. Na kompletnoj površini očetkati postojeću dekorativnu žbuku, sanirati manja oštećenja zida te oprati i otprašiti ziđe.Čišćenje izvesti do strukture zdrave podložne žbuke kao priprema za izvedbu fasaderskih radova. Obuhvaćena demontaža svih slojeva, utovar na transportno sredstvo i odvoz na deponiju uz plaćanje svih pristojbi i taksi.</t>
  </si>
  <si>
    <t>Radove izvoditi pažljivo da ne dođe do oštećenja postojeće pvc stolarije.</t>
  </si>
  <si>
    <t xml:space="preserve">Demontaža i ponovna montaža po završetku fasaderskih radova postojećih limenih prozorskih klupčica. Klupčica RŠ 35 cm. </t>
  </si>
  <si>
    <t>m</t>
  </si>
  <si>
    <t>5.</t>
  </si>
  <si>
    <t>Ušlicavanje postojećih usponskih vertikala gromobranske instalacije u zid. Ušlicanu instalaciju fiksirati pričvrsnim elementom i žbukom.</t>
  </si>
  <si>
    <t>6.</t>
  </si>
  <si>
    <r>
      <t>Demontaža drvene nadstrešnice iznad stražnjeg servisnog ulaza. Nastrešnica površine 1,2 m</t>
    </r>
    <r>
      <rPr>
        <sz val="10"/>
        <rFont val="Calibri"/>
        <family val="2"/>
        <charset val="238"/>
      </rPr>
      <t>²</t>
    </r>
    <r>
      <rPr>
        <sz val="10"/>
        <rFont val="Calibri"/>
        <family val="2"/>
        <charset val="238"/>
      </rPr>
      <t xml:space="preserve">. </t>
    </r>
  </si>
  <si>
    <t>U cijeni stavke odvoz na deponiju udaljenu do 5 km.</t>
  </si>
  <si>
    <t>7.</t>
  </si>
  <si>
    <t>sanacija kapilarne vlage</t>
  </si>
  <si>
    <t>7a.</t>
  </si>
  <si>
    <t xml:space="preserve">Priprema podloge obijanjem postojeće žbuke kako bi se došklo do čvrste i čiste podloge, u vini oko 30 cm od donje kote zida. Fuge je potrebno zapuniti  gotovim mortom SIKAMUR ili jednakovrijednim proizvodom na visini oko 15 cm od donje kote zida, kroz fuge izbušite otvore Ø12 mm za razmaku 12 cm, u jednoj ravnini. Rupe u dubinu 48 cm. </t>
  </si>
  <si>
    <t>Utovar otpadnog materijala i odvoz na deponiju u cijeni stavke.</t>
  </si>
  <si>
    <t>7b.</t>
  </si>
  <si>
    <t>Dobava i ugradnja mase na bazi silaza kao Sika Injectocream ili jednakovrijedan sustav. Potrošnja 480 mL po dužnom metru/zid debljine 50 cm.</t>
  </si>
  <si>
    <t xml:space="preserve">m </t>
  </si>
  <si>
    <t>7c.</t>
  </si>
  <si>
    <t xml:space="preserve">Dobava i ugradnje paropropusne žbuke SIKAMUR ili jednakovrijedan proizvod u minimalno debljini 20 mm, u visini pripremljene podloge 30 cm. </t>
  </si>
  <si>
    <t>8.</t>
  </si>
  <si>
    <t xml:space="preserve">Pažljiva demontaža postojeće limarije. Elemente je potrebno maksimalno pažljivo demontirati i sačuvati za ponovnu ugradnju. Ukoliko se element ne upotrebljava za ponovnu ugradnju potrebno uračunati cijenu odvoza na deponiju udaljenu do 5 km. Cijena uključuje razgradnju elemenata, spuštanje na teren i skladištenje. </t>
  </si>
  <si>
    <r>
      <t xml:space="preserve">Krovne vertikale rš 50 cm - </t>
    </r>
    <r>
      <rPr>
        <b/>
        <i/>
        <sz val="10"/>
        <rFont val="Calibri"/>
        <family val="2"/>
        <charset val="238"/>
      </rPr>
      <t>Potrebno izvesti pažljivu demontažu elemenata - elementi se ponovno montiraju nakon dovršetka fasaderskih radova.</t>
    </r>
  </si>
  <si>
    <r>
      <rPr>
        <sz val="10"/>
        <rFont val="Calibri"/>
        <family val="2"/>
        <charset val="238"/>
      </rPr>
      <t>m</t>
    </r>
    <r>
      <rPr>
        <vertAlign val="superscript"/>
        <sz val="10"/>
        <rFont val="Calibri"/>
        <family val="2"/>
        <charset val="238"/>
      </rPr>
      <t>1</t>
    </r>
  </si>
  <si>
    <t>B2. FASADERSKI RADOVI</t>
  </si>
  <si>
    <t xml:space="preserve">NAPOMENA: u jedinične cijene stavki obavezno uključiti sve nabave, transporte i ugradnje materijala, sav potrebni rad, osnovni i pomoćni materijal i pomoćne radnje, pokretnu skelu; razne pripomoći instalaterima, stolarima i sl., a sve do potpune funkcionalne gotovosti pojedine stavke, uključivo čišćenje nakon dovršetka i u tijeku radova - ako opisom stavke nije drugačije određeno. U jediničnim cijenama uključiti montažu i demontažu lake fasadne skele za potrebe izvođenja radova. </t>
  </si>
  <si>
    <r>
      <t>Obračun radova po m</t>
    </r>
    <r>
      <rPr>
        <b/>
        <vertAlign val="superscript"/>
        <sz val="10"/>
        <rFont val="Calibri"/>
        <family val="2"/>
        <charset val="238"/>
      </rPr>
      <t>2</t>
    </r>
    <r>
      <rPr>
        <b/>
        <sz val="10"/>
        <rFont val="Calibri"/>
        <family val="2"/>
        <charset val="238"/>
      </rPr>
      <t>. Prema građevinskoj normi otvori veličine do 3 m</t>
    </r>
    <r>
      <rPr>
        <b/>
        <vertAlign val="superscript"/>
        <sz val="10"/>
        <rFont val="Calibri"/>
        <family val="2"/>
        <charset val="238"/>
      </rPr>
      <t>2</t>
    </r>
    <r>
      <rPr>
        <b/>
        <sz val="10"/>
        <rFont val="Calibri"/>
        <family val="2"/>
        <charset val="238"/>
      </rPr>
      <t xml:space="preserve"> ne odbijaju se od površine, kod otvora veličine od 3-5 m</t>
    </r>
    <r>
      <rPr>
        <b/>
        <vertAlign val="superscript"/>
        <sz val="10"/>
        <rFont val="Calibri"/>
        <family val="2"/>
        <charset val="238"/>
      </rPr>
      <t>2</t>
    </r>
    <r>
      <rPr>
        <b/>
        <sz val="10"/>
        <rFont val="Calibri"/>
        <family val="2"/>
        <charset val="238"/>
      </rPr>
      <t xml:space="preserve"> odbija se površina veća od 3 m</t>
    </r>
    <r>
      <rPr>
        <b/>
        <vertAlign val="superscript"/>
        <sz val="10"/>
        <rFont val="Calibri"/>
        <family val="2"/>
        <charset val="238"/>
      </rPr>
      <t>2</t>
    </r>
    <r>
      <rPr>
        <b/>
        <sz val="10"/>
        <rFont val="Calibri"/>
        <family val="2"/>
        <charset val="238"/>
      </rPr>
      <t>, a otvori veći od 5 m</t>
    </r>
    <r>
      <rPr>
        <b/>
        <vertAlign val="superscript"/>
        <sz val="10"/>
        <rFont val="Calibri"/>
        <family val="2"/>
        <charset val="238"/>
      </rPr>
      <t>2</t>
    </r>
    <r>
      <rPr>
        <b/>
        <sz val="10"/>
        <rFont val="Calibri"/>
        <family val="2"/>
        <charset val="238"/>
      </rPr>
      <t xml:space="preserve"> odbijaju se u cijelosti. Kod otvora veličine preko 5 m</t>
    </r>
    <r>
      <rPr>
        <b/>
        <vertAlign val="superscript"/>
        <sz val="10"/>
        <rFont val="Calibri"/>
        <family val="2"/>
        <charset val="238"/>
      </rPr>
      <t>2</t>
    </r>
    <r>
      <rPr>
        <b/>
        <sz val="10"/>
        <rFont val="Calibri"/>
        <family val="2"/>
        <charset val="238"/>
      </rPr>
      <t xml:space="preserve"> špalete obračunati posebno po m</t>
    </r>
    <r>
      <rPr>
        <b/>
        <vertAlign val="superscript"/>
        <sz val="10"/>
        <rFont val="Calibri"/>
        <family val="2"/>
        <charset val="238"/>
      </rPr>
      <t>1</t>
    </r>
    <r>
      <rPr>
        <b/>
        <sz val="10"/>
        <rFont val="Calibri"/>
        <family val="2"/>
        <charset val="238"/>
      </rPr>
      <t>.</t>
    </r>
  </si>
  <si>
    <t xml:space="preserve">Dobava svog potrebnog materijala i krpanje podložne žbuke, prethodno 
impregnirane vodom razrijeđenom impregnacijom kvalitete kao UNIVERZAL-
KONCENTRAT GRUNDOM, izvesti grubom žbukom kvalitete kao VC 60 u ravnini s postojećom. Predvidiva izvedba na cca 10% površine pročelja te na površini na kojoj se izvodi sanacija kapilarne vlage.
</t>
  </si>
  <si>
    <t xml:space="preserve">Dobava svog potrebnog materijala i sanacija dijelova zida sa prisutnom zarazom mikroorganizmima. Predviđa se izvedba na cca 10 % površine pročelja. Dijelove pročelja sa prisutnom zarazom mikroorganizmima sanirati premazom kvalitete kao TEARCID. TERACID nanositi 
na potpuno suhu podlogu četkom, valjkom ili uređajem za prskanje pod tlakom pazeći da se podloga potpuno 
zasiti Teracidom. Zbog smanjenja rizika od ponovnog obrastanjapovršina algama i plijesnima, premazivanje Teracidom ponoviti nakon sušenja.
</t>
  </si>
  <si>
    <t>Dobava materijala i izvedba fasadnog sustava toplinske i zvučne izolacije objekta na sljedeći način:</t>
  </si>
  <si>
    <t xml:space="preserve"> čišćenje podloge od ostataka agregata, morta ili trošne žbuke</t>
  </si>
  <si>
    <t>premaz impregnacijskim sredstvom kvalitete kao koncentrat grund</t>
  </si>
  <si>
    <r>
      <t xml:space="preserve">• Na visini </t>
    </r>
    <r>
      <rPr>
        <sz val="10"/>
        <rFont val="Calibri"/>
        <family val="2"/>
        <charset val="238"/>
      </rPr>
      <t>≥</t>
    </r>
    <r>
      <rPr>
        <sz val="10"/>
        <rFont val="Calibri"/>
        <family val="2"/>
        <charset val="238"/>
      </rPr>
      <t xml:space="preserve"> 35-60 cm od razine kote uređenog terena na zid se građevinskim ljepilom zalijepi OSNOVNI RUBNI PROFIL, širine 12 cm i mehanički pričvrsti vijcima 2 kom/m'</t>
    </r>
  </si>
  <si>
    <t xml:space="preserve">Izolacijske ploče  EPS –  F, stabilizirane, teško zapaljive i izrađene bez regenerata, prema HRN EN 13163, sa prekopom, dimenzija 100 cm x 50 cm, debljine  12 cm, postaviti na OSNOVNI RUBNI PROFIL -Al te slijedom po čitavoj fasadnoj plohi. </t>
  </si>
  <si>
    <r>
      <t>• Ploče se lijepe sa GRAĐEVINSKIM LJEPILOM. Ljepilo se nanosi na ploče trakasto 5 cm oko ruba ploče i još 6 mrlja (točaka). Utrošak oko 5 kg/m</t>
    </r>
    <r>
      <rPr>
        <vertAlign val="superscript"/>
        <sz val="10"/>
        <rFont val="Calibri"/>
        <family val="2"/>
        <charset val="238"/>
      </rPr>
      <t>2</t>
    </r>
    <r>
      <rPr>
        <sz val="10"/>
        <rFont val="Calibri"/>
        <family val="2"/>
        <charset val="238"/>
      </rPr>
      <t xml:space="preserve">. </t>
    </r>
  </si>
  <si>
    <t xml:space="preserve">Špalete izvesti sa pločama  EPS – F debljine 3 cm. Punoplošna izolacija mora pokriti čelo ploče špalete. Ljepe se sa građevinskim  ljepilom i pričvrste sa  Pričvrsnicama za stiropor 2 kom/m'.  </t>
  </si>
  <si>
    <t>Ploče učvrstiti sa  PRIČVRSNICAMA  dužine 300 mm  najranije 24 sata nakon lijepljenja, na uglovima, na krajevima sustava i oko otvora  najmanje 2 kom/m². Broj pričvrsnica  prema proračunu specificiranog sustava. Montirati minimalno 8 pričvrsnica po m² plohe.</t>
  </si>
  <si>
    <t>U svemu izvesti prema preporukama proizvođača sustava.</t>
  </si>
  <si>
    <t xml:space="preserve">Dobava i ugradnja materjala za izvedbu POVEZANOG SUSTAVA ZA VANJSKU TOPLINSKU IZOLACIJU (ETICS) NA OSNOVI  EPS – F </t>
  </si>
  <si>
    <t>Najmanje 24 sata prije nanošenja prvog sloja ljepila oko kuteva otvora, prozora i vrata dijagonalno se na EPS - F postavljaju trake mrežice dimenzija 500 mm x 250 mm, utisnu u ljepilo i zaglade.</t>
  </si>
  <si>
    <t>Na uglovima zgrade i na kutovima oko otvora prozora i vrata ugrađuje se KUTNI PROFIL SA STAKLENOM MREŽICOM zaljepi se građevinskim ljepilom na  EPS-F. (1 kg/m’)</t>
  </si>
  <si>
    <r>
      <t xml:space="preserve">Na ploče  EPS – F nanosi se metalnom gladilicom prvi sloj GRAĐEVINSKOG LJEPILA u debljini oko 2 mm i širini 1.10 m – 1.20 m i odmah utisne ALKALNO POSTOJANA STAKLENA MREŽICA sa preklopima </t>
    </r>
    <r>
      <rPr>
        <sz val="10"/>
        <rFont val="Calibri"/>
        <family val="2"/>
        <charset val="238"/>
      </rPr>
      <t>≥</t>
    </r>
    <r>
      <rPr>
        <sz val="10"/>
        <rFont val="Calibri"/>
        <family val="2"/>
        <charset val="238"/>
      </rPr>
      <t xml:space="preserve"> 10 cm.</t>
    </r>
  </si>
  <si>
    <r>
      <t>Drugi sloj ljepila nanjeti u debljini 2 mm.</t>
    </r>
    <r>
      <rPr>
        <i/>
        <sz val="10"/>
        <rFont val="Calibri"/>
        <family val="2"/>
        <charset val="238"/>
      </rPr>
      <t xml:space="preserve"> </t>
    </r>
    <r>
      <rPr>
        <sz val="10"/>
        <rFont val="Calibri"/>
        <family val="2"/>
        <charset val="238"/>
      </rPr>
      <t>utrošak ljepila 4 – 5 kg/m</t>
    </r>
    <r>
      <rPr>
        <vertAlign val="superscript"/>
        <sz val="10"/>
        <rFont val="Calibri"/>
        <family val="2"/>
        <charset val="238"/>
      </rPr>
      <t>2</t>
    </r>
    <r>
      <rPr>
        <sz val="10"/>
        <rFont val="Calibri"/>
        <family val="2"/>
        <charset val="238"/>
      </rPr>
      <t xml:space="preserve">, a </t>
    </r>
    <r>
      <rPr>
        <i/>
        <sz val="10"/>
        <rFont val="Calibri"/>
        <family val="2"/>
        <charset val="238"/>
      </rPr>
      <t xml:space="preserve"> </t>
    </r>
    <r>
      <rPr>
        <sz val="10"/>
        <rFont val="Calibri"/>
        <family val="2"/>
        <charset val="238"/>
      </rPr>
      <t>mrežice 1.10 m</t>
    </r>
    <r>
      <rPr>
        <vertAlign val="superscript"/>
        <sz val="10"/>
        <rFont val="Calibri"/>
        <family val="2"/>
        <charset val="238"/>
      </rPr>
      <t>2</t>
    </r>
    <r>
      <rPr>
        <sz val="10"/>
        <rFont val="Calibri"/>
        <family val="2"/>
        <charset val="238"/>
      </rPr>
      <t>/m</t>
    </r>
    <r>
      <rPr>
        <vertAlign val="superscript"/>
        <sz val="10"/>
        <rFont val="Calibri"/>
        <family val="2"/>
        <charset val="238"/>
      </rPr>
      <t>2</t>
    </r>
    <r>
      <rPr>
        <sz val="10"/>
        <rFont val="Calibri"/>
        <family val="2"/>
        <charset val="238"/>
      </rPr>
      <t xml:space="preserve">. </t>
    </r>
  </si>
  <si>
    <t xml:space="preserve">U svemu izvesti prema preporukama proizvođača sustava                                                                                                                                                                                   </t>
  </si>
  <si>
    <r>
      <t>Završno-zaštitna ukrasna žbuka.</t>
    </r>
    <r>
      <rPr>
        <sz val="10"/>
        <rFont val="Calibri"/>
        <family val="2"/>
        <charset val="238"/>
      </rPr>
      <t xml:space="preserve">  </t>
    </r>
  </si>
  <si>
    <t>Prednamaz za 100 % silikatnu žbuku kvalitete kao SILIKATGRUND OBOJENI</t>
  </si>
  <si>
    <r>
      <t xml:space="preserve"> SILIKATNA ŽBUKA 100 %, veličina zrna do 2 mm</t>
    </r>
    <r>
      <rPr>
        <vertAlign val="superscript"/>
        <sz val="10"/>
        <rFont val="Calibri"/>
        <family val="2"/>
        <charset val="238"/>
      </rPr>
      <t xml:space="preserve">;   </t>
    </r>
  </si>
  <si>
    <t>Izvedba u dvije boje u skladu sa postojećim stanjem.</t>
  </si>
  <si>
    <t xml:space="preserve">a/ fasadna ploha </t>
  </si>
  <si>
    <t>boja: oker žuto</t>
  </si>
  <si>
    <t>b/ fasadna ploha - vertikalna i horizontalna bodura</t>
  </si>
  <si>
    <t>boja: bijelo</t>
  </si>
  <si>
    <t>3a.</t>
  </si>
  <si>
    <t>Dobava materijala i izvedba fasadnog sustava toplinske i zvučne izolacije aneksa stubišta i sanitarija na sljedeći način:</t>
  </si>
  <si>
    <t>čišćenje podloge od ostataka agregata, morta ili trošne žbuke</t>
  </si>
  <si>
    <r>
      <t xml:space="preserve">• Na visini </t>
    </r>
    <r>
      <rPr>
        <sz val="10"/>
        <rFont val="Calibri"/>
        <family val="2"/>
        <charset val="238"/>
      </rPr>
      <t>≥</t>
    </r>
    <r>
      <rPr>
        <sz val="10"/>
        <rFont val="Calibri"/>
        <family val="2"/>
        <charset val="238"/>
      </rPr>
      <t xml:space="preserve"> 35-60 cm od razine kote uređenog terena na zid se građevinskim ljepilom zalijepi OSNOVNI RUBNI PROFIL, širine 14 cm i mehanički pričvrsti vijcima 2 kom/m'</t>
    </r>
  </si>
  <si>
    <t xml:space="preserve">Izolacijske ploče  EPS –  F, stabilizirane, teško zapaljive i izrađene bez regenerata, prema HRN EN 13163, sa prekopom, dimenzija 100 cm x 50 cm, debljine 12 cm, postaviti na OSNOVNI RUBNI PROFIL -Al te slijedom po čitavoj fasadnoj plohi. </t>
  </si>
  <si>
    <t xml:space="preserve"> Špalete izvesti sa pločama  EPS – F debljine  3 cm. Punoplošna izolacija mora pokriti čelo ploče špalete. Ljepe se sa građevinskim  ljepilom i pričvrste sa  Pričvrsnicama za stiropor 2  kom/m'.  </t>
  </si>
  <si>
    <t>Ploče  učvrstiti sa  PRIČVRSNICAMA  dužine  320 mm  najranije 24 sata nakon lijepljenja,  na uglovima, na krajevima sustava i oko otvora  najmanje 2 kom/m2. Broj pričvrsnica  prema proračunu specificiranog sustava. Montirati minimalno 8 pričvrsnica po m2 plohe.</t>
  </si>
  <si>
    <t xml:space="preserve">Dobava i ugradnja materijala za izvedbu POVEZANOG SUSTAVA ZA VANJSKU TOPLINSKU IZOLACIJU (ETICS) NA OSNOVI  EPS – F </t>
  </si>
  <si>
    <t>Najmanje 24 sata prije nanošenja prvog sloja ljepila oko kuteva otvora, prozora i vrata dijagonalno se na   EPS - F   postavljaju trake mrežice dimenzija 500 mm x 250 mm,  utisnu u ljepilo i zaglade.</t>
  </si>
  <si>
    <t>Na uglovima zgrade i na kutovima oko otvora prozora i vrata ugrađuje se KUTNI PROFIL SA STAKLENOM MREŽICOM zaljepi se građevinskim ljepilom na  EPS  - F. (1 kg/m’)</t>
  </si>
  <si>
    <r>
      <t xml:space="preserve">Na ploče  EPS – F nanosi se metalnom gladilicom prvi sloj GRAĐEVINSKOG LJEPILA u debljini oko 2 mm i širini 1.10 m – 1.20 m i odmah utisne ALKALNO POSTOJANA STAKLENA MREŽICA sa preklopima </t>
    </r>
    <r>
      <rPr>
        <sz val="10"/>
        <rFont val="Calibri"/>
        <family val="2"/>
        <charset val="238"/>
      </rPr>
      <t>≥</t>
    </r>
    <r>
      <rPr>
        <sz val="10"/>
        <rFont val="Calibri"/>
        <family val="2"/>
        <charset val="238"/>
      </rPr>
      <t>10 cm.</t>
    </r>
  </si>
  <si>
    <r>
      <t>Drugi sloj ljepila nanjeti u debljini 2 mm.</t>
    </r>
    <r>
      <rPr>
        <i/>
        <sz val="10"/>
        <rFont val="Calibri"/>
        <family val="2"/>
        <charset val="238"/>
      </rPr>
      <t xml:space="preserve"> </t>
    </r>
    <r>
      <rPr>
        <sz val="10"/>
        <rFont val="Calibri"/>
        <family val="2"/>
        <charset val="238"/>
      </rPr>
      <t>utrošak ljepila 4 – 5 kg/m</t>
    </r>
    <r>
      <rPr>
        <vertAlign val="superscript"/>
        <sz val="10"/>
        <rFont val="Calibri"/>
        <family val="2"/>
        <charset val="238"/>
      </rPr>
      <t>2</t>
    </r>
    <r>
      <rPr>
        <sz val="10"/>
        <rFont val="Calibri"/>
        <family val="2"/>
        <charset val="238"/>
      </rPr>
      <t xml:space="preserve">, a </t>
    </r>
    <r>
      <rPr>
        <sz val="10"/>
        <rFont val="Calibri"/>
        <family val="2"/>
        <charset val="238"/>
      </rPr>
      <t>mrežice 1.10 m</t>
    </r>
    <r>
      <rPr>
        <vertAlign val="superscript"/>
        <sz val="10"/>
        <rFont val="Calibri"/>
        <family val="2"/>
        <charset val="238"/>
      </rPr>
      <t>2</t>
    </r>
    <r>
      <rPr>
        <sz val="10"/>
        <rFont val="Calibri"/>
        <family val="2"/>
        <charset val="238"/>
      </rPr>
      <t>/m</t>
    </r>
    <r>
      <rPr>
        <vertAlign val="superscript"/>
        <sz val="10"/>
        <rFont val="Calibri"/>
        <family val="2"/>
        <charset val="238"/>
      </rPr>
      <t>2</t>
    </r>
    <r>
      <rPr>
        <sz val="10"/>
        <rFont val="Calibri"/>
        <family val="2"/>
        <charset val="238"/>
      </rPr>
      <t xml:space="preserve">. </t>
    </r>
  </si>
  <si>
    <r>
      <t>SILIKATNA ŽBUKA 100 %, veličina zrna do 2 mm</t>
    </r>
    <r>
      <rPr>
        <vertAlign val="superscript"/>
        <sz val="10"/>
        <rFont val="Calibri"/>
        <family val="2"/>
        <charset val="238"/>
      </rPr>
      <t xml:space="preserve">;   </t>
    </r>
  </si>
  <si>
    <t>Dobava materijala i izvedba sokla objekta na sljedeći način :</t>
  </si>
  <si>
    <t>a/ hidroizolacija</t>
  </si>
  <si>
    <t>Dobava i ugradnja materjala za izvedbu vertikalne hidroizolacije podnožja zida - sokla vanjskih zidova do OSNOVNOG RUBNOG PROFILA fasadnog toplinskog sustava, visine min. 30 cm. Izvesti slijedeće radove:</t>
  </si>
  <si>
    <t xml:space="preserve">• hladni bitumenski prednamaz </t>
  </si>
  <si>
    <t>• bitumenska savitljiva hidroizolacijska traka za zaštitu od vlage, d = 4 mm, (zavarena na podlogu)</t>
  </si>
  <si>
    <t>U svemu prema preporukama proizvođača. Obračun po izvedenoj površini</t>
  </si>
  <si>
    <t>b/ termoizolacija</t>
  </si>
  <si>
    <r>
      <t>Dobava i ugradnja ploča ekstrudiranoga polistirena ( hrapave površine ) d = 10 cm, gustoće 32 kg/m</t>
    </r>
    <r>
      <rPr>
        <vertAlign val="superscript"/>
        <sz val="10"/>
        <rFont val="Calibri"/>
        <family val="2"/>
        <charset val="238"/>
      </rPr>
      <t>3</t>
    </r>
    <r>
      <rPr>
        <sz val="10"/>
        <rFont val="Calibri"/>
        <family val="2"/>
        <charset val="238"/>
      </rPr>
      <t xml:space="preserve"> sa preklopima, za toplinsku izolaciju podnožja zida Ugraditi na sloj hidroizolacije njenim točkastim grijanjem i mehanički pričvrstiti sa pričvrsnicama uz Osnovni profil, min 2 kom/m'</t>
    </r>
  </si>
  <si>
    <t>c/završni sloj</t>
  </si>
  <si>
    <t xml:space="preserve">Dobava potrebnog materjala i izrada završnog sloja na podlogu armiranog cementnog ljepila na podnožju zida. </t>
  </si>
  <si>
    <t>Završni se sloj izvodi kao :</t>
  </si>
  <si>
    <t>granitna pločice d= 1 cm u boji i tonu po izboru projektanta (sokl visine cca 50 cm)</t>
  </si>
  <si>
    <t>Dobava i montaža novih revizionih vratašca gromobranske instalacije (mjerni spoj). Tipska vratašca za mjerni spoj na pročelju.</t>
  </si>
  <si>
    <t>kom</t>
  </si>
  <si>
    <t>Montaža raznih sitnih predmeta na fasadu po završetku radova na postojeće lokacije (lampe i sl.)</t>
  </si>
  <si>
    <t xml:space="preserve">sati </t>
  </si>
  <si>
    <t>Dobava svog potrebnog materijala i postava ranije demontiranih odvodnih krovnih vertikala sa postojećim labuđim vratovima, kotlićem izljevima i slično. Potrebno predvidjeti dobavu i montažu novih obujmica te potrebno prekrajanje dijela labuđih vratova.</t>
  </si>
  <si>
    <t>Debljina novoizvedene etics fasade iznosi d=10 cm, predvidjetio odgovarajuće obujmice sa špicom za pričvršćenje.</t>
  </si>
  <si>
    <t xml:space="preserve">B2. FASADERSKI RADOVI </t>
  </si>
  <si>
    <t>B. FASADERSKI RADOVI :</t>
  </si>
  <si>
    <t>C. SUHOMONTAŽERSKI RADOVI – IZVEDBA NENOSIVIH  OBLOGA OD GIPSKARTONSKIH PLOČA</t>
  </si>
  <si>
    <t xml:space="preserve">Navedeni radovi izvode se po tehničkim specifikacijama i tipologiji poznatih proizvođača sistema (Knauf ili karakteristikama jednakovrijedan certificirani sustav). U stavkama troškovnika nisu opisane posebnosti vezane za potrebe izrade instalacijskog zida ili specijalnih nosača za veća opterećenja, što će izvođač izvesti prema potrebi. Sva potrebna spojna sredstva i nosivu metalnu konstrukciju izvođač isporučuje prema katalogu proizvođača sistema.U jediničnu cijenu suhomontažerskih radova uključuje se sav rad, materijal, transport, potrebna nosiva konstrukcija za ugradnju gips kartonskih ploča, dobava i ugradnja brtvenog i pričvrsnog materijala kao i sve radnje brtvljenja, zapunjavanja, obrade površina i kitanja, a prema tehničkoj dokumentaciji i uputstvima proizvođača. U slučaju ugradnje dovratnika ili sanitarija potrebno je u gipskartonske zidove ugraditi dodatne nosive tipske metalne profile, što je uključeno u cijenu.
</t>
  </si>
  <si>
    <t>Kod izvedbe spuštenih stropova u cijenu se uključuje dobava i ugradnja metalne konstrukcije i ovjesa, brtveni i pričvrsni materijal, kao i izvedbu svih opšava oko otvora, proboja, rubova, međusobnih spojeva, izvedbu lomnih ploha, te sve potrebne radne skele i platforme. Nakon svake faze suhomontažnih radova obavezan pregled i primopredaja faze radova putem upisa u građevinski dnevnik.</t>
  </si>
  <si>
    <t>Izolacija učionice na katu pored stubišta.</t>
  </si>
  <si>
    <t>Privremena demontaža postojećih unutarnjih rolo tendi za zaštitu od sunca dim. 60/90 cm te ponovna montaža na zid po završetku radova.</t>
  </si>
  <si>
    <t>5</t>
  </si>
  <si>
    <t>Demontaža postojeće obloge stropova i zidova od lamperije. Lamperiju pažljivo demontirati i predati investitoru za ponovnu uporabu.</t>
  </si>
  <si>
    <t>Privremena demontaža razvoda elektroinstalacija učionice kata pored stubišta.</t>
  </si>
  <si>
    <t>Demontažom obuhvatiti:</t>
  </si>
  <si>
    <t>- demontaža 6 rasvjetnih tijela, 1 prekidača, 3 utičnice i slično.</t>
  </si>
  <si>
    <t>Stavkom obuhvatiti i prilagodbu te ponovnu montažu instalacijskog razvoda prije izvedbe gipskartonskih radova te montažu opreme po završetku gipskartonskih radova.</t>
  </si>
  <si>
    <t>Predviđa se rad KV električara u trajanju 15 radnih sati.</t>
  </si>
  <si>
    <t>1</t>
  </si>
  <si>
    <t>Dobava materijala i izrada sustava  toplinske izolacije u podgledu učionice:</t>
  </si>
  <si>
    <t>Na ranije pripremljenu podlogu postaviti sloj mineralne vune kvalitete  MW-EN 13162-T2-WS-WL(P) debljine 20 cm. Mineralna vuna  jednakovrijednih karakteristika kao Knauf Insulation višenamjenski filc Classic 040.</t>
  </si>
  <si>
    <t>Vunu učvrstiti odgovarajućim pričvrsnim sredstvom.</t>
  </si>
  <si>
    <t>Oblaganje podgleda /spušteni strop s gipskartonskim pločama vatrootpornosti F 30 min.</t>
  </si>
  <si>
    <t>Sistem jednakovrijednih karakteristika kao Knauf spušteni strop D112.</t>
  </si>
  <si>
    <t>Podloga za učvršćenje spuštenog stropa drvena konstrukcija.</t>
  </si>
  <si>
    <t>Montaža na metalnoj potkonstrukciji iz pocinčanih čeličnih profila (CD profil 60x27x0,6) kao nosivi i montažni profili, učvršćeni u sirovi strop pomoću ovjesa.</t>
  </si>
  <si>
    <t>Ukupna visina spuštanja  h=35,0 cm.</t>
  </si>
  <si>
    <r>
      <t>Dvostruka obloga od gipskartonskih ploča tipa jednakovrijednih karakteristika kao Knauf GKF A2,</t>
    </r>
    <r>
      <rPr>
        <b/>
        <sz val="10"/>
        <rFont val="Calibri"/>
        <family val="2"/>
        <charset val="238"/>
      </rPr>
      <t xml:space="preserve"> d=2x1,25=2,5 cm</t>
    </r>
  </si>
  <si>
    <t>Izolacijski materijal predmet posebne stavke troškovnika.</t>
  </si>
  <si>
    <r>
      <rPr>
        <b/>
        <i/>
        <sz val="10"/>
        <rFont val="Calibri"/>
        <family val="2"/>
        <charset val="238"/>
      </rPr>
      <t>Napomena</t>
    </r>
    <r>
      <rPr>
        <sz val="10"/>
        <rFont val="Calibri"/>
        <family val="2"/>
        <charset val="238"/>
      </rPr>
      <t xml:space="preserve">: preko ranije postavljene termoizolacije postaviti </t>
    </r>
    <r>
      <rPr>
        <b/>
        <sz val="10"/>
        <rFont val="Calibri"/>
        <family val="2"/>
        <charset val="238"/>
      </rPr>
      <t>parnu branu</t>
    </r>
    <r>
      <rPr>
        <sz val="10"/>
        <rFont val="Calibri"/>
        <family val="2"/>
        <charset val="238"/>
      </rPr>
      <t xml:space="preserve"> sa ljepljenim preklopima. Parna brana u cijeni stavke.</t>
    </r>
  </si>
  <si>
    <t>Kvaliteta obrade površine Q2 (prema kategorizaciji proizvođača sistema).</t>
  </si>
  <si>
    <t>U cijenu izrade uračunata je dobava, transport, montaža i ugradnja svih potrebnih elemenata, kao i sve radnje i izrada svih detalja (kod spajanja na obodne konstrukcije, izrada dilatacija), a sve prema uputama i tehničkoj specifikaciji proizvođača sistema.</t>
  </si>
  <si>
    <t xml:space="preserve">Oblaganje zidova/izolirana zidna obloga učvršćena na zid </t>
  </si>
  <si>
    <t>Sistem kao Knauf zidna obloga W 623</t>
  </si>
  <si>
    <t>Zidna obloga s metalnom potkonstrukcijom iz pocinčanih čeličnih CD i UD profila pričvršćenih na zid od opeke pomoću direktnog ovjesa.</t>
  </si>
  <si>
    <t>Sloj PE folije (parne brane) ispred obloge od gipskartonskih ploča.</t>
  </si>
  <si>
    <r>
      <t xml:space="preserve">Obloga od gipskartonskih ploča tipa kao Knauf  HA13, </t>
    </r>
    <r>
      <rPr>
        <b/>
        <sz val="10"/>
        <rFont val="Calibri"/>
        <family val="2"/>
        <charset val="238"/>
      </rPr>
      <t>d=2,50 cm. Dvije ploče tipa HA 2 x 1,25 cm.</t>
    </r>
  </si>
  <si>
    <t>Izolacija stubišta prema tavanu.</t>
  </si>
  <si>
    <t>Dobava materijala i izrada sustava  toplinske izolacije u podgledu stubišta- izvodi se prema kosini podgleda krovišta:</t>
  </si>
  <si>
    <t>Na ranije pripremljenu podlogu postaviti sloj mineralne vune kvalitete  MW-EN 13162-T2-WS-WL(P) debljine 20 cm. Mineralna vuna jednakovrijednih karakteristika kao Knauf Insulation višenamjenski filc Classic 040.</t>
  </si>
  <si>
    <t>9.</t>
  </si>
  <si>
    <t>Oblaganje podgleda krovne konstrukcije/spušteni strop s gipskartonskim pločama vatrootpornosti EI 30 min prema podgledu krovne konstrukcije.</t>
  </si>
  <si>
    <t>10.</t>
  </si>
  <si>
    <t>Izvedba lakog montažnog pregradnog zida  s gipskartonskim pločama.</t>
  </si>
  <si>
    <t>Sistem kao pregradni zid Knauf W112 ili jednakovrijedan sustav.</t>
  </si>
  <si>
    <t>Ukupna debljina zida 20,0 cm.</t>
  </si>
  <si>
    <t>Pregradni zid s dvostrukom metalnom potkonstrukcijom iz pocinčanih čeličnih CW i UW profila širine d=10,0+5,0 cm, te izolacijom iz  kamene vune, obostrano dvostruko obložen gipskartonskim pločama.</t>
  </si>
  <si>
    <t>U cijeni stavke izvedba parne brane s ljepljenim preklopima.</t>
  </si>
  <si>
    <t xml:space="preserve">Izloacijski sloj: mineralna vuna volumenske mase 30kg/m³, d= 15,0 cm </t>
  </si>
  <si>
    <t>Dvostruka obloga sa svake strane potkonstrukcije izvodi se iz vlagoodbojnih gipskartonskih ploča tipa kao Knauf HA13 (d=2x1,25 cm) ili jednakovrijedan proizvod.</t>
  </si>
  <si>
    <t>soboslikarski radovi</t>
  </si>
  <si>
    <t>11.</t>
  </si>
  <si>
    <t>Dobava materijala i bojanje gipskartonskih zidova i spuštenih stropova bijelom bojom u 2 sloja. Sve potrebne predradnje u cijeni stavke.</t>
  </si>
  <si>
    <t>D. OSTALI RADOVI</t>
  </si>
  <si>
    <t>NAPOMENA: u jedinične cijene stavki obavezno uključiti sve nabave, transporte i ugradnje materijala, sav potrebni rad, osnovni i pomoćni materijal i pomoćne radnje, pokretnu skelu; razne pripomoći, sitni spojni ,materijal i pričvrsna sredstva i sl., a sve do potpune funkcionalne gotovosti pojedine stavke, uključivo čišćenje nakon dovršetka i u tijeku radova - ako opisom stavke nije drugačije određeno.</t>
  </si>
  <si>
    <t>Dimnjak kotlovnice promjera 250 mm s pripadnim plaštevima i izolacijom visine 11 m.</t>
  </si>
  <si>
    <t>Dislokacija dimnjaka kotlovnice, stavkom obuhvatiti:</t>
  </si>
  <si>
    <t>-Privremenu demontažu postojećeg inox dimnjaka kotlovnice sa pripadnom oblogom i zaštitnim plaštom te odlaganje na gradilišni deponij.</t>
  </si>
  <si>
    <t>- Dobava novih konzola za dislokaciju dimnjaka 15 cm od ruba postojeće zidne plohe.</t>
  </si>
  <si>
    <t>- Izvedba novog prespoja u kotlovnici</t>
  </si>
  <si>
    <t>- Montaža dimovoda na nove konzole</t>
  </si>
  <si>
    <t>- Izolacija dimovoda- upotreijebiti postojeći materijal i plašteve.</t>
  </si>
  <si>
    <t>Inox dimnjak bojlera za PTV promjera 120 mm visine 5 m.</t>
  </si>
  <si>
    <t>Dislokacija dimnjaka PTV, stavkom obuhvatiti:</t>
  </si>
  <si>
    <t>-Privremenu demontažu postojećeg inox  dimnjaka te odlaganje na gradilišni deponij.</t>
  </si>
  <si>
    <t>- Izvedba novog prespoja na bojler</t>
  </si>
  <si>
    <t>- dobava cijevi za produženje dimovoda- potrebno 5 m cijevi s pripadnim konzolama</t>
  </si>
  <si>
    <t>Izvedba opšava na krovu.</t>
  </si>
  <si>
    <t>Izmještanje plinske instalacije.- 32 m instalacijskog razvoda na postojećoj fasadi.</t>
  </si>
  <si>
    <t>Stavkom obuhvatiti:</t>
  </si>
  <si>
    <t>- privremeno blindiranje priključka u suradnji s distributerom plina</t>
  </si>
  <si>
    <t xml:space="preserve">- privremena demontaža plinske instalacije </t>
  </si>
  <si>
    <t>- dobava i montaža novih konzola za odmicanje od fasadne plohe</t>
  </si>
  <si>
    <t>- izvedba prespoja na bojler i brojilo</t>
  </si>
  <si>
    <t>- puštanje u rad u suradnji s distributerom plina</t>
  </si>
  <si>
    <t>vrata prema neizoliranom tavanu</t>
  </si>
  <si>
    <t xml:space="preserve">Dobava svog potrebnog materijala, izrada i montaža jednokrilnih vrata od višekomornih PVC profila             </t>
  </si>
  <si>
    <r>
      <t>Maksimalni dozvoljeni koeficijent prolaska topline elementa Uw</t>
    </r>
    <r>
      <rPr>
        <vertAlign val="subscript"/>
        <sz val="10"/>
        <rFont val="Calibri"/>
        <family val="2"/>
        <charset val="238"/>
      </rPr>
      <t>max</t>
    </r>
    <r>
      <rPr>
        <sz val="10"/>
        <rFont val="Calibri"/>
        <family val="2"/>
        <charset val="238"/>
      </rPr>
      <t xml:space="preserve"> [W/(m</t>
    </r>
    <r>
      <rPr>
        <vertAlign val="superscript"/>
        <sz val="10"/>
        <rFont val="Calibri"/>
        <family val="2"/>
        <charset val="238"/>
      </rPr>
      <t>2</t>
    </r>
    <r>
      <rPr>
        <sz val="10"/>
        <rFont val="Calibri"/>
        <family val="2"/>
        <charset val="238"/>
      </rPr>
      <t>K)]&lt;1,40</t>
    </r>
  </si>
  <si>
    <t>Dimenzije zidarskog otvora 100/200 cm.</t>
  </si>
  <si>
    <t>Stavkom obuhvaćena i :</t>
  </si>
  <si>
    <t>- brava i kvaka u cijeni</t>
  </si>
  <si>
    <t>SVEUKUPNA REKAPITULACIJA:</t>
  </si>
  <si>
    <t>pdv 25%</t>
  </si>
  <si>
    <t>SVEUKUPNO S pdv-om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</si>
</sst>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0.00\ "/>
    <numFmt numFmtId="165" formatCode="#0.00;\-#0.00;;"/>
    <numFmt numFmtId="166" formatCode="#,##0.00\ &quot;kn&quot;"/>
  </numFmts>
  <fonts count="57">
    <font>
      <sz val="10"/>
      <name val="Arial"/>
    </font>
    <font>
      <sz val="11"/>
      <color theme="1"/>
      <name val="Calibri"/>
      <family val="2"/>
      <charset val="238"/>
      <scheme val="minor"/>
    </font>
    <font>
      <sz val="10"/>
      <name val="Arial"/>
      <family val="2"/>
      <charset val="238"/>
    </font>
    <font>
      <sz val="72"/>
      <color indexed="55"/>
      <name val="SablonaSerijaA2"/>
      <charset val="238"/>
    </font>
    <font>
      <sz val="72"/>
      <color indexed="17"/>
      <name val="SablonaSerijaA2"/>
      <charset val="238"/>
    </font>
    <font>
      <sz val="72"/>
      <name val="Arial"/>
      <family val="2"/>
      <charset val="238"/>
    </font>
    <font>
      <i/>
      <sz val="9"/>
      <name val="Calibri"/>
      <family val="2"/>
      <charset val="238"/>
    </font>
    <font>
      <u/>
      <sz val="10"/>
      <color indexed="12"/>
      <name val="Arial"/>
      <family val="2"/>
      <charset val="238"/>
    </font>
    <font>
      <u/>
      <sz val="10"/>
      <color indexed="12"/>
      <name val="Calibri"/>
      <family val="2"/>
      <charset val="238"/>
    </font>
    <font>
      <u/>
      <sz val="10"/>
      <name val="Calibri"/>
      <family val="2"/>
      <charset val="238"/>
    </font>
    <font>
      <sz val="10"/>
      <name val="Calibri"/>
      <family val="2"/>
      <charset val="238"/>
    </font>
    <font>
      <sz val="11"/>
      <name val="Calibri"/>
      <family val="2"/>
      <charset val="238"/>
    </font>
    <font>
      <b/>
      <i/>
      <sz val="18"/>
      <color indexed="55"/>
      <name val="Calibri"/>
      <family val="2"/>
      <charset val="238"/>
    </font>
    <font>
      <i/>
      <sz val="20"/>
      <name val="Calibri"/>
      <family val="2"/>
      <charset val="238"/>
    </font>
    <font>
      <b/>
      <sz val="12"/>
      <name val="Calibri"/>
      <family val="2"/>
      <charset val="238"/>
    </font>
    <font>
      <sz val="12"/>
      <name val="Calibri"/>
      <family val="2"/>
      <charset val="238"/>
    </font>
    <font>
      <sz val="9"/>
      <name val="Calibri"/>
      <family val="2"/>
      <charset val="238"/>
    </font>
    <font>
      <b/>
      <sz val="11"/>
      <name val="Calibri"/>
      <family val="2"/>
      <charset val="238"/>
    </font>
    <font>
      <b/>
      <sz val="10"/>
      <name val="Calibri"/>
      <family val="2"/>
      <charset val="238"/>
    </font>
    <font>
      <b/>
      <i/>
      <sz val="11"/>
      <color indexed="10"/>
      <name val="Calibri"/>
      <family val="2"/>
      <charset val="238"/>
    </font>
    <font>
      <b/>
      <sz val="10"/>
      <color indexed="10"/>
      <name val="Calibri"/>
      <family val="2"/>
      <charset val="238"/>
    </font>
    <font>
      <b/>
      <sz val="10"/>
      <color indexed="10"/>
      <name val="Arial"/>
      <family val="2"/>
      <charset val="238"/>
    </font>
    <font>
      <b/>
      <sz val="10"/>
      <name val="Calibri"/>
      <family val="2"/>
      <charset val="238"/>
      <scheme val="minor"/>
    </font>
    <font>
      <b/>
      <sz val="10"/>
      <name val="Arial"/>
      <family val="2"/>
      <charset val="238"/>
    </font>
    <font>
      <i/>
      <sz val="11"/>
      <name val="Calibri"/>
      <family val="2"/>
      <charset val="238"/>
    </font>
    <font>
      <b/>
      <i/>
      <sz val="11"/>
      <name val="Calibri"/>
      <family val="2"/>
      <charset val="238"/>
    </font>
    <font>
      <sz val="12"/>
      <name val="Arial"/>
      <family val="2"/>
    </font>
    <font>
      <b/>
      <sz val="12"/>
      <name val="Arial"/>
      <family val="2"/>
    </font>
    <font>
      <b/>
      <sz val="14"/>
      <name val="Calibri"/>
      <family val="2"/>
      <charset val="238"/>
    </font>
    <font>
      <sz val="10"/>
      <color indexed="10"/>
      <name val="Calibri"/>
      <family val="2"/>
      <charset val="238"/>
    </font>
    <font>
      <sz val="12"/>
      <name val="Arial"/>
      <family val="2"/>
      <charset val="238"/>
    </font>
    <font>
      <vertAlign val="superscript"/>
      <sz val="10"/>
      <name val="Calibri"/>
      <family val="2"/>
      <charset val="238"/>
    </font>
    <font>
      <sz val="10"/>
      <color indexed="8"/>
      <name val="Calibri"/>
      <family val="2"/>
      <charset val="238"/>
    </font>
    <font>
      <sz val="14"/>
      <name val="Arial"/>
      <family val="2"/>
      <charset val="238"/>
    </font>
    <font>
      <i/>
      <sz val="10"/>
      <name val="Calibri"/>
      <family val="2"/>
      <charset val="238"/>
    </font>
    <font>
      <b/>
      <i/>
      <sz val="10"/>
      <name val="Calibri"/>
      <family val="2"/>
      <charset val="238"/>
    </font>
    <font>
      <sz val="10"/>
      <color rgb="FFFF0000"/>
      <name val="Calibri"/>
      <family val="2"/>
      <charset val="238"/>
    </font>
    <font>
      <b/>
      <i/>
      <sz val="10"/>
      <color rgb="FFFF0000"/>
      <name val="Calibri"/>
      <family val="2"/>
      <charset val="238"/>
    </font>
    <font>
      <sz val="10"/>
      <name val="Calibri"/>
      <family val="2"/>
      <charset val="238"/>
      <scheme val="minor"/>
    </font>
    <font>
      <sz val="9"/>
      <color rgb="FFFF0000"/>
      <name val="Calibri"/>
      <family val="2"/>
      <charset val="238"/>
    </font>
    <font>
      <b/>
      <vertAlign val="superscript"/>
      <sz val="10"/>
      <name val="Calibri"/>
      <family val="2"/>
      <charset val="238"/>
    </font>
    <font>
      <i/>
      <sz val="10"/>
      <name val="Calibri"/>
      <family val="2"/>
      <charset val="238"/>
      <scheme val="minor"/>
    </font>
    <font>
      <b/>
      <sz val="10"/>
      <name val="Arial"/>
      <family val="2"/>
    </font>
    <font>
      <sz val="10"/>
      <name val="Arial"/>
      <family val="2"/>
    </font>
    <font>
      <sz val="10"/>
      <color indexed="10"/>
      <name val="Arial"/>
      <family val="2"/>
    </font>
    <font>
      <b/>
      <sz val="12"/>
      <name val="Calibri"/>
      <family val="2"/>
      <charset val="238"/>
      <scheme val="minor"/>
    </font>
    <font>
      <b/>
      <sz val="12"/>
      <name val="Arial"/>
      <family val="2"/>
      <charset val="238"/>
    </font>
    <font>
      <b/>
      <i/>
      <sz val="10"/>
      <name val="Calibri"/>
      <family val="2"/>
      <charset val="238"/>
      <scheme val="minor"/>
    </font>
    <font>
      <sz val="10"/>
      <color indexed="10"/>
      <name val="Calibri"/>
      <family val="2"/>
      <charset val="238"/>
      <scheme val="minor"/>
    </font>
    <font>
      <sz val="10"/>
      <color indexed="8"/>
      <name val="Calibri"/>
      <family val="2"/>
      <charset val="238"/>
      <scheme val="minor"/>
    </font>
    <font>
      <sz val="14"/>
      <name val="Calibri"/>
      <family val="2"/>
      <charset val="238"/>
      <scheme val="minor"/>
    </font>
    <font>
      <vertAlign val="subscript"/>
      <sz val="10"/>
      <name val="Calibri"/>
      <family val="2"/>
      <charset val="238"/>
    </font>
    <font>
      <b/>
      <i/>
      <sz val="14"/>
      <name val="Calibri"/>
      <family val="2"/>
      <charset val="238"/>
    </font>
    <font>
      <sz val="11"/>
      <name val="Arial"/>
      <family val="2"/>
      <charset val="238"/>
    </font>
    <font>
      <b/>
      <sz val="11"/>
      <name val="Calibri"/>
      <family val="2"/>
      <charset val="238"/>
      <scheme val="minor"/>
    </font>
    <font>
      <b/>
      <sz val="14"/>
      <name val="Calibri"/>
      <family val="2"/>
      <charset val="238"/>
      <scheme val="minor"/>
    </font>
    <font>
      <b/>
      <i/>
      <sz val="12"/>
      <name val="Calibri"/>
      <family val="2"/>
      <charset val="238"/>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5">
    <xf numFmtId="0" fontId="0" fillId="0" borderId="0"/>
    <xf numFmtId="0" fontId="7" fillId="0" borderId="0" applyNumberFormat="0" applyFill="0" applyBorder="0" applyAlignment="0" applyProtection="0">
      <alignment vertical="top"/>
      <protection locked="0"/>
    </xf>
    <xf numFmtId="0" fontId="2" fillId="0" borderId="0"/>
    <xf numFmtId="0" fontId="7"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 fillId="0" borderId="0" applyNumberFormat="0" applyFill="0" applyBorder="0" applyAlignment="0" applyProtection="0">
      <alignment vertical="top"/>
      <protection locked="0"/>
    </xf>
    <xf numFmtId="0" fontId="2" fillId="0" borderId="0"/>
  </cellStyleXfs>
  <cellXfs count="503">
    <xf numFmtId="0" fontId="0" fillId="0" borderId="0" xfId="0"/>
    <xf numFmtId="0" fontId="2" fillId="0" borderId="0" xfId="0" applyFont="1"/>
    <xf numFmtId="0" fontId="10" fillId="0" borderId="0" xfId="0" applyFont="1"/>
    <xf numFmtId="0" fontId="10" fillId="0" borderId="0" xfId="0" applyFont="1" applyAlignment="1">
      <alignment vertical="top"/>
    </xf>
    <xf numFmtId="0" fontId="11" fillId="0" borderId="0" xfId="0" applyFont="1"/>
    <xf numFmtId="1" fontId="11" fillId="0" borderId="0" xfId="0" applyNumberFormat="1" applyFont="1" applyAlignment="1">
      <alignment horizontal="center"/>
    </xf>
    <xf numFmtId="4" fontId="10" fillId="0" borderId="0" xfId="0" applyNumberFormat="1" applyFont="1"/>
    <xf numFmtId="0" fontId="12" fillId="0" borderId="0" xfId="0" applyFont="1"/>
    <xf numFmtId="1" fontId="10" fillId="0" borderId="0" xfId="0" applyNumberFormat="1" applyFont="1" applyAlignment="1">
      <alignment horizontal="center"/>
    </xf>
    <xf numFmtId="1" fontId="13" fillId="0" borderId="0" xfId="0" applyNumberFormat="1" applyFont="1" applyAlignment="1">
      <alignment horizontal="center"/>
    </xf>
    <xf numFmtId="0" fontId="11" fillId="0" borderId="0" xfId="0" applyFont="1" applyAlignment="1">
      <alignment horizontal="right" vertical="top" wrapText="1"/>
    </xf>
    <xf numFmtId="1" fontId="11" fillId="0" borderId="0" xfId="0" applyNumberFormat="1" applyFont="1" applyAlignment="1">
      <alignment horizontal="center" wrapText="1"/>
    </xf>
    <xf numFmtId="2" fontId="2" fillId="0" borderId="0" xfId="0" applyNumberFormat="1" applyFont="1" applyAlignment="1"/>
    <xf numFmtId="0" fontId="24" fillId="0" borderId="0" xfId="0" applyFont="1" applyAlignment="1">
      <alignment horizontal="right" vertical="top" wrapText="1"/>
    </xf>
    <xf numFmtId="0" fontId="17" fillId="0" borderId="0" xfId="0" applyFont="1" applyAlignment="1">
      <alignment horizontal="left" vertical="top" wrapText="1"/>
    </xf>
    <xf numFmtId="0" fontId="18"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xf>
    <xf numFmtId="1" fontId="2" fillId="0" borderId="0" xfId="0" applyNumberFormat="1" applyFont="1" applyAlignment="1">
      <alignment horizontal="center"/>
    </xf>
    <xf numFmtId="4" fontId="2" fillId="0" borderId="0" xfId="0" applyNumberFormat="1" applyFont="1"/>
    <xf numFmtId="0" fontId="24" fillId="0" borderId="0" xfId="0" applyFont="1" applyAlignment="1">
      <alignment horizontal="left" vertical="top" wrapText="1"/>
    </xf>
    <xf numFmtId="0" fontId="15" fillId="3" borderId="1" xfId="0" applyFont="1" applyFill="1" applyBorder="1" applyAlignment="1">
      <alignment vertical="top"/>
    </xf>
    <xf numFmtId="0" fontId="14" fillId="3" borderId="2" xfId="0" applyFont="1" applyFill="1" applyBorder="1" applyAlignment="1">
      <alignment vertical="top" wrapText="1"/>
    </xf>
    <xf numFmtId="0" fontId="15" fillId="3" borderId="2" xfId="0" applyFont="1" applyFill="1" applyBorder="1" applyAlignment="1">
      <alignment horizontal="center"/>
    </xf>
    <xf numFmtId="1" fontId="15" fillId="3" borderId="2" xfId="0" applyNumberFormat="1" applyFont="1" applyFill="1" applyBorder="1" applyAlignment="1">
      <alignment horizontal="center"/>
    </xf>
    <xf numFmtId="4" fontId="15" fillId="3" borderId="2" xfId="0" applyNumberFormat="1" applyFont="1" applyFill="1" applyBorder="1"/>
    <xf numFmtId="2" fontId="15" fillId="3" borderId="3" xfId="0" applyNumberFormat="1" applyFont="1" applyFill="1" applyBorder="1" applyAlignment="1"/>
    <xf numFmtId="0" fontId="15" fillId="0" borderId="0" xfId="0" applyFont="1"/>
    <xf numFmtId="0" fontId="26" fillId="0" borderId="0" xfId="0" applyFont="1" applyFill="1" applyBorder="1" applyAlignment="1">
      <alignment vertical="top"/>
    </xf>
    <xf numFmtId="0" fontId="27" fillId="0" borderId="0" xfId="0" applyFont="1" applyFill="1" applyBorder="1" applyAlignment="1">
      <alignment vertical="top" wrapText="1"/>
    </xf>
    <xf numFmtId="0" fontId="26" fillId="0" borderId="0" xfId="0" applyFont="1" applyFill="1" applyBorder="1" applyAlignment="1">
      <alignment horizontal="center"/>
    </xf>
    <xf numFmtId="1" fontId="26" fillId="0" borderId="0" xfId="0" applyNumberFormat="1" applyFont="1" applyFill="1" applyBorder="1" applyAlignment="1">
      <alignment horizontal="center"/>
    </xf>
    <xf numFmtId="4" fontId="26" fillId="0" borderId="0" xfId="0" applyNumberFormat="1" applyFont="1" applyFill="1" applyBorder="1"/>
    <xf numFmtId="2" fontId="26" fillId="0" borderId="0" xfId="0" applyNumberFormat="1" applyFont="1" applyFill="1" applyBorder="1" applyAlignment="1"/>
    <xf numFmtId="0" fontId="26" fillId="0" borderId="0" xfId="0" applyFont="1" applyFill="1"/>
    <xf numFmtId="0" fontId="18" fillId="3" borderId="6" xfId="0" applyFont="1" applyFill="1" applyBorder="1" applyAlignment="1">
      <alignment horizontal="justify" vertical="top" wrapText="1"/>
    </xf>
    <xf numFmtId="0" fontId="18" fillId="3" borderId="7" xfId="0" applyFont="1" applyFill="1" applyBorder="1" applyAlignment="1">
      <alignment horizontal="justify" vertical="top" wrapText="1"/>
    </xf>
    <xf numFmtId="0" fontId="16" fillId="0" borderId="0" xfId="0" applyFont="1" applyFill="1" applyBorder="1"/>
    <xf numFmtId="0" fontId="14" fillId="3" borderId="1" xfId="0" applyFont="1" applyFill="1" applyBorder="1" applyAlignment="1">
      <alignment horizontal="left" vertical="top"/>
    </xf>
    <xf numFmtId="0" fontId="14" fillId="3" borderId="2" xfId="0" applyFont="1" applyFill="1" applyBorder="1" applyAlignment="1">
      <alignment horizontal="justify" vertical="top" wrapText="1"/>
    </xf>
    <xf numFmtId="4" fontId="14" fillId="3" borderId="2" xfId="0" applyNumberFormat="1" applyFont="1" applyFill="1" applyBorder="1" applyAlignment="1">
      <alignment horizontal="center" vertical="center"/>
    </xf>
    <xf numFmtId="4" fontId="14" fillId="3" borderId="2" xfId="0" applyNumberFormat="1" applyFont="1" applyFill="1" applyBorder="1" applyAlignment="1">
      <alignment horizontal="center"/>
    </xf>
    <xf numFmtId="0" fontId="14" fillId="3" borderId="2" xfId="0" applyFont="1" applyFill="1" applyBorder="1"/>
    <xf numFmtId="0" fontId="14" fillId="3" borderId="3" xfId="0" applyFont="1" applyFill="1" applyBorder="1"/>
    <xf numFmtId="0" fontId="14" fillId="0" borderId="0" xfId="0" applyFont="1" applyAlignment="1">
      <alignment horizontal="left" vertical="top"/>
    </xf>
    <xf numFmtId="0" fontId="14" fillId="0" borderId="0" xfId="0" applyFont="1" applyAlignment="1">
      <alignment horizontal="justify" vertical="top" wrapText="1"/>
    </xf>
    <xf numFmtId="4" fontId="14" fillId="0" borderId="0" xfId="0" applyNumberFormat="1" applyFont="1" applyAlignment="1">
      <alignment horizontal="center" vertical="center"/>
    </xf>
    <xf numFmtId="4" fontId="18" fillId="0" borderId="0" xfId="0" applyNumberFormat="1" applyFont="1" applyBorder="1" applyAlignment="1">
      <alignment horizontal="center"/>
    </xf>
    <xf numFmtId="0" fontId="14" fillId="0" borderId="0" xfId="0" applyFont="1" applyBorder="1"/>
    <xf numFmtId="4" fontId="10" fillId="0" borderId="0" xfId="0" applyNumberFormat="1" applyFont="1" applyFill="1" applyBorder="1" applyAlignment="1">
      <alignment horizontal="left" vertical="top" wrapText="1"/>
    </xf>
    <xf numFmtId="4" fontId="18" fillId="0" borderId="0" xfId="0" applyNumberFormat="1" applyFont="1" applyFill="1" applyBorder="1" applyAlignment="1">
      <alignment horizontal="left" vertical="top" wrapText="1"/>
    </xf>
    <xf numFmtId="4" fontId="10" fillId="0" borderId="0" xfId="0" applyNumberFormat="1" applyFont="1" applyFill="1" applyBorder="1" applyAlignment="1">
      <alignment wrapText="1"/>
    </xf>
    <xf numFmtId="1" fontId="29" fillId="0" borderId="0" xfId="0" applyNumberFormat="1" applyFont="1" applyFill="1" applyBorder="1" applyAlignment="1">
      <alignment horizontal="center" wrapText="1"/>
    </xf>
    <xf numFmtId="4" fontId="10" fillId="0" borderId="0" xfId="0" applyNumberFormat="1" applyFont="1" applyFill="1" applyBorder="1"/>
    <xf numFmtId="0" fontId="10" fillId="0" borderId="0" xfId="0" applyFont="1" applyFill="1" applyBorder="1" applyAlignment="1">
      <alignment vertical="top"/>
    </xf>
    <xf numFmtId="0" fontId="18" fillId="0" borderId="0" xfId="0" applyFont="1" applyFill="1" applyBorder="1" applyAlignment="1">
      <alignment vertical="top" wrapText="1"/>
    </xf>
    <xf numFmtId="0" fontId="25" fillId="0" borderId="0" xfId="0" applyFont="1" applyFill="1" applyAlignment="1">
      <alignment horizontal="center" vertical="center" wrapText="1"/>
    </xf>
    <xf numFmtId="0" fontId="10" fillId="0" borderId="0" xfId="0" applyFont="1" applyFill="1" applyBorder="1" applyAlignment="1">
      <alignment vertical="top" wrapText="1"/>
    </xf>
    <xf numFmtId="0" fontId="6" fillId="0" borderId="0" xfId="0" applyFont="1" applyFill="1" applyAlignment="1">
      <alignment horizontal="center" wrapText="1"/>
    </xf>
    <xf numFmtId="49" fontId="10" fillId="0" borderId="0" xfId="4" applyNumberFormat="1" applyFont="1" applyBorder="1" applyAlignment="1">
      <alignment horizontal="left" vertical="top"/>
    </xf>
    <xf numFmtId="0" fontId="10" fillId="0" borderId="0" xfId="4" applyFont="1" applyBorder="1" applyAlignment="1">
      <alignment horizontal="left" vertical="top" wrapText="1"/>
    </xf>
    <xf numFmtId="49" fontId="10" fillId="0" borderId="0" xfId="4" applyNumberFormat="1" applyFont="1" applyBorder="1" applyAlignment="1">
      <alignment horizontal="center"/>
    </xf>
    <xf numFmtId="4" fontId="10" fillId="0" borderId="0" xfId="4" applyNumberFormat="1" applyFont="1" applyBorder="1" applyAlignment="1">
      <alignment horizontal="center" wrapText="1"/>
    </xf>
    <xf numFmtId="4" fontId="14" fillId="3" borderId="3" xfId="0" applyNumberFormat="1" applyFont="1" applyFill="1" applyBorder="1"/>
    <xf numFmtId="0" fontId="10" fillId="0" borderId="0" xfId="4" applyFont="1" applyFill="1" applyAlignment="1">
      <alignment vertical="top"/>
    </xf>
    <xf numFmtId="0" fontId="10" fillId="0" borderId="0" xfId="4" applyFont="1" applyFill="1" applyAlignment="1">
      <alignment vertical="top" wrapText="1"/>
    </xf>
    <xf numFmtId="0" fontId="10" fillId="0" borderId="0" xfId="4" applyFont="1" applyFill="1" applyAlignment="1">
      <alignment horizontal="center"/>
    </xf>
    <xf numFmtId="4" fontId="10" fillId="0" borderId="0" xfId="4" applyNumberFormat="1" applyFont="1" applyFill="1" applyAlignment="1">
      <alignment horizontal="center"/>
    </xf>
    <xf numFmtId="4" fontId="10" fillId="0" borderId="0" xfId="4" applyNumberFormat="1" applyFont="1" applyFill="1"/>
    <xf numFmtId="2" fontId="10" fillId="0" borderId="0" xfId="4" applyNumberFormat="1" applyFont="1" applyFill="1" applyAlignment="1"/>
    <xf numFmtId="0" fontId="18" fillId="0" borderId="0" xfId="4" applyFont="1" applyFill="1" applyBorder="1" applyAlignment="1">
      <alignment horizontal="left" vertical="top" wrapText="1"/>
    </xf>
    <xf numFmtId="0" fontId="2" fillId="0" borderId="0" xfId="4" applyAlignment="1">
      <alignment horizontal="left" wrapText="1"/>
    </xf>
    <xf numFmtId="49" fontId="10" fillId="0" borderId="0" xfId="4" applyNumberFormat="1" applyFont="1" applyAlignment="1">
      <alignment horizontal="left" vertical="top"/>
    </xf>
    <xf numFmtId="0" fontId="10" fillId="0" borderId="0" xfId="5" applyNumberFormat="1" applyFont="1" applyFill="1" applyBorder="1" applyAlignment="1">
      <alignment horizontal="left" vertical="top" wrapText="1"/>
    </xf>
    <xf numFmtId="0" fontId="29" fillId="0" borderId="0" xfId="4" applyFont="1" applyAlignment="1">
      <alignment vertical="top"/>
    </xf>
    <xf numFmtId="0" fontId="10" fillId="0" borderId="0" xfId="4" applyFont="1" applyFill="1" applyAlignment="1">
      <alignment horizontal="left" vertical="top" wrapText="1"/>
    </xf>
    <xf numFmtId="0" fontId="10" fillId="0" borderId="0" xfId="4" applyFont="1" applyBorder="1" applyAlignment="1">
      <alignment horizontal="center"/>
    </xf>
    <xf numFmtId="4" fontId="10" fillId="0" borderId="0" xfId="4" applyNumberFormat="1" applyFont="1" applyAlignment="1">
      <alignment horizontal="center"/>
    </xf>
    <xf numFmtId="4" fontId="10" fillId="0" borderId="0" xfId="4" applyNumberFormat="1" applyFont="1"/>
    <xf numFmtId="4" fontId="10" fillId="0" borderId="0" xfId="4" applyNumberFormat="1" applyFont="1" applyAlignment="1"/>
    <xf numFmtId="4" fontId="29" fillId="0" borderId="0" xfId="4" applyNumberFormat="1" applyFont="1" applyAlignment="1"/>
    <xf numFmtId="0" fontId="10" fillId="0" borderId="0" xfId="4" applyFont="1" applyAlignment="1">
      <alignment vertical="top"/>
    </xf>
    <xf numFmtId="49" fontId="10" fillId="0" borderId="0" xfId="6" applyNumberFormat="1" applyFont="1" applyFill="1" applyBorder="1" applyAlignment="1">
      <alignment horizontal="left" vertical="top" wrapText="1"/>
    </xf>
    <xf numFmtId="0" fontId="32" fillId="0" borderId="0" xfId="6" applyFont="1" applyFill="1" applyBorder="1" applyAlignment="1">
      <alignment horizontal="left" vertical="top" wrapText="1"/>
    </xf>
    <xf numFmtId="0" fontId="32" fillId="0" borderId="0" xfId="6" applyFont="1" applyBorder="1" applyAlignment="1">
      <alignment horizontal="left" vertical="top" wrapText="1"/>
    </xf>
    <xf numFmtId="0" fontId="10" fillId="0" borderId="0" xfId="4" applyFont="1" applyAlignment="1">
      <alignment horizontal="left" vertical="top" wrapText="1"/>
    </xf>
    <xf numFmtId="0" fontId="10" fillId="0" borderId="0" xfId="4" applyFont="1" applyAlignment="1">
      <alignment vertical="top" wrapText="1"/>
    </xf>
    <xf numFmtId="0" fontId="14" fillId="3" borderId="1" xfId="4" applyFont="1" applyFill="1" applyBorder="1" applyAlignment="1">
      <alignment vertical="top"/>
    </xf>
    <xf numFmtId="0" fontId="10" fillId="3" borderId="2" xfId="4" applyFont="1" applyFill="1" applyBorder="1" applyAlignment="1">
      <alignment vertical="top" wrapText="1"/>
    </xf>
    <xf numFmtId="0" fontId="10" fillId="3" borderId="2" xfId="4" applyFont="1" applyFill="1" applyBorder="1" applyAlignment="1">
      <alignment horizontal="center"/>
    </xf>
    <xf numFmtId="4" fontId="10" fillId="3" borderId="2" xfId="4" applyNumberFormat="1" applyFont="1" applyFill="1" applyBorder="1" applyAlignment="1">
      <alignment horizontal="center"/>
    </xf>
    <xf numFmtId="4" fontId="29" fillId="3" borderId="2" xfId="4" applyNumberFormat="1" applyFont="1" applyFill="1" applyBorder="1"/>
    <xf numFmtId="164" fontId="18" fillId="3" borderId="3" xfId="4" applyNumberFormat="1" applyFont="1" applyFill="1" applyBorder="1" applyAlignment="1"/>
    <xf numFmtId="4" fontId="14" fillId="3" borderId="7" xfId="0" applyNumberFormat="1" applyFont="1" applyFill="1" applyBorder="1" applyAlignment="1">
      <alignment horizontal="center" wrapText="1"/>
    </xf>
    <xf numFmtId="164" fontId="14" fillId="3" borderId="7" xfId="0" applyNumberFormat="1" applyFont="1" applyFill="1" applyBorder="1" applyAlignment="1">
      <alignment horizontal="center" wrapText="1"/>
    </xf>
    <xf numFmtId="0" fontId="15" fillId="3" borderId="6" xfId="7" applyFont="1" applyFill="1" applyBorder="1" applyAlignment="1">
      <alignment horizontal="center"/>
    </xf>
    <xf numFmtId="4" fontId="15" fillId="3" borderId="6" xfId="7" applyNumberFormat="1" applyFont="1" applyFill="1" applyBorder="1" applyAlignment="1">
      <alignment horizontal="center"/>
    </xf>
    <xf numFmtId="4" fontId="15" fillId="3" borderId="7" xfId="7" applyNumberFormat="1" applyFont="1" applyFill="1" applyBorder="1" applyAlignment="1"/>
    <xf numFmtId="0" fontId="15" fillId="0" borderId="0" xfId="7" applyFont="1" applyFill="1" applyBorder="1" applyAlignment="1">
      <alignment vertical="top"/>
    </xf>
    <xf numFmtId="0" fontId="14" fillId="0" borderId="0" xfId="7" applyFont="1" applyFill="1" applyBorder="1" applyAlignment="1">
      <alignment vertical="top" wrapText="1"/>
    </xf>
    <xf numFmtId="0" fontId="15" fillId="0" borderId="0" xfId="7" applyFont="1" applyFill="1" applyBorder="1" applyAlignment="1">
      <alignment horizontal="center"/>
    </xf>
    <xf numFmtId="4" fontId="15" fillId="0" borderId="0" xfId="7" applyNumberFormat="1" applyFont="1" applyFill="1" applyBorder="1" applyAlignment="1">
      <alignment horizontal="center"/>
    </xf>
    <xf numFmtId="4" fontId="15" fillId="0" borderId="0" xfId="7" applyNumberFormat="1" applyFont="1" applyFill="1" applyBorder="1" applyAlignment="1"/>
    <xf numFmtId="49" fontId="10" fillId="0" borderId="0" xfId="7" applyNumberFormat="1" applyFont="1" applyAlignment="1">
      <alignment horizontal="left" vertical="top"/>
    </xf>
    <xf numFmtId="49" fontId="18" fillId="0" borderId="0" xfId="7" applyNumberFormat="1" applyFont="1" applyAlignment="1">
      <alignment horizontal="justify" vertical="top"/>
    </xf>
    <xf numFmtId="49" fontId="17" fillId="0" borderId="0" xfId="7" applyNumberFormat="1" applyFont="1" applyAlignment="1" applyProtection="1">
      <alignment horizontal="center" vertical="top" wrapText="1"/>
      <protection locked="0"/>
    </xf>
    <xf numFmtId="4" fontId="18" fillId="0" borderId="0" xfId="7" applyNumberFormat="1" applyFont="1" applyBorder="1" applyAlignment="1" applyProtection="1">
      <alignment horizontal="center" wrapText="1"/>
      <protection locked="0"/>
    </xf>
    <xf numFmtId="4" fontId="17" fillId="0" borderId="0" xfId="7" applyNumberFormat="1" applyFont="1" applyBorder="1" applyAlignment="1" applyProtection="1">
      <alignment horizontal="center" wrapText="1"/>
      <protection locked="0"/>
    </xf>
    <xf numFmtId="4" fontId="17" fillId="0" borderId="0" xfId="7" applyNumberFormat="1" applyFont="1" applyBorder="1" applyAlignment="1" applyProtection="1">
      <alignment horizontal="justify" vertical="top" wrapText="1"/>
      <protection locked="0"/>
    </xf>
    <xf numFmtId="0" fontId="14" fillId="3" borderId="1" xfId="7" applyFont="1" applyFill="1" applyBorder="1" applyAlignment="1">
      <alignment horizontal="left" vertical="top"/>
    </xf>
    <xf numFmtId="0" fontId="14" fillId="3" borderId="2" xfId="7" applyFont="1" applyFill="1" applyBorder="1" applyAlignment="1">
      <alignment horizontal="justify" vertical="top" wrapText="1"/>
    </xf>
    <xf numFmtId="4" fontId="14" fillId="3" borderId="2" xfId="7" applyNumberFormat="1" applyFont="1" applyFill="1" applyBorder="1" applyAlignment="1">
      <alignment horizontal="center" vertical="center"/>
    </xf>
    <xf numFmtId="4" fontId="14" fillId="3" borderId="2" xfId="7" applyNumberFormat="1" applyFont="1" applyFill="1" applyBorder="1" applyAlignment="1">
      <alignment horizontal="center"/>
    </xf>
    <xf numFmtId="4" fontId="14" fillId="3" borderId="3" xfId="7" applyNumberFormat="1" applyFont="1" applyFill="1" applyBorder="1"/>
    <xf numFmtId="0" fontId="15" fillId="0" borderId="0" xfId="7" applyFont="1" applyAlignment="1">
      <alignment horizontal="left" vertical="top"/>
    </xf>
    <xf numFmtId="0" fontId="14" fillId="0" borderId="0" xfId="7" applyFont="1" applyAlignment="1">
      <alignment horizontal="justify" vertical="top" wrapText="1"/>
    </xf>
    <xf numFmtId="4" fontId="14" fillId="0" borderId="0" xfId="7" applyNumberFormat="1" applyFont="1" applyAlignment="1">
      <alignment horizontal="center" vertical="center"/>
    </xf>
    <xf numFmtId="4" fontId="18" fillId="0" borderId="0" xfId="7" applyNumberFormat="1" applyFont="1" applyBorder="1" applyAlignment="1">
      <alignment horizontal="center"/>
    </xf>
    <xf numFmtId="4" fontId="14" fillId="0" borderId="0" xfId="7" applyNumberFormat="1" applyFont="1" applyBorder="1" applyAlignment="1">
      <alignment horizontal="center"/>
    </xf>
    <xf numFmtId="4" fontId="14" fillId="0" borderId="0" xfId="7" applyNumberFormat="1" applyFont="1" applyBorder="1"/>
    <xf numFmtId="0" fontId="10" fillId="0" borderId="0" xfId="7" applyFont="1" applyFill="1" applyBorder="1" applyAlignment="1">
      <alignment vertical="top"/>
    </xf>
    <xf numFmtId="0" fontId="18" fillId="0" borderId="0" xfId="7" applyFont="1" applyFill="1" applyBorder="1" applyAlignment="1">
      <alignment vertical="top" wrapText="1"/>
    </xf>
    <xf numFmtId="0" fontId="6" fillId="0" borderId="0" xfId="7" applyFont="1" applyFill="1" applyAlignment="1">
      <alignment horizontal="center" wrapText="1"/>
    </xf>
    <xf numFmtId="0" fontId="16" fillId="0" borderId="0" xfId="7" applyFont="1" applyFill="1" applyAlignment="1">
      <alignment horizontal="center" wrapText="1"/>
    </xf>
    <xf numFmtId="49" fontId="10" fillId="0" borderId="0" xfId="8" applyNumberFormat="1" applyFont="1" applyFill="1" applyAlignment="1">
      <alignment horizontal="left" vertical="top"/>
    </xf>
    <xf numFmtId="0" fontId="10" fillId="0" borderId="0" xfId="0" applyFont="1" applyBorder="1" applyAlignment="1">
      <alignment horizontal="left" vertical="top" wrapText="1"/>
    </xf>
    <xf numFmtId="4" fontId="10" fillId="0" borderId="0" xfId="8" applyNumberFormat="1" applyFont="1" applyFill="1" applyBorder="1" applyAlignment="1">
      <alignment horizontal="center" wrapText="1"/>
    </xf>
    <xf numFmtId="4" fontId="10" fillId="0" borderId="0" xfId="9" applyNumberFormat="1" applyFont="1" applyFill="1" applyAlignment="1">
      <alignment horizontal="center" wrapText="1"/>
    </xf>
    <xf numFmtId="4" fontId="10" fillId="0" borderId="0" xfId="7" applyNumberFormat="1" applyFont="1" applyFill="1" applyAlignment="1">
      <alignment horizontal="center" wrapText="1"/>
    </xf>
    <xf numFmtId="0" fontId="10" fillId="0" borderId="0" xfId="7" applyFont="1" applyFill="1" applyBorder="1" applyAlignment="1">
      <alignment vertical="top" wrapText="1"/>
    </xf>
    <xf numFmtId="0" fontId="10" fillId="0" borderId="0" xfId="7" applyFont="1" applyFill="1" applyAlignment="1">
      <alignment horizontal="center" wrapText="1"/>
    </xf>
    <xf numFmtId="49" fontId="10" fillId="0" borderId="0" xfId="10" applyNumberFormat="1" applyFont="1" applyFill="1" applyBorder="1" applyAlignment="1">
      <alignment horizontal="left" vertical="top"/>
    </xf>
    <xf numFmtId="49" fontId="10" fillId="0" borderId="0" xfId="10" applyNumberFormat="1" applyFont="1" applyFill="1" applyBorder="1" applyAlignment="1">
      <alignment horizontal="left" vertical="top" wrapText="1"/>
    </xf>
    <xf numFmtId="0" fontId="10" fillId="0" borderId="0" xfId="7" applyFont="1" applyFill="1" applyAlignment="1">
      <alignment horizontal="center"/>
    </xf>
    <xf numFmtId="4" fontId="10" fillId="0" borderId="0" xfId="9" applyNumberFormat="1" applyFont="1" applyFill="1" applyBorder="1" applyAlignment="1">
      <alignment horizontal="center"/>
    </xf>
    <xf numFmtId="49" fontId="10" fillId="0" borderId="0" xfId="7" applyNumberFormat="1" applyFont="1" applyFill="1" applyAlignment="1">
      <alignment horizontal="left" vertical="top"/>
    </xf>
    <xf numFmtId="0" fontId="34" fillId="0" borderId="0" xfId="7" applyFont="1" applyAlignment="1">
      <alignment horizontal="left" vertical="top" wrapText="1"/>
    </xf>
    <xf numFmtId="49" fontId="10" fillId="0" borderId="0" xfId="10" applyNumberFormat="1" applyFont="1" applyAlignment="1">
      <alignment horizontal="center"/>
    </xf>
    <xf numFmtId="3" fontId="10" fillId="0" borderId="0" xfId="10" applyNumberFormat="1" applyFont="1" applyFill="1" applyBorder="1" applyAlignment="1">
      <alignment horizontal="center" wrapText="1"/>
    </xf>
    <xf numFmtId="0" fontId="34" fillId="0" borderId="0" xfId="7" applyFont="1" applyAlignment="1">
      <alignment wrapText="1"/>
    </xf>
    <xf numFmtId="0" fontId="10" fillId="0" borderId="0" xfId="7" applyFont="1" applyAlignment="1">
      <alignment horizontal="left" vertical="top" wrapText="1"/>
    </xf>
    <xf numFmtId="2" fontId="10" fillId="0" borderId="0" xfId="7" applyNumberFormat="1" applyFont="1" applyFill="1" applyBorder="1" applyAlignment="1">
      <alignment horizontal="center" wrapText="1"/>
    </xf>
    <xf numFmtId="49" fontId="10" fillId="0" borderId="0" xfId="7" applyNumberFormat="1" applyFont="1" applyAlignment="1">
      <alignment horizontal="center"/>
    </xf>
    <xf numFmtId="0" fontId="10" fillId="0" borderId="0" xfId="7" applyFont="1" applyAlignment="1">
      <alignment vertical="top" wrapText="1"/>
    </xf>
    <xf numFmtId="0" fontId="10" fillId="0" borderId="0" xfId="9" applyFont="1" applyAlignment="1">
      <alignment horizontal="left" vertical="top" wrapText="1"/>
    </xf>
    <xf numFmtId="4" fontId="10" fillId="0" borderId="0" xfId="10" applyNumberFormat="1" applyFont="1" applyFill="1" applyBorder="1" applyAlignment="1">
      <alignment horizontal="center" wrapText="1"/>
    </xf>
    <xf numFmtId="4" fontId="10" fillId="0" borderId="0" xfId="7" applyNumberFormat="1" applyFont="1" applyFill="1" applyBorder="1" applyAlignment="1">
      <alignment horizontal="center"/>
    </xf>
    <xf numFmtId="0" fontId="35" fillId="0" borderId="0" xfId="7" applyFont="1" applyAlignment="1">
      <alignment horizontal="left" vertical="top" wrapText="1"/>
    </xf>
    <xf numFmtId="49" fontId="36" fillId="0" borderId="0" xfId="7" applyNumberFormat="1" applyFont="1" applyFill="1" applyAlignment="1">
      <alignment horizontal="left" vertical="top"/>
    </xf>
    <xf numFmtId="0" fontId="37" fillId="0" borderId="0" xfId="7" applyFont="1" applyAlignment="1">
      <alignment vertical="top" wrapText="1"/>
    </xf>
    <xf numFmtId="0" fontId="38" fillId="0" borderId="0" xfId="11" applyFont="1" applyBorder="1" applyAlignment="1">
      <alignment horizontal="left" vertical="top" wrapText="1"/>
    </xf>
    <xf numFmtId="0" fontId="39" fillId="0" borderId="0" xfId="0" applyFont="1" applyFill="1" applyBorder="1"/>
    <xf numFmtId="0" fontId="36" fillId="0" borderId="0" xfId="7" applyFont="1" applyAlignment="1">
      <alignment vertical="top" wrapText="1"/>
    </xf>
    <xf numFmtId="0" fontId="38" fillId="0" borderId="0" xfId="11" applyFont="1" applyBorder="1" applyAlignment="1">
      <alignment horizontal="justify" vertical="top" wrapText="1"/>
    </xf>
    <xf numFmtId="49" fontId="10" fillId="0" borderId="0" xfId="4" applyNumberFormat="1" applyFont="1" applyFill="1" applyBorder="1" applyAlignment="1">
      <alignment horizontal="left" vertical="top"/>
    </xf>
    <xf numFmtId="0" fontId="10" fillId="0" borderId="0" xfId="4" applyFont="1" applyFill="1" applyBorder="1" applyAlignment="1">
      <alignment horizontal="left" vertical="top" wrapText="1"/>
    </xf>
    <xf numFmtId="49" fontId="31" fillId="0" borderId="0" xfId="4" applyNumberFormat="1" applyFont="1" applyFill="1" applyBorder="1" applyAlignment="1">
      <alignment horizontal="center"/>
    </xf>
    <xf numFmtId="4" fontId="10" fillId="0" borderId="0" xfId="4" applyNumberFormat="1" applyFont="1" applyFill="1" applyBorder="1" applyAlignment="1">
      <alignment horizontal="center" wrapText="1"/>
    </xf>
    <xf numFmtId="0" fontId="14" fillId="3" borderId="1" xfId="7" applyFont="1" applyFill="1" applyBorder="1" applyAlignment="1">
      <alignment vertical="top"/>
    </xf>
    <xf numFmtId="0" fontId="18" fillId="3" borderId="2" xfId="7" applyFont="1" applyFill="1" applyBorder="1" applyAlignment="1">
      <alignment vertical="top" wrapText="1"/>
    </xf>
    <xf numFmtId="0" fontId="18" fillId="3" borderId="2" xfId="7" applyFont="1" applyFill="1" applyBorder="1" applyAlignment="1">
      <alignment horizontal="center"/>
    </xf>
    <xf numFmtId="4" fontId="18" fillId="3" borderId="2" xfId="7" applyNumberFormat="1" applyFont="1" applyFill="1" applyBorder="1" applyAlignment="1">
      <alignment horizontal="center"/>
    </xf>
    <xf numFmtId="4" fontId="14" fillId="3" borderId="3" xfId="7" applyNumberFormat="1" applyFont="1" applyFill="1" applyBorder="1" applyAlignment="1"/>
    <xf numFmtId="0" fontId="10" fillId="0" borderId="0" xfId="7" applyFont="1" applyFill="1" applyBorder="1" applyAlignment="1">
      <alignment horizontal="center"/>
    </xf>
    <xf numFmtId="4" fontId="10" fillId="0" borderId="0" xfId="7" applyNumberFormat="1" applyFont="1" applyFill="1" applyBorder="1" applyAlignment="1"/>
    <xf numFmtId="0" fontId="10" fillId="0" borderId="0" xfId="12" applyFont="1" applyBorder="1" applyAlignment="1">
      <alignment horizontal="left" vertical="top" wrapText="1"/>
    </xf>
    <xf numFmtId="0" fontId="18" fillId="0" borderId="0" xfId="12" applyFont="1" applyBorder="1" applyAlignment="1">
      <alignment horizontal="left" vertical="top" wrapText="1"/>
    </xf>
    <xf numFmtId="0" fontId="10" fillId="0" borderId="0" xfId="8" applyFont="1" applyAlignment="1">
      <alignment horizontal="center"/>
    </xf>
    <xf numFmtId="49" fontId="18" fillId="0" borderId="0" xfId="8" applyNumberFormat="1" applyFont="1" applyFill="1" applyBorder="1" applyAlignment="1">
      <alignment horizontal="left" vertical="top" wrapText="1"/>
    </xf>
    <xf numFmtId="0" fontId="35" fillId="0" borderId="0" xfId="8" applyFont="1" applyAlignment="1">
      <alignment horizontal="left" vertical="top" wrapText="1"/>
    </xf>
    <xf numFmtId="0" fontId="10" fillId="0" borderId="0" xfId="8" applyFont="1" applyAlignment="1">
      <alignment horizontal="left" vertical="top" wrapText="1"/>
    </xf>
    <xf numFmtId="49" fontId="10" fillId="0" borderId="0" xfId="8" applyNumberFormat="1" applyFont="1" applyAlignment="1">
      <alignment horizontal="left" vertical="top"/>
    </xf>
    <xf numFmtId="0" fontId="18" fillId="0" borderId="0" xfId="8" applyFont="1" applyAlignment="1">
      <alignment horizontal="left" vertical="top" wrapText="1"/>
    </xf>
    <xf numFmtId="0" fontId="10" fillId="0" borderId="0" xfId="8" applyFont="1" applyAlignment="1">
      <alignment vertical="top" wrapText="1"/>
    </xf>
    <xf numFmtId="0" fontId="29" fillId="0" borderId="0" xfId="8" applyFont="1" applyFill="1"/>
    <xf numFmtId="0" fontId="29" fillId="0" borderId="0" xfId="8" applyFont="1" applyAlignment="1">
      <alignment horizontal="left" vertical="top" wrapText="1"/>
    </xf>
    <xf numFmtId="0" fontId="10" fillId="0" borderId="0" xfId="8" applyFont="1" applyFill="1" applyAlignment="1">
      <alignment horizontal="left" vertical="top"/>
    </xf>
    <xf numFmtId="0" fontId="35" fillId="0" borderId="0" xfId="8" applyFont="1" applyFill="1" applyAlignment="1">
      <alignment horizontal="left" vertical="top"/>
    </xf>
    <xf numFmtId="49" fontId="10" fillId="0" borderId="0" xfId="8" applyNumberFormat="1" applyFont="1" applyFill="1" applyAlignment="1">
      <alignment horizontal="left" vertical="top" wrapText="1"/>
    </xf>
    <xf numFmtId="49" fontId="18" fillId="0" borderId="0" xfId="8" applyNumberFormat="1" applyFont="1" applyFill="1" applyAlignment="1">
      <alignment horizontal="left" vertical="top" wrapText="1"/>
    </xf>
    <xf numFmtId="49" fontId="18" fillId="0" borderId="0" xfId="8" applyNumberFormat="1" applyFont="1" applyFill="1" applyAlignment="1">
      <alignment horizontal="justify" vertical="top"/>
    </xf>
    <xf numFmtId="0" fontId="18" fillId="0" borderId="0" xfId="8" applyFont="1" applyAlignment="1">
      <alignment vertical="top" wrapText="1"/>
    </xf>
    <xf numFmtId="49" fontId="18" fillId="0" borderId="0" xfId="8" applyNumberFormat="1" applyFont="1" applyFill="1" applyAlignment="1">
      <alignment horizontal="left" vertical="top"/>
    </xf>
    <xf numFmtId="49" fontId="10" fillId="0" borderId="0" xfId="8" applyNumberFormat="1" applyFont="1" applyFill="1" applyBorder="1" applyAlignment="1">
      <alignment horizontal="left" vertical="top"/>
    </xf>
    <xf numFmtId="0" fontId="18" fillId="0" borderId="0" xfId="8" applyFont="1" applyFill="1" applyAlignment="1">
      <alignment horizontal="left" vertical="top" wrapText="1"/>
    </xf>
    <xf numFmtId="0" fontId="18" fillId="0" borderId="0" xfId="8" applyFont="1" applyFill="1" applyAlignment="1">
      <alignment vertical="top" wrapText="1"/>
    </xf>
    <xf numFmtId="0" fontId="10" fillId="0" borderId="0" xfId="8" applyFont="1" applyFill="1" applyAlignment="1">
      <alignment horizontal="left" vertical="top" wrapText="1"/>
    </xf>
    <xf numFmtId="0" fontId="10" fillId="0" borderId="0" xfId="8" applyFont="1" applyFill="1" applyAlignment="1">
      <alignment vertical="top" wrapText="1"/>
    </xf>
    <xf numFmtId="49" fontId="10" fillId="4" borderId="0" xfId="8" applyNumberFormat="1" applyFont="1" applyFill="1" applyBorder="1" applyAlignment="1">
      <alignment horizontal="left" vertical="top"/>
    </xf>
    <xf numFmtId="0" fontId="18" fillId="4" borderId="0" xfId="8" applyFont="1" applyFill="1" applyAlignment="1">
      <alignment horizontal="left" vertical="top" wrapText="1"/>
    </xf>
    <xf numFmtId="49" fontId="29" fillId="0" borderId="0" xfId="8" applyNumberFormat="1" applyFont="1" applyFill="1" applyBorder="1" applyAlignment="1">
      <alignment horizontal="left" vertical="top"/>
    </xf>
    <xf numFmtId="0" fontId="29" fillId="0" borderId="0" xfId="8" applyFont="1" applyFill="1" applyAlignment="1">
      <alignment vertical="top" wrapText="1"/>
    </xf>
    <xf numFmtId="0" fontId="38" fillId="0" borderId="0" xfId="8" applyFont="1" applyFill="1" applyAlignment="1">
      <alignment horizontal="left" vertical="top" wrapText="1"/>
    </xf>
    <xf numFmtId="0" fontId="10" fillId="4" borderId="0" xfId="8" applyFont="1" applyFill="1" applyAlignment="1">
      <alignment horizontal="center"/>
    </xf>
    <xf numFmtId="2" fontId="10" fillId="0" borderId="0" xfId="7" applyNumberFormat="1" applyFont="1" applyFill="1" applyAlignment="1">
      <alignment horizontal="center" wrapText="1"/>
    </xf>
    <xf numFmtId="0" fontId="10" fillId="0" borderId="0" xfId="4" applyFont="1" applyFill="1" applyBorder="1" applyAlignment="1">
      <alignment vertical="top"/>
    </xf>
    <xf numFmtId="0" fontId="10" fillId="0" borderId="0" xfId="4" applyFont="1" applyFill="1" applyBorder="1" applyAlignment="1">
      <alignment horizontal="center"/>
    </xf>
    <xf numFmtId="4" fontId="10" fillId="0" borderId="0" xfId="9" applyNumberFormat="1" applyFont="1" applyAlignment="1">
      <alignment horizontal="center"/>
    </xf>
    <xf numFmtId="0" fontId="10" fillId="0" borderId="0" xfId="4" applyFont="1" applyFill="1" applyBorder="1" applyAlignment="1">
      <alignment vertical="top" wrapText="1"/>
    </xf>
    <xf numFmtId="0" fontId="14" fillId="0" borderId="0" xfId="0" applyFont="1" applyFill="1" applyBorder="1" applyAlignment="1">
      <alignment vertical="top"/>
    </xf>
    <xf numFmtId="0" fontId="10" fillId="0" borderId="0" xfId="13" applyFont="1" applyFill="1" applyBorder="1" applyAlignment="1" applyProtection="1">
      <alignment vertical="top" wrapText="1"/>
    </xf>
    <xf numFmtId="0" fontId="10" fillId="0" borderId="0" xfId="4" applyFont="1" applyFill="1" applyBorder="1" applyAlignment="1">
      <alignment horizontal="center" wrapText="1"/>
    </xf>
    <xf numFmtId="49" fontId="10" fillId="0" borderId="0" xfId="8" applyNumberFormat="1" applyFont="1" applyFill="1" applyAlignment="1">
      <alignment horizontal="justify" vertical="top"/>
    </xf>
    <xf numFmtId="0" fontId="10" fillId="0" borderId="0" xfId="7" applyFont="1" applyFill="1" applyBorder="1" applyAlignment="1">
      <alignment horizontal="left" wrapText="1"/>
    </xf>
    <xf numFmtId="0" fontId="15" fillId="3" borderId="5" xfId="7" applyFont="1" applyFill="1" applyBorder="1"/>
    <xf numFmtId="49" fontId="15" fillId="3" borderId="5" xfId="7" applyNumberFormat="1" applyFont="1" applyFill="1" applyBorder="1" applyAlignment="1">
      <alignment horizontal="left" vertical="top" wrapText="1"/>
    </xf>
    <xf numFmtId="4" fontId="15" fillId="3" borderId="6" xfId="7" applyNumberFormat="1" applyFont="1" applyFill="1" applyBorder="1" applyAlignment="1">
      <alignment horizontal="center" wrapText="1"/>
    </xf>
    <xf numFmtId="4" fontId="14" fillId="3" borderId="7" xfId="7" applyNumberFormat="1" applyFont="1" applyFill="1" applyBorder="1" applyAlignment="1">
      <alignment horizontal="right" vertical="top" wrapText="1"/>
    </xf>
    <xf numFmtId="49" fontId="14" fillId="3" borderId="8" xfId="7" applyNumberFormat="1" applyFont="1" applyFill="1" applyBorder="1" applyAlignment="1">
      <alignment horizontal="left" vertical="top" wrapText="1"/>
    </xf>
    <xf numFmtId="4" fontId="14" fillId="3" borderId="6" xfId="7" applyNumberFormat="1" applyFont="1" applyFill="1" applyBorder="1" applyAlignment="1">
      <alignment horizontal="center" wrapText="1"/>
    </xf>
    <xf numFmtId="4" fontId="14" fillId="3" borderId="7" xfId="7" applyNumberFormat="1" applyFont="1" applyFill="1" applyBorder="1" applyAlignment="1">
      <alignment horizontal="right" vertical="top"/>
    </xf>
    <xf numFmtId="49" fontId="15" fillId="0" borderId="0" xfId="7" applyNumberFormat="1" applyFont="1" applyFill="1" applyBorder="1" applyAlignment="1">
      <alignment horizontal="left" vertical="top" wrapText="1"/>
    </xf>
    <xf numFmtId="49" fontId="14" fillId="0" borderId="0" xfId="7" applyNumberFormat="1" applyFont="1" applyFill="1" applyBorder="1" applyAlignment="1">
      <alignment horizontal="left" vertical="top" wrapText="1"/>
    </xf>
    <xf numFmtId="4" fontId="14" fillId="0" borderId="0" xfId="7" applyNumberFormat="1" applyFont="1" applyFill="1" applyBorder="1" applyAlignment="1">
      <alignment horizontal="center" wrapText="1"/>
    </xf>
    <xf numFmtId="4" fontId="14" fillId="0" borderId="0" xfId="7" applyNumberFormat="1" applyFont="1" applyFill="1" applyBorder="1" applyAlignment="1">
      <alignment horizontal="right" vertical="top"/>
    </xf>
    <xf numFmtId="0" fontId="45" fillId="0" borderId="0" xfId="4" applyFont="1" applyFill="1" applyBorder="1" applyAlignment="1">
      <alignment vertical="top" wrapText="1"/>
    </xf>
    <xf numFmtId="0" fontId="46" fillId="0" borderId="0" xfId="4" applyFont="1" applyFill="1" applyBorder="1" applyAlignment="1">
      <alignment wrapText="1"/>
    </xf>
    <xf numFmtId="0" fontId="22" fillId="0" borderId="0" xfId="4" applyNumberFormat="1" applyFont="1" applyFill="1" applyBorder="1" applyAlignment="1">
      <alignment vertical="top" wrapText="1"/>
    </xf>
    <xf numFmtId="0" fontId="47" fillId="0" borderId="0" xfId="4" applyNumberFormat="1" applyFont="1" applyFill="1" applyBorder="1" applyAlignment="1">
      <alignment vertical="top" wrapText="1"/>
    </xf>
    <xf numFmtId="49" fontId="10" fillId="0" borderId="0" xfId="7" applyNumberFormat="1" applyFont="1" applyFill="1" applyBorder="1" applyAlignment="1">
      <alignment horizontal="left" vertical="top" wrapText="1"/>
    </xf>
    <xf numFmtId="49" fontId="10" fillId="0" borderId="0" xfId="7" applyNumberFormat="1" applyFont="1" applyFill="1" applyBorder="1" applyAlignment="1">
      <alignment horizontal="center" wrapText="1"/>
    </xf>
    <xf numFmtId="4" fontId="10" fillId="0" borderId="0" xfId="9" applyNumberFormat="1" applyFont="1" applyFill="1" applyBorder="1" applyAlignment="1">
      <alignment horizontal="center" wrapText="1"/>
    </xf>
    <xf numFmtId="0" fontId="10" fillId="0" borderId="0" xfId="7" applyNumberFormat="1" applyFont="1" applyFill="1" applyBorder="1" applyAlignment="1">
      <alignment horizontal="center" wrapText="1"/>
    </xf>
    <xf numFmtId="49" fontId="10" fillId="0" borderId="0" xfId="7" quotePrefix="1" applyNumberFormat="1" applyFont="1" applyFill="1" applyBorder="1" applyAlignment="1">
      <alignment horizontal="left" vertical="top" wrapText="1"/>
    </xf>
    <xf numFmtId="0" fontId="38" fillId="0" borderId="0" xfId="4" applyFont="1" applyFill="1" applyBorder="1" applyAlignment="1">
      <alignment vertical="top"/>
    </xf>
    <xf numFmtId="49" fontId="38" fillId="0" borderId="0" xfId="6" applyNumberFormat="1" applyFont="1" applyFill="1" applyBorder="1" applyAlignment="1">
      <alignment vertical="top" wrapText="1"/>
    </xf>
    <xf numFmtId="0" fontId="38" fillId="0" borderId="0" xfId="4" applyNumberFormat="1" applyFont="1" applyFill="1" applyBorder="1" applyAlignment="1">
      <alignment horizontal="right"/>
    </xf>
    <xf numFmtId="4" fontId="38" fillId="0" borderId="0" xfId="4" applyNumberFormat="1" applyFont="1" applyFill="1" applyBorder="1" applyAlignment="1">
      <alignment horizontal="center"/>
    </xf>
    <xf numFmtId="0" fontId="48" fillId="0" borderId="0" xfId="4" applyFont="1" applyFill="1" applyBorder="1" applyAlignment="1">
      <alignment vertical="top"/>
    </xf>
    <xf numFmtId="0" fontId="49" fillId="0" borderId="0" xfId="6" applyFont="1" applyBorder="1" applyAlignment="1">
      <alignment vertical="top" wrapText="1"/>
    </xf>
    <xf numFmtId="0" fontId="38" fillId="0" borderId="0" xfId="4" applyNumberFormat="1" applyFont="1" applyFill="1" applyBorder="1" applyAlignment="1">
      <alignment horizontal="center"/>
    </xf>
    <xf numFmtId="0" fontId="38" fillId="0" borderId="0" xfId="4" applyFont="1" applyAlignment="1">
      <alignment vertical="top" wrapText="1"/>
    </xf>
    <xf numFmtId="0" fontId="38" fillId="5" borderId="0" xfId="8" applyFont="1" applyFill="1" applyAlignment="1">
      <alignment horizontal="center"/>
    </xf>
    <xf numFmtId="0" fontId="22" fillId="0" borderId="0" xfId="4" applyFont="1" applyBorder="1" applyAlignment="1">
      <alignment horizontal="left" vertical="top" wrapText="1"/>
    </xf>
    <xf numFmtId="0" fontId="38" fillId="0" borderId="0" xfId="4" applyFont="1" applyBorder="1" applyAlignment="1">
      <alignment vertical="top" wrapText="1"/>
    </xf>
    <xf numFmtId="0" fontId="22" fillId="0" borderId="0" xfId="4" applyFont="1" applyFill="1" applyBorder="1" applyAlignment="1">
      <alignment vertical="top" wrapText="1"/>
    </xf>
    <xf numFmtId="0" fontId="38" fillId="0" borderId="0" xfId="4" applyFont="1" applyBorder="1" applyAlignment="1">
      <alignment horizontal="left" vertical="top" wrapText="1"/>
    </xf>
    <xf numFmtId="0" fontId="38" fillId="0" borderId="0" xfId="4" applyFont="1" applyAlignment="1">
      <alignment vertical="top"/>
    </xf>
    <xf numFmtId="0" fontId="18" fillId="0" borderId="0" xfId="4" applyFont="1" applyFill="1" applyBorder="1" applyAlignment="1">
      <alignment horizontal="justify" vertical="top" wrapText="1"/>
    </xf>
    <xf numFmtId="0" fontId="50" fillId="0" borderId="0" xfId="4" applyFont="1" applyFill="1" applyBorder="1" applyAlignment="1">
      <alignment vertical="top"/>
    </xf>
    <xf numFmtId="4" fontId="38" fillId="0" borderId="0" xfId="4" applyNumberFormat="1" applyFont="1" applyBorder="1" applyAlignment="1">
      <alignment horizontal="center"/>
    </xf>
    <xf numFmtId="49" fontId="38" fillId="0" borderId="0" xfId="6" applyNumberFormat="1" applyFont="1" applyFill="1" applyBorder="1" applyAlignment="1">
      <alignment horizontal="left" vertical="top" wrapText="1"/>
    </xf>
    <xf numFmtId="0" fontId="49" fillId="0" borderId="0" xfId="6" applyFont="1" applyBorder="1" applyAlignment="1">
      <alignment horizontal="left" vertical="top" wrapText="1"/>
    </xf>
    <xf numFmtId="0" fontId="38" fillId="0" borderId="0" xfId="4" applyFont="1" applyAlignment="1">
      <alignment horizontal="left" vertical="top" wrapText="1"/>
    </xf>
    <xf numFmtId="0" fontId="22" fillId="0" borderId="0" xfId="4" applyFont="1" applyFill="1" applyBorder="1" applyAlignment="1">
      <alignment horizontal="left" vertical="top" wrapText="1"/>
    </xf>
    <xf numFmtId="2" fontId="38" fillId="0" borderId="0" xfId="4" applyNumberFormat="1" applyFont="1" applyFill="1" applyAlignment="1">
      <alignment horizontal="center" wrapText="1"/>
    </xf>
    <xf numFmtId="0" fontId="38" fillId="0" borderId="0" xfId="4" applyFont="1" applyFill="1" applyBorder="1" applyAlignment="1">
      <alignment vertical="top" wrapText="1"/>
    </xf>
    <xf numFmtId="0" fontId="38" fillId="0" borderId="0" xfId="4" applyFont="1" applyFill="1" applyBorder="1" applyAlignment="1">
      <alignment horizontal="left" vertical="top" wrapText="1"/>
    </xf>
    <xf numFmtId="49" fontId="35" fillId="0" borderId="0" xfId="7" applyNumberFormat="1" applyFont="1" applyFill="1" applyBorder="1" applyAlignment="1">
      <alignment horizontal="left" vertical="top" wrapText="1"/>
    </xf>
    <xf numFmtId="0" fontId="10" fillId="0" borderId="0" xfId="4" applyFont="1" applyFill="1" applyBorder="1" applyAlignment="1">
      <alignment horizontal="justify" vertical="top" wrapText="1"/>
    </xf>
    <xf numFmtId="0" fontId="38" fillId="0" borderId="0" xfId="14" applyFont="1" applyFill="1" applyBorder="1" applyAlignment="1">
      <alignment horizontal="left" vertical="top" wrapText="1"/>
    </xf>
    <xf numFmtId="0" fontId="38" fillId="0" borderId="0" xfId="14" applyFont="1" applyFill="1" applyAlignment="1">
      <alignment horizontal="center"/>
    </xf>
    <xf numFmtId="4" fontId="45" fillId="3" borderId="3" xfId="9" applyNumberFormat="1" applyFont="1" applyFill="1" applyBorder="1" applyAlignment="1">
      <alignment horizontal="center"/>
    </xf>
    <xf numFmtId="0" fontId="18" fillId="0" borderId="0" xfId="4" applyFont="1" applyFill="1" applyBorder="1" applyAlignment="1">
      <alignment vertical="top" wrapText="1"/>
    </xf>
    <xf numFmtId="4" fontId="10" fillId="0" borderId="0" xfId="4" applyNumberFormat="1" applyFont="1" applyFill="1" applyBorder="1" applyAlignment="1">
      <alignment horizontal="center"/>
    </xf>
    <xf numFmtId="4" fontId="10" fillId="0" borderId="0" xfId="4" applyNumberFormat="1" applyFont="1" applyFill="1" applyBorder="1" applyAlignment="1"/>
    <xf numFmtId="4" fontId="10" fillId="0" borderId="0" xfId="4" applyNumberFormat="1" applyFont="1" applyFill="1" applyAlignment="1">
      <alignment wrapText="1"/>
    </xf>
    <xf numFmtId="1" fontId="10" fillId="0" borderId="0" xfId="4" applyNumberFormat="1" applyFont="1" applyFill="1" applyAlignment="1">
      <alignment horizontal="center" wrapText="1"/>
    </xf>
    <xf numFmtId="4" fontId="10" fillId="0" borderId="0" xfId="4" applyNumberFormat="1" applyFont="1" applyFill="1" applyAlignment="1">
      <alignment horizontal="left" vertical="top" wrapText="1"/>
    </xf>
    <xf numFmtId="0" fontId="10" fillId="0" borderId="0" xfId="4" quotePrefix="1" applyFont="1" applyFill="1" applyAlignment="1">
      <alignment vertical="top" wrapText="1"/>
    </xf>
    <xf numFmtId="0" fontId="15" fillId="3" borderId="2" xfId="4" applyFont="1" applyFill="1" applyBorder="1" applyAlignment="1"/>
    <xf numFmtId="4" fontId="14" fillId="3" borderId="3" xfId="4" applyNumberFormat="1" applyFont="1" applyFill="1" applyBorder="1" applyAlignment="1"/>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4" fontId="2" fillId="0" borderId="0" xfId="0" applyNumberFormat="1" applyFont="1" applyFill="1" applyBorder="1"/>
    <xf numFmtId="2" fontId="2" fillId="0" borderId="0" xfId="0" applyNumberFormat="1" applyFont="1" applyFill="1" applyBorder="1" applyAlignment="1"/>
    <xf numFmtId="4" fontId="53" fillId="3" borderId="6" xfId="0" applyNumberFormat="1" applyFont="1" applyFill="1" applyBorder="1"/>
    <xf numFmtId="4" fontId="54" fillId="3" borderId="7" xfId="0" applyNumberFormat="1" applyFont="1" applyFill="1" applyBorder="1" applyAlignment="1"/>
    <xf numFmtId="49" fontId="14" fillId="3" borderId="5" xfId="0" applyNumberFormat="1" applyFont="1" applyFill="1" applyBorder="1" applyAlignment="1"/>
    <xf numFmtId="0" fontId="16" fillId="3" borderId="6" xfId="0" applyFont="1" applyFill="1" applyBorder="1"/>
    <xf numFmtId="0" fontId="14" fillId="3" borderId="6" xfId="0" applyFont="1" applyFill="1" applyBorder="1" applyAlignment="1"/>
    <xf numFmtId="0" fontId="14" fillId="3" borderId="5" xfId="0" applyNumberFormat="1" applyFont="1" applyFill="1" applyBorder="1" applyAlignment="1"/>
    <xf numFmtId="1" fontId="56" fillId="3" borderId="5" xfId="0" applyNumberFormat="1" applyFont="1" applyFill="1" applyBorder="1" applyAlignment="1">
      <alignment horizontal="center"/>
    </xf>
    <xf numFmtId="0" fontId="53" fillId="0" borderId="0" xfId="0" applyFont="1" applyFill="1" applyBorder="1" applyAlignment="1">
      <alignment vertical="top"/>
    </xf>
    <xf numFmtId="0" fontId="53" fillId="0" borderId="0" xfId="0" applyFont="1" applyFill="1" applyBorder="1" applyAlignment="1">
      <alignment vertical="top" wrapText="1"/>
    </xf>
    <xf numFmtId="0" fontId="53" fillId="0" borderId="0" xfId="0" applyFont="1" applyFill="1" applyBorder="1" applyAlignment="1">
      <alignment horizontal="center"/>
    </xf>
    <xf numFmtId="1" fontId="53" fillId="0" borderId="0" xfId="0" applyNumberFormat="1" applyFont="1" applyFill="1" applyBorder="1" applyAlignment="1">
      <alignment horizontal="center"/>
    </xf>
    <xf numFmtId="4" fontId="53" fillId="0" borderId="0" xfId="0" applyNumberFormat="1" applyFont="1" applyFill="1" applyBorder="1"/>
    <xf numFmtId="2" fontId="53" fillId="0" borderId="0" xfId="0" applyNumberFormat="1" applyFont="1" applyFill="1" applyBorder="1" applyAlignment="1"/>
    <xf numFmtId="0" fontId="2" fillId="0" borderId="0" xfId="0" applyFont="1" applyAlignment="1">
      <alignment vertical="top"/>
    </xf>
    <xf numFmtId="0" fontId="16" fillId="0" borderId="0" xfId="0" applyFont="1"/>
    <xf numFmtId="0" fontId="16" fillId="0" borderId="0" xfId="0" applyFont="1" applyFill="1"/>
    <xf numFmtId="49" fontId="10" fillId="0" borderId="0" xfId="4" applyNumberFormat="1" applyFont="1" applyAlignment="1" applyProtection="1">
      <alignment horizontal="center"/>
      <protection locked="0"/>
    </xf>
    <xf numFmtId="2" fontId="10" fillId="0" borderId="0" xfId="4" applyNumberFormat="1" applyFont="1" applyFill="1" applyAlignment="1" applyProtection="1">
      <alignment horizontal="center"/>
      <protection locked="0"/>
    </xf>
    <xf numFmtId="49" fontId="10" fillId="0" borderId="0" xfId="4" applyNumberFormat="1" applyFont="1" applyAlignment="1" applyProtection="1">
      <alignment vertical="center"/>
      <protection locked="0"/>
    </xf>
    <xf numFmtId="4" fontId="10" fillId="0" borderId="0" xfId="4" applyNumberFormat="1" applyFont="1" applyAlignment="1" applyProtection="1">
      <alignment vertical="center"/>
      <protection locked="0"/>
    </xf>
    <xf numFmtId="4" fontId="10" fillId="0" borderId="0" xfId="4" applyNumberFormat="1" applyFont="1" applyProtection="1">
      <protection locked="0"/>
    </xf>
    <xf numFmtId="4" fontId="10" fillId="0" borderId="0" xfId="4" applyNumberFormat="1" applyFont="1" applyAlignment="1" applyProtection="1">
      <protection locked="0"/>
    </xf>
    <xf numFmtId="0" fontId="10" fillId="0" borderId="0" xfId="4" applyFont="1" applyBorder="1" applyAlignment="1" applyProtection="1">
      <alignment horizontal="center"/>
      <protection locked="0"/>
    </xf>
    <xf numFmtId="4" fontId="10" fillId="0" borderId="0" xfId="4" applyNumberFormat="1" applyFont="1" applyAlignment="1" applyProtection="1">
      <alignment horizontal="center"/>
      <protection locked="0"/>
    </xf>
    <xf numFmtId="4" fontId="29" fillId="0" borderId="0" xfId="4" applyNumberFormat="1" applyFont="1" applyAlignment="1" applyProtection="1">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49" fontId="10" fillId="0" borderId="0" xfId="0" applyNumberFormat="1" applyFont="1" applyAlignment="1" applyProtection="1">
      <alignment horizontal="center"/>
      <protection locked="0"/>
    </xf>
    <xf numFmtId="4" fontId="10" fillId="0" borderId="0" xfId="0" applyNumberFormat="1" applyFont="1" applyFill="1" applyBorder="1" applyAlignment="1" applyProtection="1">
      <alignment horizontal="center" wrapText="1"/>
      <protection locked="0"/>
    </xf>
    <xf numFmtId="4" fontId="10" fillId="0" borderId="0" xfId="0" applyNumberFormat="1" applyFont="1" applyFill="1" applyBorder="1" applyAlignment="1" applyProtection="1">
      <alignment horizontal="center"/>
      <protection locked="0"/>
    </xf>
    <xf numFmtId="4" fontId="10" fillId="0" borderId="0" xfId="0" applyNumberFormat="1" applyFont="1" applyFill="1" applyBorder="1" applyAlignment="1" applyProtection="1">
      <alignment horizontal="left" vertical="top" wrapText="1"/>
      <protection locked="0"/>
    </xf>
    <xf numFmtId="4" fontId="10" fillId="0" borderId="0" xfId="0" applyNumberFormat="1" applyFont="1" applyFill="1" applyBorder="1" applyAlignment="1" applyProtection="1">
      <alignment wrapText="1"/>
      <protection locked="0"/>
    </xf>
    <xf numFmtId="1" fontId="10" fillId="0" borderId="0" xfId="0" applyNumberFormat="1" applyFont="1" applyFill="1" applyBorder="1" applyAlignment="1" applyProtection="1">
      <alignment horizontal="center"/>
      <protection locked="0"/>
    </xf>
    <xf numFmtId="4" fontId="10" fillId="0" borderId="0" xfId="0" applyNumberFormat="1" applyFont="1" applyFill="1" applyBorder="1" applyProtection="1">
      <protection locked="0"/>
    </xf>
    <xf numFmtId="165" fontId="10" fillId="0" borderId="0" xfId="0" applyNumberFormat="1" applyFont="1" applyFill="1" applyBorder="1" applyAlignment="1" applyProtection="1">
      <protection locked="0"/>
    </xf>
    <xf numFmtId="0" fontId="28" fillId="0" borderId="0" xfId="0" applyFont="1" applyFill="1" applyBorder="1" applyAlignment="1" applyProtection="1">
      <alignment horizontal="justify" vertical="top" wrapText="1" readingOrder="1"/>
      <protection locked="0"/>
    </xf>
    <xf numFmtId="0" fontId="18" fillId="0" borderId="0" xfId="0" applyFont="1" applyFill="1" applyBorder="1" applyAlignment="1" applyProtection="1">
      <alignment horizontal="justify" vertical="top" wrapText="1"/>
      <protection locked="0"/>
    </xf>
    <xf numFmtId="0" fontId="6" fillId="0" borderId="0" xfId="7" applyFont="1" applyFill="1" applyAlignment="1" applyProtection="1">
      <alignment horizontal="center" wrapText="1"/>
      <protection locked="0"/>
    </xf>
    <xf numFmtId="49" fontId="10" fillId="0" borderId="0" xfId="8" applyNumberFormat="1" applyFont="1" applyFill="1" applyAlignment="1" applyProtection="1">
      <alignment horizontal="center"/>
      <protection locked="0"/>
    </xf>
    <xf numFmtId="0" fontId="16" fillId="0" borderId="0" xfId="7" applyFont="1" applyFill="1" applyAlignment="1" applyProtection="1">
      <alignment horizontal="center" wrapText="1"/>
      <protection locked="0"/>
    </xf>
    <xf numFmtId="4" fontId="10" fillId="0" borderId="0" xfId="9" applyNumberFormat="1" applyFont="1" applyFill="1" applyAlignment="1" applyProtection="1">
      <alignment horizontal="center" wrapText="1"/>
      <protection locked="0"/>
    </xf>
    <xf numFmtId="4" fontId="10" fillId="0" borderId="0" xfId="7" applyNumberFormat="1" applyFont="1" applyFill="1" applyAlignment="1" applyProtection="1">
      <alignment horizontal="center" wrapText="1"/>
      <protection locked="0"/>
    </xf>
    <xf numFmtId="49" fontId="10" fillId="0" borderId="0" xfId="7" applyNumberFormat="1" applyFont="1" applyFill="1" applyAlignment="1" applyProtection="1">
      <alignment horizontal="center"/>
      <protection locked="0"/>
    </xf>
    <xf numFmtId="2" fontId="10" fillId="0" borderId="0" xfId="7" applyNumberFormat="1" applyFont="1" applyFill="1" applyBorder="1" applyAlignment="1" applyProtection="1">
      <alignment horizontal="center" wrapText="1"/>
      <protection locked="0"/>
    </xf>
    <xf numFmtId="4" fontId="10" fillId="0" borderId="0" xfId="9" applyNumberFormat="1" applyFont="1" applyFill="1" applyBorder="1" applyAlignment="1" applyProtection="1">
      <alignment horizontal="center"/>
      <protection locked="0"/>
    </xf>
    <xf numFmtId="49" fontId="10" fillId="0" borderId="0" xfId="10" applyNumberFormat="1" applyFont="1" applyAlignment="1" applyProtection="1">
      <alignment horizontal="center"/>
      <protection locked="0"/>
    </xf>
    <xf numFmtId="3" fontId="10" fillId="0" borderId="0" xfId="10" applyNumberFormat="1" applyFont="1" applyFill="1" applyBorder="1" applyAlignment="1" applyProtection="1">
      <alignment horizontal="center" wrapText="1"/>
      <protection locked="0"/>
    </xf>
    <xf numFmtId="49" fontId="10" fillId="0" borderId="0" xfId="7" applyNumberFormat="1" applyFont="1" applyAlignment="1" applyProtection="1">
      <alignment horizontal="center"/>
      <protection locked="0"/>
    </xf>
    <xf numFmtId="4" fontId="10" fillId="0" borderId="0" xfId="10" applyNumberFormat="1" applyFont="1" applyFill="1" applyBorder="1" applyAlignment="1" applyProtection="1">
      <alignment horizontal="center" wrapText="1"/>
      <protection locked="0"/>
    </xf>
    <xf numFmtId="4" fontId="10" fillId="0" borderId="0" xfId="7" applyNumberFormat="1" applyFont="1" applyFill="1" applyBorder="1" applyAlignment="1" applyProtection="1">
      <alignment horizontal="center"/>
      <protection locked="0"/>
    </xf>
    <xf numFmtId="49" fontId="36" fillId="0" borderId="0" xfId="7" applyNumberFormat="1" applyFont="1" applyAlignment="1" applyProtection="1">
      <alignment horizontal="center"/>
      <protection locked="0"/>
    </xf>
    <xf numFmtId="2" fontId="36" fillId="0" borderId="0" xfId="7" applyNumberFormat="1" applyFont="1" applyFill="1" applyBorder="1" applyAlignment="1" applyProtection="1">
      <alignment horizontal="center" wrapText="1"/>
      <protection locked="0"/>
    </xf>
    <xf numFmtId="0" fontId="16" fillId="0" borderId="0" xfId="0" applyFont="1" applyFill="1" applyBorder="1" applyProtection="1">
      <protection locked="0"/>
    </xf>
    <xf numFmtId="49" fontId="10" fillId="0" borderId="0" xfId="4" applyNumberFormat="1" applyFont="1" applyFill="1" applyBorder="1" applyAlignment="1" applyProtection="1">
      <alignment horizontal="center"/>
      <protection locked="0"/>
    </xf>
    <xf numFmtId="4" fontId="29" fillId="0" borderId="0" xfId="4" applyNumberFormat="1" applyFont="1" applyBorder="1" applyAlignment="1" applyProtection="1">
      <alignment horizontal="center" wrapText="1"/>
      <protection locked="0"/>
    </xf>
    <xf numFmtId="4" fontId="10" fillId="0" borderId="0" xfId="0" applyNumberFormat="1" applyFont="1" applyFill="1" applyAlignment="1" applyProtection="1">
      <alignment horizontal="center" wrapText="1"/>
      <protection locked="0"/>
    </xf>
    <xf numFmtId="49" fontId="31" fillId="0" borderId="0" xfId="4" applyNumberFormat="1" applyFont="1" applyFill="1" applyBorder="1" applyAlignment="1" applyProtection="1">
      <alignment horizontal="center"/>
      <protection locked="0"/>
    </xf>
    <xf numFmtId="4" fontId="10" fillId="0" borderId="0" xfId="4" applyNumberFormat="1" applyFont="1" applyFill="1" applyBorder="1" applyAlignment="1" applyProtection="1">
      <alignment horizontal="center" wrapText="1"/>
      <protection locked="0"/>
    </xf>
    <xf numFmtId="0" fontId="14" fillId="0" borderId="1" xfId="7" applyFont="1" applyFill="1" applyBorder="1" applyAlignment="1" applyProtection="1">
      <alignment vertical="top"/>
      <protection locked="0"/>
    </xf>
    <xf numFmtId="0" fontId="18" fillId="0" borderId="2" xfId="7" applyFont="1" applyFill="1" applyBorder="1" applyAlignment="1" applyProtection="1">
      <alignment vertical="top" wrapText="1"/>
      <protection locked="0"/>
    </xf>
    <xf numFmtId="0" fontId="18" fillId="0" borderId="2" xfId="7" applyFont="1" applyFill="1" applyBorder="1" applyAlignment="1" applyProtection="1">
      <alignment horizontal="center"/>
      <protection locked="0"/>
    </xf>
    <xf numFmtId="4" fontId="18" fillId="0" borderId="2" xfId="7" applyNumberFormat="1" applyFont="1" applyFill="1" applyBorder="1" applyAlignment="1" applyProtection="1">
      <alignment horizontal="center"/>
      <protection locked="0"/>
    </xf>
    <xf numFmtId="4" fontId="14" fillId="0" borderId="3" xfId="7" applyNumberFormat="1" applyFont="1" applyFill="1" applyBorder="1" applyAlignment="1" applyProtection="1">
      <protection locked="0"/>
    </xf>
    <xf numFmtId="0" fontId="6" fillId="0" borderId="0" xfId="9" applyFont="1" applyFill="1" applyAlignment="1" applyProtection="1">
      <alignment horizontal="center" wrapText="1"/>
      <protection locked="0"/>
    </xf>
    <xf numFmtId="4" fontId="41" fillId="0" borderId="0" xfId="7" applyNumberFormat="1" applyFont="1" applyFill="1" applyAlignment="1" applyProtection="1">
      <alignment horizontal="center" wrapText="1"/>
      <protection locked="0"/>
    </xf>
    <xf numFmtId="4" fontId="38" fillId="0" borderId="0" xfId="7" applyNumberFormat="1" applyFont="1" applyFill="1" applyAlignment="1" applyProtection="1">
      <alignment horizontal="center" wrapText="1"/>
      <protection locked="0"/>
    </xf>
    <xf numFmtId="49" fontId="42" fillId="0" borderId="0" xfId="8" applyNumberFormat="1" applyFont="1" applyFill="1" applyBorder="1" applyAlignment="1" applyProtection="1">
      <alignment horizontal="center"/>
      <protection locked="0"/>
    </xf>
    <xf numFmtId="0" fontId="10" fillId="0" borderId="0" xfId="7" applyFont="1" applyFill="1" applyAlignment="1" applyProtection="1">
      <alignment horizontal="center" wrapText="1"/>
      <protection locked="0"/>
    </xf>
    <xf numFmtId="4" fontId="42" fillId="0" borderId="0" xfId="8" applyNumberFormat="1" applyFont="1" applyBorder="1" applyAlignment="1" applyProtection="1">
      <alignment horizontal="center" vertical="center"/>
      <protection locked="0"/>
    </xf>
    <xf numFmtId="0" fontId="42" fillId="0" borderId="0" xfId="8" applyFont="1" applyBorder="1" applyAlignment="1" applyProtection="1">
      <alignment horizontal="justify" vertical="top"/>
      <protection locked="0"/>
    </xf>
    <xf numFmtId="0" fontId="43" fillId="0" borderId="0" xfId="8" applyFont="1" applyAlignment="1" applyProtection="1">
      <alignment horizontal="center"/>
      <protection locked="0"/>
    </xf>
    <xf numFmtId="0" fontId="44" fillId="0" borderId="0" xfId="8" applyFont="1" applyAlignment="1" applyProtection="1">
      <alignment horizontal="center"/>
      <protection locked="0"/>
    </xf>
    <xf numFmtId="0" fontId="29" fillId="0" borderId="0" xfId="8" applyFont="1" applyFill="1" applyProtection="1">
      <protection locked="0"/>
    </xf>
    <xf numFmtId="0" fontId="10" fillId="0" borderId="0" xfId="8" applyFont="1" applyAlignment="1" applyProtection="1">
      <alignment horizontal="center"/>
      <protection locked="0"/>
    </xf>
    <xf numFmtId="0" fontId="29" fillId="0" borderId="0" xfId="8" applyFont="1" applyFill="1" applyAlignment="1" applyProtection="1">
      <alignment horizontal="center"/>
      <protection locked="0"/>
    </xf>
    <xf numFmtId="0" fontId="29" fillId="0" borderId="0" xfId="7" applyFont="1" applyFill="1" applyAlignment="1" applyProtection="1">
      <alignment horizontal="center" wrapText="1"/>
      <protection locked="0"/>
    </xf>
    <xf numFmtId="49" fontId="20" fillId="0" borderId="0" xfId="8" applyNumberFormat="1" applyFont="1" applyFill="1" applyBorder="1" applyAlignment="1" applyProtection="1">
      <alignment horizontal="center"/>
      <protection locked="0"/>
    </xf>
    <xf numFmtId="4" fontId="38" fillId="0" borderId="0" xfId="9" applyNumberFormat="1" applyFont="1" applyFill="1" applyAlignment="1" applyProtection="1">
      <alignment horizontal="center" wrapText="1"/>
      <protection locked="0"/>
    </xf>
    <xf numFmtId="0" fontId="29" fillId="0" borderId="0" xfId="8" applyFont="1" applyAlignment="1" applyProtection="1">
      <alignment horizontal="center"/>
      <protection locked="0"/>
    </xf>
    <xf numFmtId="49" fontId="20" fillId="4" borderId="0" xfId="8" applyNumberFormat="1" applyFont="1" applyFill="1" applyBorder="1" applyAlignment="1" applyProtection="1">
      <alignment horizontal="center"/>
      <protection locked="0"/>
    </xf>
    <xf numFmtId="0" fontId="29" fillId="4" borderId="0" xfId="8" applyFont="1" applyFill="1" applyAlignment="1" applyProtection="1">
      <alignment horizontal="center"/>
      <protection locked="0"/>
    </xf>
    <xf numFmtId="0" fontId="10" fillId="0" borderId="0" xfId="4" applyFont="1" applyFill="1" applyBorder="1" applyAlignment="1" applyProtection="1">
      <alignment horizontal="center"/>
      <protection locked="0"/>
    </xf>
    <xf numFmtId="4" fontId="10" fillId="0" borderId="0" xfId="9" applyNumberFormat="1" applyFont="1" applyAlignment="1" applyProtection="1">
      <alignment horizontal="center"/>
      <protection locked="0"/>
    </xf>
    <xf numFmtId="0" fontId="16" fillId="0" borderId="0" xfId="4" applyFont="1" applyFill="1" applyAlignment="1" applyProtection="1">
      <alignment horizontal="center"/>
      <protection locked="0"/>
    </xf>
    <xf numFmtId="4" fontId="29" fillId="0" borderId="0" xfId="4" applyNumberFormat="1" applyFont="1" applyFill="1" applyBorder="1" applyProtection="1">
      <protection locked="0"/>
    </xf>
    <xf numFmtId="4" fontId="10" fillId="0" borderId="0" xfId="4" applyNumberFormat="1" applyFont="1" applyFill="1" applyBorder="1" applyAlignment="1" applyProtection="1">
      <alignment horizontal="right" wrapText="1"/>
      <protection locked="0"/>
    </xf>
    <xf numFmtId="4" fontId="10" fillId="0" borderId="0" xfId="4" applyNumberFormat="1" applyFont="1" applyFill="1" applyBorder="1" applyProtection="1">
      <protection locked="0"/>
    </xf>
    <xf numFmtId="4" fontId="18" fillId="0" borderId="0" xfId="7" applyNumberFormat="1" applyFont="1" applyFill="1" applyAlignment="1" applyProtection="1">
      <alignment horizontal="center" wrapText="1"/>
      <protection locked="0"/>
    </xf>
    <xf numFmtId="4" fontId="18" fillId="0" borderId="0" xfId="12" applyNumberFormat="1" applyFont="1" applyBorder="1" applyAlignment="1" applyProtection="1">
      <alignment horizontal="left" vertical="top" wrapText="1"/>
      <protection locked="0"/>
    </xf>
    <xf numFmtId="0" fontId="10" fillId="0" borderId="0" xfId="7" applyFont="1" applyFill="1" applyBorder="1" applyAlignment="1" applyProtection="1">
      <alignment horizontal="left" wrapText="1"/>
      <protection locked="0"/>
    </xf>
    <xf numFmtId="4" fontId="10" fillId="0" borderId="0" xfId="7" applyNumberFormat="1" applyFont="1" applyFill="1" applyBorder="1" applyAlignment="1" applyProtection="1">
      <alignment horizontal="center" wrapText="1"/>
      <protection locked="0"/>
    </xf>
    <xf numFmtId="4" fontId="10" fillId="0" borderId="0" xfId="7" applyNumberFormat="1" applyFont="1" applyFill="1" applyBorder="1" applyProtection="1">
      <protection locked="0"/>
    </xf>
    <xf numFmtId="49" fontId="15" fillId="0" borderId="0" xfId="7" applyNumberFormat="1" applyFont="1" applyAlignment="1" applyProtection="1">
      <alignment horizontal="left" vertical="top" wrapText="1"/>
      <protection locked="0"/>
    </xf>
    <xf numFmtId="4" fontId="15" fillId="0" borderId="0" xfId="7" applyNumberFormat="1" applyFont="1" applyAlignment="1" applyProtection="1">
      <alignment horizontal="center" wrapText="1"/>
      <protection locked="0"/>
    </xf>
    <xf numFmtId="4" fontId="15" fillId="0" borderId="0" xfId="7" applyNumberFormat="1" applyFont="1" applyAlignment="1" applyProtection="1">
      <alignment horizontal="right" vertical="top" wrapText="1"/>
      <protection locked="0"/>
    </xf>
    <xf numFmtId="49" fontId="15" fillId="0" borderId="0" xfId="7" applyNumberFormat="1" applyFont="1" applyAlignment="1" applyProtection="1">
      <alignment vertical="top" wrapText="1"/>
      <protection locked="0"/>
    </xf>
    <xf numFmtId="49" fontId="15" fillId="0" borderId="0" xfId="7" applyNumberFormat="1" applyFont="1" applyFill="1" applyBorder="1" applyAlignment="1" applyProtection="1">
      <alignment horizontal="left" vertical="top" wrapText="1"/>
      <protection locked="0"/>
    </xf>
    <xf numFmtId="49" fontId="14" fillId="0" borderId="0" xfId="7" applyNumberFormat="1" applyFont="1" applyFill="1" applyBorder="1" applyAlignment="1" applyProtection="1">
      <alignment horizontal="left" vertical="top" wrapText="1"/>
      <protection locked="0"/>
    </xf>
    <xf numFmtId="4" fontId="14" fillId="0" borderId="0" xfId="7" applyNumberFormat="1" applyFont="1" applyFill="1" applyBorder="1" applyAlignment="1" applyProtection="1">
      <alignment horizontal="center" wrapText="1"/>
      <protection locked="0"/>
    </xf>
    <xf numFmtId="4" fontId="14" fillId="0" borderId="0" xfId="7" applyNumberFormat="1" applyFont="1" applyFill="1" applyBorder="1" applyAlignment="1" applyProtection="1">
      <alignment horizontal="right" vertical="top"/>
      <protection locked="0"/>
    </xf>
    <xf numFmtId="0" fontId="22" fillId="0" borderId="0" xfId="4" applyNumberFormat="1" applyFont="1" applyFill="1" applyBorder="1" applyAlignment="1" applyProtection="1">
      <alignment vertical="top" wrapText="1"/>
      <protection locked="0"/>
    </xf>
    <xf numFmtId="0" fontId="47" fillId="0" borderId="0" xfId="4" applyNumberFormat="1" applyFont="1" applyFill="1" applyBorder="1" applyAlignment="1" applyProtection="1">
      <alignment vertical="top" wrapText="1"/>
      <protection locked="0"/>
    </xf>
    <xf numFmtId="0" fontId="0" fillId="0" borderId="0" xfId="0" applyAlignment="1" applyProtection="1">
      <alignment vertical="top" wrapText="1"/>
      <protection locked="0"/>
    </xf>
    <xf numFmtId="0" fontId="38" fillId="0" borderId="0" xfId="4" applyFont="1" applyAlignment="1" applyProtection="1">
      <alignment wrapText="1"/>
      <protection locked="0"/>
    </xf>
    <xf numFmtId="49" fontId="10" fillId="0" borderId="0" xfId="7" applyNumberFormat="1" applyFont="1" applyFill="1" applyBorder="1" applyAlignment="1" applyProtection="1">
      <alignment horizontal="center" wrapText="1"/>
      <protection locked="0"/>
    </xf>
    <xf numFmtId="4" fontId="10" fillId="0" borderId="0" xfId="9" applyNumberFormat="1" applyFont="1" applyFill="1" applyBorder="1" applyAlignment="1" applyProtection="1">
      <alignment horizontal="center" wrapText="1"/>
      <protection locked="0"/>
    </xf>
    <xf numFmtId="0" fontId="38" fillId="0" borderId="0" xfId="4" applyNumberFormat="1" applyFont="1" applyFill="1" applyBorder="1" applyAlignment="1" applyProtection="1">
      <alignment horizontal="right"/>
      <protection locked="0"/>
    </xf>
    <xf numFmtId="4" fontId="38" fillId="0" borderId="0" xfId="4" applyNumberFormat="1" applyFont="1" applyFill="1" applyBorder="1" applyAlignment="1" applyProtection="1">
      <alignment horizontal="center"/>
      <protection locked="0"/>
    </xf>
    <xf numFmtId="0" fontId="38" fillId="0" borderId="0" xfId="4" applyNumberFormat="1" applyFont="1" applyFill="1" applyBorder="1" applyAlignment="1" applyProtection="1">
      <alignment horizontal="center"/>
      <protection locked="0"/>
    </xf>
    <xf numFmtId="0" fontId="38" fillId="0" borderId="0" xfId="4" applyFont="1" applyFill="1" applyBorder="1" applyAlignment="1" applyProtection="1">
      <alignment horizontal="center"/>
      <protection locked="0"/>
    </xf>
    <xf numFmtId="0" fontId="38" fillId="0" borderId="0" xfId="4" applyFont="1" applyFill="1" applyBorder="1" applyAlignment="1" applyProtection="1">
      <alignment vertical="top"/>
      <protection locked="0"/>
    </xf>
    <xf numFmtId="49" fontId="38" fillId="0" borderId="0" xfId="6" applyNumberFormat="1" applyFont="1" applyFill="1" applyBorder="1" applyAlignment="1" applyProtection="1">
      <alignment vertical="top" wrapText="1"/>
      <protection locked="0"/>
    </xf>
    <xf numFmtId="4" fontId="23" fillId="0" borderId="0" xfId="4" applyNumberFormat="1" applyFont="1" applyFill="1" applyBorder="1" applyAlignment="1" applyProtection="1">
      <alignment wrapText="1"/>
      <protection locked="0"/>
    </xf>
    <xf numFmtId="4" fontId="38" fillId="0" borderId="0" xfId="4" applyNumberFormat="1" applyFont="1" applyAlignment="1" applyProtection="1">
      <alignment horizontal="center"/>
      <protection locked="0"/>
    </xf>
    <xf numFmtId="4" fontId="18" fillId="0" borderId="0" xfId="4" applyNumberFormat="1" applyFont="1" applyFill="1" applyBorder="1" applyAlignment="1" applyProtection="1">
      <alignment horizontal="justify" vertical="top" wrapText="1"/>
      <protection locked="0"/>
    </xf>
    <xf numFmtId="4" fontId="38" fillId="0" borderId="0" xfId="4" applyNumberFormat="1" applyFont="1" applyFill="1" applyBorder="1" applyAlignment="1" applyProtection="1">
      <alignment horizontal="right"/>
      <protection locked="0"/>
    </xf>
    <xf numFmtId="2" fontId="38" fillId="0" borderId="0" xfId="4" applyNumberFormat="1" applyFont="1" applyFill="1" applyAlignment="1" applyProtection="1">
      <alignment horizontal="center" wrapText="1"/>
      <protection locked="0"/>
    </xf>
    <xf numFmtId="0" fontId="18" fillId="0" borderId="0" xfId="12" applyFont="1" applyBorder="1" applyAlignment="1" applyProtection="1">
      <alignment horizontal="left" vertical="top" wrapText="1"/>
      <protection locked="0"/>
    </xf>
    <xf numFmtId="49" fontId="10" fillId="0" borderId="0" xfId="7" applyNumberFormat="1" applyFont="1" applyFill="1" applyBorder="1" applyAlignment="1" applyProtection="1">
      <alignment horizontal="left" vertical="top" wrapText="1"/>
      <protection locked="0"/>
    </xf>
    <xf numFmtId="4" fontId="10" fillId="0" borderId="0" xfId="7" applyNumberFormat="1" applyFont="1" applyFill="1" applyBorder="1" applyAlignment="1" applyProtection="1">
      <alignment horizontal="right" vertical="top"/>
      <protection locked="0"/>
    </xf>
    <xf numFmtId="4" fontId="10" fillId="0" borderId="0" xfId="7" applyNumberFormat="1" applyFont="1" applyFill="1" applyBorder="1" applyAlignment="1" applyProtection="1">
      <alignment horizontal="right"/>
      <protection locked="0"/>
    </xf>
    <xf numFmtId="4" fontId="10" fillId="0" borderId="0" xfId="4" applyNumberFormat="1" applyFont="1" applyFill="1" applyAlignment="1" applyProtection="1">
      <alignment wrapText="1"/>
      <protection locked="0"/>
    </xf>
    <xf numFmtId="1" fontId="10" fillId="0" borderId="0" xfId="4" applyNumberFormat="1" applyFont="1" applyFill="1" applyAlignment="1" applyProtection="1">
      <alignment horizontal="center" wrapText="1"/>
      <protection locked="0"/>
    </xf>
    <xf numFmtId="4" fontId="14" fillId="0" borderId="0" xfId="9" applyNumberFormat="1" applyFont="1" applyFill="1" applyBorder="1" applyAlignment="1" applyProtection="1">
      <alignment horizontal="center" wrapText="1"/>
      <protection locked="0"/>
    </xf>
    <xf numFmtId="0" fontId="10" fillId="0" borderId="0" xfId="4" applyFont="1" applyFill="1" applyAlignment="1" applyProtection="1">
      <alignment vertical="top" wrapText="1"/>
      <protection locked="0"/>
    </xf>
    <xf numFmtId="4" fontId="14" fillId="0" borderId="0" xfId="7" applyNumberFormat="1" applyFont="1" applyFill="1" applyBorder="1" applyAlignment="1" applyProtection="1">
      <alignment horizontal="right"/>
      <protection locked="0"/>
    </xf>
    <xf numFmtId="0" fontId="10" fillId="0" borderId="0" xfId="4" applyFont="1" applyFill="1" applyAlignment="1" applyProtection="1">
      <alignment horizontal="left" wrapText="1"/>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center"/>
      <protection locked="0"/>
    </xf>
    <xf numFmtId="1" fontId="2" fillId="0" borderId="0" xfId="0" applyNumberFormat="1" applyFont="1" applyFill="1" applyBorder="1" applyAlignment="1" applyProtection="1">
      <alignment horizontal="center"/>
      <protection locked="0"/>
    </xf>
    <xf numFmtId="4" fontId="2" fillId="0" borderId="0" xfId="0" applyNumberFormat="1" applyFont="1" applyFill="1" applyBorder="1" applyProtection="1">
      <protection locked="0"/>
    </xf>
    <xf numFmtId="2" fontId="2" fillId="0" borderId="0" xfId="0" applyNumberFormat="1" applyFont="1" applyFill="1" applyBorder="1" applyAlignment="1" applyProtection="1">
      <protection locked="0"/>
    </xf>
    <xf numFmtId="0" fontId="28" fillId="0" borderId="0" xfId="0" applyFont="1" applyFill="1" applyBorder="1" applyAlignment="1" applyProtection="1">
      <alignment vertical="top"/>
      <protection locked="0"/>
    </xf>
    <xf numFmtId="0" fontId="28" fillId="0" borderId="0" xfId="0" applyFont="1" applyAlignment="1" applyProtection="1">
      <alignment vertical="top"/>
      <protection locked="0"/>
    </xf>
    <xf numFmtId="0" fontId="28" fillId="0" borderId="0" xfId="0" applyFont="1" applyAlignment="1" applyProtection="1">
      <protection locked="0"/>
    </xf>
    <xf numFmtId="0" fontId="53" fillId="0" borderId="0" xfId="0" applyFont="1" applyFill="1" applyBorder="1" applyAlignment="1" applyProtection="1">
      <alignment vertical="top"/>
      <protection locked="0"/>
    </xf>
    <xf numFmtId="0" fontId="53" fillId="0" borderId="0" xfId="0" applyFont="1" applyFill="1" applyBorder="1" applyAlignment="1" applyProtection="1">
      <alignment vertical="top" wrapText="1"/>
      <protection locked="0"/>
    </xf>
    <xf numFmtId="0" fontId="53" fillId="0" borderId="0" xfId="0" applyFont="1" applyFill="1" applyBorder="1" applyAlignment="1" applyProtection="1">
      <alignment horizontal="center"/>
      <protection locked="0"/>
    </xf>
    <xf numFmtId="1" fontId="53" fillId="0" borderId="0" xfId="0" applyNumberFormat="1" applyFont="1" applyFill="1" applyBorder="1" applyAlignment="1" applyProtection="1">
      <alignment horizontal="center"/>
      <protection locked="0"/>
    </xf>
    <xf numFmtId="4" fontId="53" fillId="0" borderId="0" xfId="0" applyNumberFormat="1" applyFont="1" applyFill="1" applyBorder="1" applyProtection="1">
      <protection locked="0"/>
    </xf>
    <xf numFmtId="2" fontId="53" fillId="0" borderId="0" xfId="0" applyNumberFormat="1" applyFont="1" applyFill="1" applyBorder="1" applyAlignment="1" applyProtection="1">
      <protection locked="0"/>
    </xf>
    <xf numFmtId="0" fontId="16" fillId="3" borderId="6" xfId="0" applyFont="1" applyFill="1" applyBorder="1" applyProtection="1">
      <protection locked="0"/>
    </xf>
    <xf numFmtId="0" fontId="14" fillId="3" borderId="6" xfId="0" applyFont="1" applyFill="1" applyBorder="1" applyAlignment="1" applyProtection="1">
      <protection locked="0"/>
    </xf>
    <xf numFmtId="4" fontId="53" fillId="3" borderId="6" xfId="0" applyNumberFormat="1" applyFont="1" applyFill="1" applyBorder="1" applyProtection="1">
      <protection locked="0"/>
    </xf>
    <xf numFmtId="4" fontId="54" fillId="3" borderId="7" xfId="0" applyNumberFormat="1" applyFont="1" applyFill="1" applyBorder="1" applyAlignment="1" applyProtection="1">
      <protection locked="0"/>
    </xf>
    <xf numFmtId="2" fontId="14" fillId="3" borderId="6" xfId="0" applyNumberFormat="1" applyFont="1" applyFill="1" applyBorder="1" applyAlignment="1" applyProtection="1">
      <alignment horizontal="right" vertical="top" wrapText="1"/>
      <protection locked="0"/>
    </xf>
    <xf numFmtId="0" fontId="14" fillId="3" borderId="6" xfId="0" applyFont="1" applyFill="1" applyBorder="1" applyAlignment="1" applyProtection="1">
      <alignment horizontal="center"/>
      <protection locked="0"/>
    </xf>
    <xf numFmtId="1" fontId="14" fillId="3" borderId="6" xfId="0" applyNumberFormat="1" applyFont="1" applyFill="1" applyBorder="1" applyAlignment="1" applyProtection="1">
      <alignment horizontal="center"/>
      <protection locked="0"/>
    </xf>
    <xf numFmtId="4" fontId="55" fillId="3" borderId="7" xfId="0" applyNumberFormat="1" applyFont="1" applyFill="1" applyBorder="1" applyAlignment="1" applyProtection="1">
      <protection locked="0"/>
    </xf>
    <xf numFmtId="0" fontId="53" fillId="3" borderId="5" xfId="0" applyFont="1" applyFill="1" applyBorder="1" applyAlignment="1" applyProtection="1">
      <alignment vertical="top"/>
      <protection locked="0"/>
    </xf>
    <xf numFmtId="0" fontId="14" fillId="3" borderId="6" xfId="0" applyFont="1" applyFill="1" applyBorder="1" applyAlignment="1" applyProtection="1">
      <alignment vertical="top" wrapText="1"/>
      <protection locked="0"/>
    </xf>
    <xf numFmtId="0" fontId="14" fillId="3" borderId="7" xfId="0" applyFont="1" applyFill="1" applyBorder="1" applyAlignment="1" applyProtection="1">
      <alignment horizontal="center"/>
      <protection locked="0"/>
    </xf>
    <xf numFmtId="0" fontId="10" fillId="0" borderId="0" xfId="12" applyFont="1" applyBorder="1" applyAlignment="1" applyProtection="1">
      <alignment horizontal="left" vertical="top" wrapText="1"/>
      <protection locked="0"/>
    </xf>
    <xf numFmtId="0" fontId="19"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xf>
    <xf numFmtId="0" fontId="3" fillId="0" borderId="0" xfId="2" applyFont="1" applyBorder="1" applyAlignment="1">
      <alignment horizontal="center" vertical="center" wrapText="1"/>
    </xf>
    <xf numFmtId="0" fontId="5" fillId="0" borderId="0" xfId="0" applyFont="1" applyAlignment="1">
      <alignment horizontal="center" vertical="center" wrapText="1"/>
    </xf>
    <xf numFmtId="0" fontId="6" fillId="0" borderId="0" xfId="2" applyFont="1" applyBorder="1" applyAlignment="1">
      <alignment horizontal="center" wrapText="1"/>
    </xf>
    <xf numFmtId="0" fontId="8" fillId="0" borderId="0" xfId="1" applyFont="1" applyBorder="1" applyAlignment="1" applyProtection="1">
      <alignment horizontal="center" wrapText="1"/>
    </xf>
    <xf numFmtId="0" fontId="8" fillId="0" borderId="0" xfId="3" applyFont="1" applyBorder="1" applyAlignment="1" applyProtection="1">
      <alignment horizontal="center" wrapText="1"/>
    </xf>
    <xf numFmtId="0" fontId="9" fillId="0" borderId="0" xfId="1" applyFont="1" applyFill="1" applyBorder="1" applyAlignment="1" applyProtection="1">
      <alignment horizontal="center" wrapText="1"/>
    </xf>
    <xf numFmtId="0" fontId="14" fillId="2" borderId="1" xfId="0" applyFont="1" applyFill="1" applyBorder="1" applyAlignment="1">
      <alignment horizontal="left" vertical="top" wrapText="1"/>
    </xf>
    <xf numFmtId="0" fontId="15" fillId="2" borderId="2" xfId="0" applyFont="1" applyFill="1" applyBorder="1" applyAlignment="1">
      <alignment vertical="top" wrapText="1"/>
    </xf>
    <xf numFmtId="0" fontId="15" fillId="2" borderId="3" xfId="0" applyFont="1" applyFill="1" applyBorder="1" applyAlignment="1">
      <alignment vertical="top" wrapText="1"/>
    </xf>
    <xf numFmtId="0" fontId="16" fillId="0" borderId="0" xfId="0" applyFont="1" applyAlignment="1">
      <alignment horizontal="left" vertical="top" wrapText="1"/>
    </xf>
    <xf numFmtId="0" fontId="10" fillId="0" borderId="0" xfId="0" applyFont="1" applyAlignment="1">
      <alignment vertical="top" wrapText="1"/>
    </xf>
    <xf numFmtId="0" fontId="17" fillId="0" borderId="0" xfId="0" applyFont="1" applyFill="1" applyAlignment="1">
      <alignment horizontal="left" vertical="top" wrapText="1"/>
    </xf>
    <xf numFmtId="0" fontId="18" fillId="0" borderId="0" xfId="0" applyFont="1" applyFill="1" applyAlignment="1">
      <alignment horizontal="left" vertical="top" wrapText="1"/>
    </xf>
    <xf numFmtId="0" fontId="17"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xf>
    <xf numFmtId="0" fontId="14" fillId="3" borderId="1" xfId="4" applyFont="1" applyFill="1" applyBorder="1" applyAlignment="1">
      <alignment horizontal="left"/>
    </xf>
    <xf numFmtId="0" fontId="30" fillId="3" borderId="2" xfId="4" applyFont="1" applyFill="1" applyBorder="1" applyAlignment="1"/>
    <xf numFmtId="0" fontId="30" fillId="3" borderId="3" xfId="4" applyFont="1" applyFill="1" applyBorder="1" applyAlignment="1"/>
    <xf numFmtId="0" fontId="22" fillId="2" borderId="1" xfId="0" applyFont="1" applyFill="1" applyBorder="1" applyAlignment="1">
      <alignment horizontal="left" vertical="center"/>
    </xf>
    <xf numFmtId="0" fontId="23" fillId="2" borderId="2" xfId="0" applyFont="1" applyFill="1" applyBorder="1" applyAlignment="1">
      <alignment horizontal="left" vertical="center"/>
    </xf>
    <xf numFmtId="0" fontId="23" fillId="2" borderId="3" xfId="0" applyFont="1" applyFill="1" applyBorder="1" applyAlignment="1">
      <alignment horizontal="left" vertical="center"/>
    </xf>
    <xf numFmtId="0" fontId="25" fillId="0" borderId="0" xfId="0" applyFont="1" applyAlignment="1">
      <alignment horizontal="left" vertical="top" wrapText="1"/>
    </xf>
    <xf numFmtId="0" fontId="18" fillId="0" borderId="0" xfId="0" applyFont="1" applyAlignment="1">
      <alignment vertical="top" wrapText="1"/>
    </xf>
    <xf numFmtId="0" fontId="11" fillId="0" borderId="0" xfId="0" applyFont="1" applyAlignment="1">
      <alignment horizontal="left" vertical="top" wrapText="1"/>
    </xf>
    <xf numFmtId="0" fontId="24" fillId="0" borderId="0" xfId="0" applyFont="1" applyAlignment="1">
      <alignment horizontal="left" vertical="top" wrapText="1"/>
    </xf>
    <xf numFmtId="0" fontId="18" fillId="0" borderId="4" xfId="0" applyFont="1" applyBorder="1" applyAlignment="1">
      <alignment horizontal="left" vertical="top" wrapText="1"/>
    </xf>
    <xf numFmtId="0" fontId="28" fillId="3" borderId="5" xfId="0" applyFont="1" applyFill="1" applyBorder="1" applyAlignment="1">
      <alignment horizontal="justify" vertical="top" wrapText="1" readingOrder="1"/>
    </xf>
    <xf numFmtId="0" fontId="28" fillId="3" borderId="6" xfId="0" applyFont="1" applyFill="1" applyBorder="1" applyAlignment="1">
      <alignment horizontal="justify" vertical="top" wrapText="1" readingOrder="1"/>
    </xf>
    <xf numFmtId="4" fontId="18" fillId="0" borderId="0" xfId="0" applyNumberFormat="1" applyFont="1" applyFill="1" applyBorder="1" applyAlignment="1">
      <alignment horizontal="left" vertical="top" wrapText="1"/>
    </xf>
    <xf numFmtId="0" fontId="18" fillId="0" borderId="0" xfId="0" applyFont="1" applyAlignment="1">
      <alignment horizontal="justify" vertical="top" wrapText="1"/>
    </xf>
    <xf numFmtId="0" fontId="18" fillId="0" borderId="0" xfId="7" applyFont="1" applyAlignment="1">
      <alignment horizontal="left" vertical="top" wrapText="1"/>
    </xf>
    <xf numFmtId="0" fontId="18" fillId="0" borderId="0" xfId="4" applyFont="1" applyFill="1" applyBorder="1" applyAlignment="1">
      <alignment horizontal="left" vertical="top" wrapText="1"/>
    </xf>
    <xf numFmtId="0" fontId="10" fillId="0" borderId="0" xfId="4" applyFont="1" applyFill="1" applyAlignment="1">
      <alignment horizontal="left" wrapText="1"/>
    </xf>
    <xf numFmtId="0" fontId="28" fillId="0" borderId="5" xfId="0" applyFont="1" applyFill="1" applyBorder="1" applyAlignment="1" applyProtection="1">
      <alignment horizontal="center" vertical="top" wrapText="1" readingOrder="1"/>
      <protection locked="0"/>
    </xf>
    <xf numFmtId="0" fontId="28" fillId="0" borderId="6" xfId="0" applyFont="1" applyFill="1" applyBorder="1" applyAlignment="1" applyProtection="1">
      <alignment horizontal="center" vertical="top" wrapText="1" readingOrder="1"/>
      <protection locked="0"/>
    </xf>
    <xf numFmtId="0" fontId="28" fillId="0" borderId="7" xfId="0" applyFont="1" applyFill="1" applyBorder="1" applyAlignment="1" applyProtection="1">
      <alignment horizontal="center" vertical="top" wrapText="1" readingOrder="1"/>
      <protection locked="0"/>
    </xf>
    <xf numFmtId="0" fontId="28" fillId="3" borderId="5" xfId="7" applyFont="1" applyFill="1" applyBorder="1" applyAlignment="1">
      <alignment vertical="top" wrapText="1"/>
    </xf>
    <xf numFmtId="0" fontId="33" fillId="3" borderId="6" xfId="0" applyFont="1" applyFill="1" applyBorder="1" applyAlignment="1">
      <alignment vertical="top"/>
    </xf>
    <xf numFmtId="0" fontId="18" fillId="0" borderId="0" xfId="7" applyFont="1" applyBorder="1" applyAlignment="1">
      <alignment horizontal="left" vertical="top" wrapText="1"/>
    </xf>
    <xf numFmtId="0" fontId="18" fillId="0" borderId="0" xfId="0" applyFont="1" applyFill="1" applyBorder="1" applyAlignment="1">
      <alignment horizontal="left" vertical="top" wrapText="1"/>
    </xf>
    <xf numFmtId="0" fontId="0" fillId="0" borderId="0" xfId="0" applyAlignment="1">
      <alignment horizontal="left" wrapText="1"/>
    </xf>
    <xf numFmtId="0" fontId="22" fillId="0" borderId="0" xfId="4" applyNumberFormat="1" applyFont="1" applyFill="1" applyBorder="1" applyAlignment="1">
      <alignment horizontal="left" vertical="top" wrapText="1"/>
    </xf>
    <xf numFmtId="0" fontId="38" fillId="0" borderId="0" xfId="4" applyFont="1" applyAlignment="1">
      <alignment horizontal="left" wrapText="1"/>
    </xf>
    <xf numFmtId="0" fontId="14" fillId="3" borderId="1" xfId="7" applyFont="1" applyFill="1" applyBorder="1" applyAlignment="1">
      <alignment vertical="top" wrapText="1"/>
    </xf>
    <xf numFmtId="0" fontId="15" fillId="3" borderId="2" xfId="7" applyFont="1" applyFill="1" applyBorder="1" applyAlignment="1"/>
    <xf numFmtId="0" fontId="15" fillId="3" borderId="3" xfId="7" applyFont="1" applyFill="1" applyBorder="1" applyAlignment="1"/>
    <xf numFmtId="0" fontId="18" fillId="0" borderId="0" xfId="8" applyFont="1" applyAlignment="1">
      <alignment horizontal="left" vertical="top" wrapText="1"/>
    </xf>
    <xf numFmtId="0" fontId="18" fillId="0" borderId="0" xfId="8" applyNumberFormat="1" applyFont="1" applyAlignment="1">
      <alignment horizontal="left" vertical="top" wrapText="1"/>
    </xf>
    <xf numFmtId="166" fontId="14" fillId="3" borderId="1" xfId="7" applyNumberFormat="1" applyFont="1" applyFill="1" applyBorder="1" applyAlignment="1">
      <alignment vertical="top" wrapText="1"/>
    </xf>
    <xf numFmtId="0" fontId="10" fillId="3" borderId="2" xfId="7" applyFont="1" applyFill="1" applyBorder="1" applyAlignment="1"/>
    <xf numFmtId="0" fontId="14" fillId="3" borderId="6" xfId="7" applyNumberFormat="1" applyFont="1" applyFill="1" applyBorder="1" applyAlignment="1">
      <alignment horizontal="left" vertical="center" wrapText="1"/>
    </xf>
    <xf numFmtId="0" fontId="14" fillId="3" borderId="7" xfId="7" applyNumberFormat="1" applyFont="1" applyFill="1" applyBorder="1" applyAlignment="1">
      <alignment horizontal="left" vertical="center" wrapText="1"/>
    </xf>
    <xf numFmtId="0" fontId="14" fillId="3" borderId="6" xfId="7" applyNumberFormat="1" applyFont="1" applyFill="1" applyBorder="1" applyAlignment="1">
      <alignment horizontal="left" vertical="top" wrapText="1"/>
    </xf>
    <xf numFmtId="49" fontId="14" fillId="3" borderId="6" xfId="7" applyNumberFormat="1" applyFont="1" applyFill="1" applyBorder="1" applyAlignment="1">
      <alignment horizontal="left" vertical="top" wrapText="1"/>
    </xf>
    <xf numFmtId="0" fontId="45" fillId="3" borderId="1" xfId="4" applyFont="1" applyFill="1" applyBorder="1" applyAlignment="1">
      <alignment vertical="top" wrapText="1"/>
    </xf>
    <xf numFmtId="0" fontId="46" fillId="3" borderId="2" xfId="4" applyFont="1" applyFill="1" applyBorder="1" applyAlignment="1">
      <alignment wrapText="1"/>
    </xf>
    <xf numFmtId="0" fontId="46" fillId="3" borderId="3" xfId="4" applyFont="1" applyFill="1" applyBorder="1" applyAlignment="1">
      <alignment wrapText="1"/>
    </xf>
    <xf numFmtId="0" fontId="22" fillId="0" borderId="0" xfId="4" applyNumberFormat="1" applyFont="1" applyFill="1" applyBorder="1" applyAlignment="1" applyProtection="1">
      <alignment horizontal="left" vertical="top" wrapText="1"/>
      <protection hidden="1"/>
    </xf>
    <xf numFmtId="0" fontId="38" fillId="0" borderId="0" xfId="4" applyFont="1" applyAlignment="1"/>
    <xf numFmtId="0" fontId="52" fillId="3" borderId="5" xfId="0" applyFont="1" applyFill="1" applyBorder="1" applyAlignment="1">
      <alignment vertical="top"/>
    </xf>
    <xf numFmtId="0" fontId="52" fillId="3" borderId="6" xfId="0" applyFont="1" applyFill="1" applyBorder="1" applyAlignment="1"/>
    <xf numFmtId="0" fontId="52" fillId="3" borderId="7" xfId="0" applyFont="1" applyFill="1" applyBorder="1" applyAlignment="1"/>
    <xf numFmtId="0" fontId="14" fillId="3" borderId="5" xfId="0" applyFont="1" applyFill="1" applyBorder="1" applyAlignment="1">
      <alignment vertical="top"/>
    </xf>
    <xf numFmtId="0" fontId="14" fillId="3" borderId="6" xfId="0" applyFont="1" applyFill="1" applyBorder="1" applyAlignment="1"/>
    <xf numFmtId="166" fontId="14" fillId="3" borderId="5" xfId="0" applyNumberFormat="1" applyFont="1" applyFill="1" applyBorder="1" applyAlignment="1">
      <alignment horizontal="left" vertical="top" wrapText="1"/>
    </xf>
    <xf numFmtId="166" fontId="14" fillId="3" borderId="6" xfId="0" applyNumberFormat="1" applyFont="1" applyFill="1" applyBorder="1" applyAlignment="1">
      <alignment horizontal="left" vertical="top" wrapText="1"/>
    </xf>
    <xf numFmtId="0" fontId="47" fillId="0" borderId="0" xfId="4"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47" fillId="0" borderId="0" xfId="4" applyNumberFormat="1" applyFont="1" applyFill="1" applyBorder="1" applyAlignment="1">
      <alignment vertical="top" wrapText="1"/>
    </xf>
    <xf numFmtId="0" fontId="0" fillId="0" borderId="0" xfId="0" applyAlignment="1">
      <alignment vertical="top" wrapText="1"/>
    </xf>
    <xf numFmtId="166" fontId="14" fillId="3" borderId="1" xfId="9" applyNumberFormat="1" applyFont="1" applyFill="1" applyBorder="1" applyAlignment="1">
      <alignment vertical="top" wrapText="1"/>
    </xf>
    <xf numFmtId="0" fontId="10" fillId="3" borderId="2" xfId="9" applyFont="1" applyFill="1" applyBorder="1" applyAlignment="1"/>
    <xf numFmtId="0" fontId="14" fillId="3" borderId="1" xfId="4" applyFont="1" applyFill="1" applyBorder="1" applyAlignment="1">
      <alignment vertical="top" wrapText="1"/>
    </xf>
    <xf numFmtId="0" fontId="15" fillId="3" borderId="2" xfId="4" applyFont="1" applyFill="1" applyBorder="1" applyAlignment="1"/>
    <xf numFmtId="0" fontId="15" fillId="3" borderId="3" xfId="4" applyFont="1" applyFill="1" applyBorder="1" applyAlignment="1"/>
    <xf numFmtId="0" fontId="18" fillId="0" borderId="0" xfId="12" applyFont="1" applyBorder="1" applyAlignment="1">
      <alignment horizontal="left" vertical="top" wrapText="1"/>
    </xf>
    <xf numFmtId="0" fontId="0" fillId="0" borderId="2" xfId="0" applyBorder="1" applyAlignment="1"/>
  </cellXfs>
  <cellStyles count="15">
    <cellStyle name="Hiperveza" xfId="1" builtinId="8"/>
    <cellStyle name="Hiperveza 10 2" xfId="13"/>
    <cellStyle name="Hiperveza_građ. dil A" xfId="3"/>
    <cellStyle name="Normal_1 Gradevina_DILATACIJA B" xfId="14"/>
    <cellStyle name="Normalno" xfId="0" builtinId="0"/>
    <cellStyle name="Obično 10 2" xfId="4"/>
    <cellStyle name="Obično 11 2" xfId="5"/>
    <cellStyle name="Obično 12 2" xfId="6"/>
    <cellStyle name="Obično 14" xfId="7"/>
    <cellStyle name="Obično 14 2" xfId="9"/>
    <cellStyle name="Obično 19" xfId="8"/>
    <cellStyle name="Obično 21" xfId="11"/>
    <cellStyle name="Obično 3 2" xfId="10"/>
    <cellStyle name="Obično 6 2" xfId="12"/>
    <cellStyle name="Obično_građ. dil A"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rhinatura.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735"/>
  <sheetViews>
    <sheetView showZeros="0" tabSelected="1" view="pageBreakPreview" topLeftCell="A46" zoomScale="130" zoomScaleNormal="100" zoomScaleSheetLayoutView="130" workbookViewId="0">
      <selection activeCell="A48" sqref="A48:F48"/>
    </sheetView>
  </sheetViews>
  <sheetFormatPr defaultColWidth="9.140625" defaultRowHeight="12.75"/>
  <cols>
    <col min="1" max="1" width="5.85546875" style="281" customWidth="1"/>
    <col min="2" max="2" width="32" style="16" customWidth="1"/>
    <col min="3" max="3" width="10.42578125" style="17" customWidth="1"/>
    <col min="4" max="4" width="9.85546875" style="18" customWidth="1"/>
    <col min="5" max="5" width="10.28515625" style="19" customWidth="1"/>
    <col min="6" max="6" width="14.28515625" style="12" customWidth="1"/>
    <col min="7" max="256" width="9.140625" style="1"/>
    <col min="257" max="257" width="5.85546875" style="1" customWidth="1"/>
    <col min="258" max="258" width="32" style="1" customWidth="1"/>
    <col min="259" max="259" width="10.42578125" style="1" customWidth="1"/>
    <col min="260" max="260" width="9.85546875" style="1" customWidth="1"/>
    <col min="261" max="261" width="10.28515625" style="1" customWidth="1"/>
    <col min="262" max="262" width="14.28515625" style="1" customWidth="1"/>
    <col min="263" max="512" width="9.140625" style="1"/>
    <col min="513" max="513" width="5.85546875" style="1" customWidth="1"/>
    <col min="514" max="514" width="32" style="1" customWidth="1"/>
    <col min="515" max="515" width="10.42578125" style="1" customWidth="1"/>
    <col min="516" max="516" width="9.85546875" style="1" customWidth="1"/>
    <col min="517" max="517" width="10.28515625" style="1" customWidth="1"/>
    <col min="518" max="518" width="14.28515625" style="1" customWidth="1"/>
    <col min="519" max="768" width="9.140625" style="1"/>
    <col min="769" max="769" width="5.85546875" style="1" customWidth="1"/>
    <col min="770" max="770" width="32" style="1" customWidth="1"/>
    <col min="771" max="771" width="10.42578125" style="1" customWidth="1"/>
    <col min="772" max="772" width="9.85546875" style="1" customWidth="1"/>
    <col min="773" max="773" width="10.28515625" style="1" customWidth="1"/>
    <col min="774" max="774" width="14.28515625" style="1" customWidth="1"/>
    <col min="775" max="1024" width="9.140625" style="1"/>
    <col min="1025" max="1025" width="5.85546875" style="1" customWidth="1"/>
    <col min="1026" max="1026" width="32" style="1" customWidth="1"/>
    <col min="1027" max="1027" width="10.42578125" style="1" customWidth="1"/>
    <col min="1028" max="1028" width="9.85546875" style="1" customWidth="1"/>
    <col min="1029" max="1029" width="10.28515625" style="1" customWidth="1"/>
    <col min="1030" max="1030" width="14.28515625" style="1" customWidth="1"/>
    <col min="1031" max="1280" width="9.140625" style="1"/>
    <col min="1281" max="1281" width="5.85546875" style="1" customWidth="1"/>
    <col min="1282" max="1282" width="32" style="1" customWidth="1"/>
    <col min="1283" max="1283" width="10.42578125" style="1" customWidth="1"/>
    <col min="1284" max="1284" width="9.85546875" style="1" customWidth="1"/>
    <col min="1285" max="1285" width="10.28515625" style="1" customWidth="1"/>
    <col min="1286" max="1286" width="14.28515625" style="1" customWidth="1"/>
    <col min="1287" max="1536" width="9.140625" style="1"/>
    <col min="1537" max="1537" width="5.85546875" style="1" customWidth="1"/>
    <col min="1538" max="1538" width="32" style="1" customWidth="1"/>
    <col min="1539" max="1539" width="10.42578125" style="1" customWidth="1"/>
    <col min="1540" max="1540" width="9.85546875" style="1" customWidth="1"/>
    <col min="1541" max="1541" width="10.28515625" style="1" customWidth="1"/>
    <col min="1542" max="1542" width="14.28515625" style="1" customWidth="1"/>
    <col min="1543" max="1792" width="9.140625" style="1"/>
    <col min="1793" max="1793" width="5.85546875" style="1" customWidth="1"/>
    <col min="1794" max="1794" width="32" style="1" customWidth="1"/>
    <col min="1795" max="1795" width="10.42578125" style="1" customWidth="1"/>
    <col min="1796" max="1796" width="9.85546875" style="1" customWidth="1"/>
    <col min="1797" max="1797" width="10.28515625" style="1" customWidth="1"/>
    <col min="1798" max="1798" width="14.28515625" style="1" customWidth="1"/>
    <col min="1799" max="2048" width="9.140625" style="1"/>
    <col min="2049" max="2049" width="5.85546875" style="1" customWidth="1"/>
    <col min="2050" max="2050" width="32" style="1" customWidth="1"/>
    <col min="2051" max="2051" width="10.42578125" style="1" customWidth="1"/>
    <col min="2052" max="2052" width="9.85546875" style="1" customWidth="1"/>
    <col min="2053" max="2053" width="10.28515625" style="1" customWidth="1"/>
    <col min="2054" max="2054" width="14.28515625" style="1" customWidth="1"/>
    <col min="2055" max="2304" width="9.140625" style="1"/>
    <col min="2305" max="2305" width="5.85546875" style="1" customWidth="1"/>
    <col min="2306" max="2306" width="32" style="1" customWidth="1"/>
    <col min="2307" max="2307" width="10.42578125" style="1" customWidth="1"/>
    <col min="2308" max="2308" width="9.85546875" style="1" customWidth="1"/>
    <col min="2309" max="2309" width="10.28515625" style="1" customWidth="1"/>
    <col min="2310" max="2310" width="14.28515625" style="1" customWidth="1"/>
    <col min="2311" max="2560" width="9.140625" style="1"/>
    <col min="2561" max="2561" width="5.85546875" style="1" customWidth="1"/>
    <col min="2562" max="2562" width="32" style="1" customWidth="1"/>
    <col min="2563" max="2563" width="10.42578125" style="1" customWidth="1"/>
    <col min="2564" max="2564" width="9.85546875" style="1" customWidth="1"/>
    <col min="2565" max="2565" width="10.28515625" style="1" customWidth="1"/>
    <col min="2566" max="2566" width="14.28515625" style="1" customWidth="1"/>
    <col min="2567" max="2816" width="9.140625" style="1"/>
    <col min="2817" max="2817" width="5.85546875" style="1" customWidth="1"/>
    <col min="2818" max="2818" width="32" style="1" customWidth="1"/>
    <col min="2819" max="2819" width="10.42578125" style="1" customWidth="1"/>
    <col min="2820" max="2820" width="9.85546875" style="1" customWidth="1"/>
    <col min="2821" max="2821" width="10.28515625" style="1" customWidth="1"/>
    <col min="2822" max="2822" width="14.28515625" style="1" customWidth="1"/>
    <col min="2823" max="3072" width="9.140625" style="1"/>
    <col min="3073" max="3073" width="5.85546875" style="1" customWidth="1"/>
    <col min="3074" max="3074" width="32" style="1" customWidth="1"/>
    <col min="3075" max="3075" width="10.42578125" style="1" customWidth="1"/>
    <col min="3076" max="3076" width="9.85546875" style="1" customWidth="1"/>
    <col min="3077" max="3077" width="10.28515625" style="1" customWidth="1"/>
    <col min="3078" max="3078" width="14.28515625" style="1" customWidth="1"/>
    <col min="3079" max="3328" width="9.140625" style="1"/>
    <col min="3329" max="3329" width="5.85546875" style="1" customWidth="1"/>
    <col min="3330" max="3330" width="32" style="1" customWidth="1"/>
    <col min="3331" max="3331" width="10.42578125" style="1" customWidth="1"/>
    <col min="3332" max="3332" width="9.85546875" style="1" customWidth="1"/>
    <col min="3333" max="3333" width="10.28515625" style="1" customWidth="1"/>
    <col min="3334" max="3334" width="14.28515625" style="1" customWidth="1"/>
    <col min="3335" max="3584" width="9.140625" style="1"/>
    <col min="3585" max="3585" width="5.85546875" style="1" customWidth="1"/>
    <col min="3586" max="3586" width="32" style="1" customWidth="1"/>
    <col min="3587" max="3587" width="10.42578125" style="1" customWidth="1"/>
    <col min="3588" max="3588" width="9.85546875" style="1" customWidth="1"/>
    <col min="3589" max="3589" width="10.28515625" style="1" customWidth="1"/>
    <col min="3590" max="3590" width="14.28515625" style="1" customWidth="1"/>
    <col min="3591" max="3840" width="9.140625" style="1"/>
    <col min="3841" max="3841" width="5.85546875" style="1" customWidth="1"/>
    <col min="3842" max="3842" width="32" style="1" customWidth="1"/>
    <col min="3843" max="3843" width="10.42578125" style="1" customWidth="1"/>
    <col min="3844" max="3844" width="9.85546875" style="1" customWidth="1"/>
    <col min="3845" max="3845" width="10.28515625" style="1" customWidth="1"/>
    <col min="3846" max="3846" width="14.28515625" style="1" customWidth="1"/>
    <col min="3847" max="4096" width="9.140625" style="1"/>
    <col min="4097" max="4097" width="5.85546875" style="1" customWidth="1"/>
    <col min="4098" max="4098" width="32" style="1" customWidth="1"/>
    <col min="4099" max="4099" width="10.42578125" style="1" customWidth="1"/>
    <col min="4100" max="4100" width="9.85546875" style="1" customWidth="1"/>
    <col min="4101" max="4101" width="10.28515625" style="1" customWidth="1"/>
    <col min="4102" max="4102" width="14.28515625" style="1" customWidth="1"/>
    <col min="4103" max="4352" width="9.140625" style="1"/>
    <col min="4353" max="4353" width="5.85546875" style="1" customWidth="1"/>
    <col min="4354" max="4354" width="32" style="1" customWidth="1"/>
    <col min="4355" max="4355" width="10.42578125" style="1" customWidth="1"/>
    <col min="4356" max="4356" width="9.85546875" style="1" customWidth="1"/>
    <col min="4357" max="4357" width="10.28515625" style="1" customWidth="1"/>
    <col min="4358" max="4358" width="14.28515625" style="1" customWidth="1"/>
    <col min="4359" max="4608" width="9.140625" style="1"/>
    <col min="4609" max="4609" width="5.85546875" style="1" customWidth="1"/>
    <col min="4610" max="4610" width="32" style="1" customWidth="1"/>
    <col min="4611" max="4611" width="10.42578125" style="1" customWidth="1"/>
    <col min="4612" max="4612" width="9.85546875" style="1" customWidth="1"/>
    <col min="4613" max="4613" width="10.28515625" style="1" customWidth="1"/>
    <col min="4614" max="4614" width="14.28515625" style="1" customWidth="1"/>
    <col min="4615" max="4864" width="9.140625" style="1"/>
    <col min="4865" max="4865" width="5.85546875" style="1" customWidth="1"/>
    <col min="4866" max="4866" width="32" style="1" customWidth="1"/>
    <col min="4867" max="4867" width="10.42578125" style="1" customWidth="1"/>
    <col min="4868" max="4868" width="9.85546875" style="1" customWidth="1"/>
    <col min="4869" max="4869" width="10.28515625" style="1" customWidth="1"/>
    <col min="4870" max="4870" width="14.28515625" style="1" customWidth="1"/>
    <col min="4871" max="5120" width="9.140625" style="1"/>
    <col min="5121" max="5121" width="5.85546875" style="1" customWidth="1"/>
    <col min="5122" max="5122" width="32" style="1" customWidth="1"/>
    <col min="5123" max="5123" width="10.42578125" style="1" customWidth="1"/>
    <col min="5124" max="5124" width="9.85546875" style="1" customWidth="1"/>
    <col min="5125" max="5125" width="10.28515625" style="1" customWidth="1"/>
    <col min="5126" max="5126" width="14.28515625" style="1" customWidth="1"/>
    <col min="5127" max="5376" width="9.140625" style="1"/>
    <col min="5377" max="5377" width="5.85546875" style="1" customWidth="1"/>
    <col min="5378" max="5378" width="32" style="1" customWidth="1"/>
    <col min="5379" max="5379" width="10.42578125" style="1" customWidth="1"/>
    <col min="5380" max="5380" width="9.85546875" style="1" customWidth="1"/>
    <col min="5381" max="5381" width="10.28515625" style="1" customWidth="1"/>
    <col min="5382" max="5382" width="14.28515625" style="1" customWidth="1"/>
    <col min="5383" max="5632" width="9.140625" style="1"/>
    <col min="5633" max="5633" width="5.85546875" style="1" customWidth="1"/>
    <col min="5634" max="5634" width="32" style="1" customWidth="1"/>
    <col min="5635" max="5635" width="10.42578125" style="1" customWidth="1"/>
    <col min="5636" max="5636" width="9.85546875" style="1" customWidth="1"/>
    <col min="5637" max="5637" width="10.28515625" style="1" customWidth="1"/>
    <col min="5638" max="5638" width="14.28515625" style="1" customWidth="1"/>
    <col min="5639" max="5888" width="9.140625" style="1"/>
    <col min="5889" max="5889" width="5.85546875" style="1" customWidth="1"/>
    <col min="5890" max="5890" width="32" style="1" customWidth="1"/>
    <col min="5891" max="5891" width="10.42578125" style="1" customWidth="1"/>
    <col min="5892" max="5892" width="9.85546875" style="1" customWidth="1"/>
    <col min="5893" max="5893" width="10.28515625" style="1" customWidth="1"/>
    <col min="5894" max="5894" width="14.28515625" style="1" customWidth="1"/>
    <col min="5895" max="6144" width="9.140625" style="1"/>
    <col min="6145" max="6145" width="5.85546875" style="1" customWidth="1"/>
    <col min="6146" max="6146" width="32" style="1" customWidth="1"/>
    <col min="6147" max="6147" width="10.42578125" style="1" customWidth="1"/>
    <col min="6148" max="6148" width="9.85546875" style="1" customWidth="1"/>
    <col min="6149" max="6149" width="10.28515625" style="1" customWidth="1"/>
    <col min="6150" max="6150" width="14.28515625" style="1" customWidth="1"/>
    <col min="6151" max="6400" width="9.140625" style="1"/>
    <col min="6401" max="6401" width="5.85546875" style="1" customWidth="1"/>
    <col min="6402" max="6402" width="32" style="1" customWidth="1"/>
    <col min="6403" max="6403" width="10.42578125" style="1" customWidth="1"/>
    <col min="6404" max="6404" width="9.85546875" style="1" customWidth="1"/>
    <col min="6405" max="6405" width="10.28515625" style="1" customWidth="1"/>
    <col min="6406" max="6406" width="14.28515625" style="1" customWidth="1"/>
    <col min="6407" max="6656" width="9.140625" style="1"/>
    <col min="6657" max="6657" width="5.85546875" style="1" customWidth="1"/>
    <col min="6658" max="6658" width="32" style="1" customWidth="1"/>
    <col min="6659" max="6659" width="10.42578125" style="1" customWidth="1"/>
    <col min="6660" max="6660" width="9.85546875" style="1" customWidth="1"/>
    <col min="6661" max="6661" width="10.28515625" style="1" customWidth="1"/>
    <col min="6662" max="6662" width="14.28515625" style="1" customWidth="1"/>
    <col min="6663" max="6912" width="9.140625" style="1"/>
    <col min="6913" max="6913" width="5.85546875" style="1" customWidth="1"/>
    <col min="6914" max="6914" width="32" style="1" customWidth="1"/>
    <col min="6915" max="6915" width="10.42578125" style="1" customWidth="1"/>
    <col min="6916" max="6916" width="9.85546875" style="1" customWidth="1"/>
    <col min="6917" max="6917" width="10.28515625" style="1" customWidth="1"/>
    <col min="6918" max="6918" width="14.28515625" style="1" customWidth="1"/>
    <col min="6919" max="7168" width="9.140625" style="1"/>
    <col min="7169" max="7169" width="5.85546875" style="1" customWidth="1"/>
    <col min="7170" max="7170" width="32" style="1" customWidth="1"/>
    <col min="7171" max="7171" width="10.42578125" style="1" customWidth="1"/>
    <col min="7172" max="7172" width="9.85546875" style="1" customWidth="1"/>
    <col min="7173" max="7173" width="10.28515625" style="1" customWidth="1"/>
    <col min="7174" max="7174" width="14.28515625" style="1" customWidth="1"/>
    <col min="7175" max="7424" width="9.140625" style="1"/>
    <col min="7425" max="7425" width="5.85546875" style="1" customWidth="1"/>
    <col min="7426" max="7426" width="32" style="1" customWidth="1"/>
    <col min="7427" max="7427" width="10.42578125" style="1" customWidth="1"/>
    <col min="7428" max="7428" width="9.85546875" style="1" customWidth="1"/>
    <col min="7429" max="7429" width="10.28515625" style="1" customWidth="1"/>
    <col min="7430" max="7430" width="14.28515625" style="1" customWidth="1"/>
    <col min="7431" max="7680" width="9.140625" style="1"/>
    <col min="7681" max="7681" width="5.85546875" style="1" customWidth="1"/>
    <col min="7682" max="7682" width="32" style="1" customWidth="1"/>
    <col min="7683" max="7683" width="10.42578125" style="1" customWidth="1"/>
    <col min="7684" max="7684" width="9.85546875" style="1" customWidth="1"/>
    <col min="7685" max="7685" width="10.28515625" style="1" customWidth="1"/>
    <col min="7686" max="7686" width="14.28515625" style="1" customWidth="1"/>
    <col min="7687" max="7936" width="9.140625" style="1"/>
    <col min="7937" max="7937" width="5.85546875" style="1" customWidth="1"/>
    <col min="7938" max="7938" width="32" style="1" customWidth="1"/>
    <col min="7939" max="7939" width="10.42578125" style="1" customWidth="1"/>
    <col min="7940" max="7940" width="9.85546875" style="1" customWidth="1"/>
    <col min="7941" max="7941" width="10.28515625" style="1" customWidth="1"/>
    <col min="7942" max="7942" width="14.28515625" style="1" customWidth="1"/>
    <col min="7943" max="8192" width="9.140625" style="1"/>
    <col min="8193" max="8193" width="5.85546875" style="1" customWidth="1"/>
    <col min="8194" max="8194" width="32" style="1" customWidth="1"/>
    <col min="8195" max="8195" width="10.42578125" style="1" customWidth="1"/>
    <col min="8196" max="8196" width="9.85546875" style="1" customWidth="1"/>
    <col min="8197" max="8197" width="10.28515625" style="1" customWidth="1"/>
    <col min="8198" max="8198" width="14.28515625" style="1" customWidth="1"/>
    <col min="8199" max="8448" width="9.140625" style="1"/>
    <col min="8449" max="8449" width="5.85546875" style="1" customWidth="1"/>
    <col min="8450" max="8450" width="32" style="1" customWidth="1"/>
    <col min="8451" max="8451" width="10.42578125" style="1" customWidth="1"/>
    <col min="8452" max="8452" width="9.85546875" style="1" customWidth="1"/>
    <col min="8453" max="8453" width="10.28515625" style="1" customWidth="1"/>
    <col min="8454" max="8454" width="14.28515625" style="1" customWidth="1"/>
    <col min="8455" max="8704" width="9.140625" style="1"/>
    <col min="8705" max="8705" width="5.85546875" style="1" customWidth="1"/>
    <col min="8706" max="8706" width="32" style="1" customWidth="1"/>
    <col min="8707" max="8707" width="10.42578125" style="1" customWidth="1"/>
    <col min="8708" max="8708" width="9.85546875" style="1" customWidth="1"/>
    <col min="8709" max="8709" width="10.28515625" style="1" customWidth="1"/>
    <col min="8710" max="8710" width="14.28515625" style="1" customWidth="1"/>
    <col min="8711" max="8960" width="9.140625" style="1"/>
    <col min="8961" max="8961" width="5.85546875" style="1" customWidth="1"/>
    <col min="8962" max="8962" width="32" style="1" customWidth="1"/>
    <col min="8963" max="8963" width="10.42578125" style="1" customWidth="1"/>
    <col min="8964" max="8964" width="9.85546875" style="1" customWidth="1"/>
    <col min="8965" max="8965" width="10.28515625" style="1" customWidth="1"/>
    <col min="8966" max="8966" width="14.28515625" style="1" customWidth="1"/>
    <col min="8967" max="9216" width="9.140625" style="1"/>
    <col min="9217" max="9217" width="5.85546875" style="1" customWidth="1"/>
    <col min="9218" max="9218" width="32" style="1" customWidth="1"/>
    <col min="9219" max="9219" width="10.42578125" style="1" customWidth="1"/>
    <col min="9220" max="9220" width="9.85546875" style="1" customWidth="1"/>
    <col min="9221" max="9221" width="10.28515625" style="1" customWidth="1"/>
    <col min="9222" max="9222" width="14.28515625" style="1" customWidth="1"/>
    <col min="9223" max="9472" width="9.140625" style="1"/>
    <col min="9473" max="9473" width="5.85546875" style="1" customWidth="1"/>
    <col min="9474" max="9474" width="32" style="1" customWidth="1"/>
    <col min="9475" max="9475" width="10.42578125" style="1" customWidth="1"/>
    <col min="9476" max="9476" width="9.85546875" style="1" customWidth="1"/>
    <col min="9477" max="9477" width="10.28515625" style="1" customWidth="1"/>
    <col min="9478" max="9478" width="14.28515625" style="1" customWidth="1"/>
    <col min="9479" max="9728" width="9.140625" style="1"/>
    <col min="9729" max="9729" width="5.85546875" style="1" customWidth="1"/>
    <col min="9730" max="9730" width="32" style="1" customWidth="1"/>
    <col min="9731" max="9731" width="10.42578125" style="1" customWidth="1"/>
    <col min="9732" max="9732" width="9.85546875" style="1" customWidth="1"/>
    <col min="9733" max="9733" width="10.28515625" style="1" customWidth="1"/>
    <col min="9734" max="9734" width="14.28515625" style="1" customWidth="1"/>
    <col min="9735" max="9984" width="9.140625" style="1"/>
    <col min="9985" max="9985" width="5.85546875" style="1" customWidth="1"/>
    <col min="9986" max="9986" width="32" style="1" customWidth="1"/>
    <col min="9987" max="9987" width="10.42578125" style="1" customWidth="1"/>
    <col min="9988" max="9988" width="9.85546875" style="1" customWidth="1"/>
    <col min="9989" max="9989" width="10.28515625" style="1" customWidth="1"/>
    <col min="9990" max="9990" width="14.28515625" style="1" customWidth="1"/>
    <col min="9991" max="10240" width="9.140625" style="1"/>
    <col min="10241" max="10241" width="5.85546875" style="1" customWidth="1"/>
    <col min="10242" max="10242" width="32" style="1" customWidth="1"/>
    <col min="10243" max="10243" width="10.42578125" style="1" customWidth="1"/>
    <col min="10244" max="10244" width="9.85546875" style="1" customWidth="1"/>
    <col min="10245" max="10245" width="10.28515625" style="1" customWidth="1"/>
    <col min="10246" max="10246" width="14.28515625" style="1" customWidth="1"/>
    <col min="10247" max="10496" width="9.140625" style="1"/>
    <col min="10497" max="10497" width="5.85546875" style="1" customWidth="1"/>
    <col min="10498" max="10498" width="32" style="1" customWidth="1"/>
    <col min="10499" max="10499" width="10.42578125" style="1" customWidth="1"/>
    <col min="10500" max="10500" width="9.85546875" style="1" customWidth="1"/>
    <col min="10501" max="10501" width="10.28515625" style="1" customWidth="1"/>
    <col min="10502" max="10502" width="14.28515625" style="1" customWidth="1"/>
    <col min="10503" max="10752" width="9.140625" style="1"/>
    <col min="10753" max="10753" width="5.85546875" style="1" customWidth="1"/>
    <col min="10754" max="10754" width="32" style="1" customWidth="1"/>
    <col min="10755" max="10755" width="10.42578125" style="1" customWidth="1"/>
    <col min="10756" max="10756" width="9.85546875" style="1" customWidth="1"/>
    <col min="10757" max="10757" width="10.28515625" style="1" customWidth="1"/>
    <col min="10758" max="10758" width="14.28515625" style="1" customWidth="1"/>
    <col min="10759" max="11008" width="9.140625" style="1"/>
    <col min="11009" max="11009" width="5.85546875" style="1" customWidth="1"/>
    <col min="11010" max="11010" width="32" style="1" customWidth="1"/>
    <col min="11011" max="11011" width="10.42578125" style="1" customWidth="1"/>
    <col min="11012" max="11012" width="9.85546875" style="1" customWidth="1"/>
    <col min="11013" max="11013" width="10.28515625" style="1" customWidth="1"/>
    <col min="11014" max="11014" width="14.28515625" style="1" customWidth="1"/>
    <col min="11015" max="11264" width="9.140625" style="1"/>
    <col min="11265" max="11265" width="5.85546875" style="1" customWidth="1"/>
    <col min="11266" max="11266" width="32" style="1" customWidth="1"/>
    <col min="11267" max="11267" width="10.42578125" style="1" customWidth="1"/>
    <col min="11268" max="11268" width="9.85546875" style="1" customWidth="1"/>
    <col min="11269" max="11269" width="10.28515625" style="1" customWidth="1"/>
    <col min="11270" max="11270" width="14.28515625" style="1" customWidth="1"/>
    <col min="11271" max="11520" width="9.140625" style="1"/>
    <col min="11521" max="11521" width="5.85546875" style="1" customWidth="1"/>
    <col min="11522" max="11522" width="32" style="1" customWidth="1"/>
    <col min="11523" max="11523" width="10.42578125" style="1" customWidth="1"/>
    <col min="11524" max="11524" width="9.85546875" style="1" customWidth="1"/>
    <col min="11525" max="11525" width="10.28515625" style="1" customWidth="1"/>
    <col min="11526" max="11526" width="14.28515625" style="1" customWidth="1"/>
    <col min="11527" max="11776" width="9.140625" style="1"/>
    <col min="11777" max="11777" width="5.85546875" style="1" customWidth="1"/>
    <col min="11778" max="11778" width="32" style="1" customWidth="1"/>
    <col min="11779" max="11779" width="10.42578125" style="1" customWidth="1"/>
    <col min="11780" max="11780" width="9.85546875" style="1" customWidth="1"/>
    <col min="11781" max="11781" width="10.28515625" style="1" customWidth="1"/>
    <col min="11782" max="11782" width="14.28515625" style="1" customWidth="1"/>
    <col min="11783" max="12032" width="9.140625" style="1"/>
    <col min="12033" max="12033" width="5.85546875" style="1" customWidth="1"/>
    <col min="12034" max="12034" width="32" style="1" customWidth="1"/>
    <col min="12035" max="12035" width="10.42578125" style="1" customWidth="1"/>
    <col min="12036" max="12036" width="9.85546875" style="1" customWidth="1"/>
    <col min="12037" max="12037" width="10.28515625" style="1" customWidth="1"/>
    <col min="12038" max="12038" width="14.28515625" style="1" customWidth="1"/>
    <col min="12039" max="12288" width="9.140625" style="1"/>
    <col min="12289" max="12289" width="5.85546875" style="1" customWidth="1"/>
    <col min="12290" max="12290" width="32" style="1" customWidth="1"/>
    <col min="12291" max="12291" width="10.42578125" style="1" customWidth="1"/>
    <col min="12292" max="12292" width="9.85546875" style="1" customWidth="1"/>
    <col min="12293" max="12293" width="10.28515625" style="1" customWidth="1"/>
    <col min="12294" max="12294" width="14.28515625" style="1" customWidth="1"/>
    <col min="12295" max="12544" width="9.140625" style="1"/>
    <col min="12545" max="12545" width="5.85546875" style="1" customWidth="1"/>
    <col min="12546" max="12546" width="32" style="1" customWidth="1"/>
    <col min="12547" max="12547" width="10.42578125" style="1" customWidth="1"/>
    <col min="12548" max="12548" width="9.85546875" style="1" customWidth="1"/>
    <col min="12549" max="12549" width="10.28515625" style="1" customWidth="1"/>
    <col min="12550" max="12550" width="14.28515625" style="1" customWidth="1"/>
    <col min="12551" max="12800" width="9.140625" style="1"/>
    <col min="12801" max="12801" width="5.85546875" style="1" customWidth="1"/>
    <col min="12802" max="12802" width="32" style="1" customWidth="1"/>
    <col min="12803" max="12803" width="10.42578125" style="1" customWidth="1"/>
    <col min="12804" max="12804" width="9.85546875" style="1" customWidth="1"/>
    <col min="12805" max="12805" width="10.28515625" style="1" customWidth="1"/>
    <col min="12806" max="12806" width="14.28515625" style="1" customWidth="1"/>
    <col min="12807" max="13056" width="9.140625" style="1"/>
    <col min="13057" max="13057" width="5.85546875" style="1" customWidth="1"/>
    <col min="13058" max="13058" width="32" style="1" customWidth="1"/>
    <col min="13059" max="13059" width="10.42578125" style="1" customWidth="1"/>
    <col min="13060" max="13060" width="9.85546875" style="1" customWidth="1"/>
    <col min="13061" max="13061" width="10.28515625" style="1" customWidth="1"/>
    <col min="13062" max="13062" width="14.28515625" style="1" customWidth="1"/>
    <col min="13063" max="13312" width="9.140625" style="1"/>
    <col min="13313" max="13313" width="5.85546875" style="1" customWidth="1"/>
    <col min="13314" max="13314" width="32" style="1" customWidth="1"/>
    <col min="13315" max="13315" width="10.42578125" style="1" customWidth="1"/>
    <col min="13316" max="13316" width="9.85546875" style="1" customWidth="1"/>
    <col min="13317" max="13317" width="10.28515625" style="1" customWidth="1"/>
    <col min="13318" max="13318" width="14.28515625" style="1" customWidth="1"/>
    <col min="13319" max="13568" width="9.140625" style="1"/>
    <col min="13569" max="13569" width="5.85546875" style="1" customWidth="1"/>
    <col min="13570" max="13570" width="32" style="1" customWidth="1"/>
    <col min="13571" max="13571" width="10.42578125" style="1" customWidth="1"/>
    <col min="13572" max="13572" width="9.85546875" style="1" customWidth="1"/>
    <col min="13573" max="13573" width="10.28515625" style="1" customWidth="1"/>
    <col min="13574" max="13574" width="14.28515625" style="1" customWidth="1"/>
    <col min="13575" max="13824" width="9.140625" style="1"/>
    <col min="13825" max="13825" width="5.85546875" style="1" customWidth="1"/>
    <col min="13826" max="13826" width="32" style="1" customWidth="1"/>
    <col min="13827" max="13827" width="10.42578125" style="1" customWidth="1"/>
    <col min="13828" max="13828" width="9.85546875" style="1" customWidth="1"/>
    <col min="13829" max="13829" width="10.28515625" style="1" customWidth="1"/>
    <col min="13830" max="13830" width="14.28515625" style="1" customWidth="1"/>
    <col min="13831" max="14080" width="9.140625" style="1"/>
    <col min="14081" max="14081" width="5.85546875" style="1" customWidth="1"/>
    <col min="14082" max="14082" width="32" style="1" customWidth="1"/>
    <col min="14083" max="14083" width="10.42578125" style="1" customWidth="1"/>
    <col min="14084" max="14084" width="9.85546875" style="1" customWidth="1"/>
    <col min="14085" max="14085" width="10.28515625" style="1" customWidth="1"/>
    <col min="14086" max="14086" width="14.28515625" style="1" customWidth="1"/>
    <col min="14087" max="14336" width="9.140625" style="1"/>
    <col min="14337" max="14337" width="5.85546875" style="1" customWidth="1"/>
    <col min="14338" max="14338" width="32" style="1" customWidth="1"/>
    <col min="14339" max="14339" width="10.42578125" style="1" customWidth="1"/>
    <col min="14340" max="14340" width="9.85546875" style="1" customWidth="1"/>
    <col min="14341" max="14341" width="10.28515625" style="1" customWidth="1"/>
    <col min="14342" max="14342" width="14.28515625" style="1" customWidth="1"/>
    <col min="14343" max="14592" width="9.140625" style="1"/>
    <col min="14593" max="14593" width="5.85546875" style="1" customWidth="1"/>
    <col min="14594" max="14594" width="32" style="1" customWidth="1"/>
    <col min="14595" max="14595" width="10.42578125" style="1" customWidth="1"/>
    <col min="14596" max="14596" width="9.85546875" style="1" customWidth="1"/>
    <col min="14597" max="14597" width="10.28515625" style="1" customWidth="1"/>
    <col min="14598" max="14598" width="14.28515625" style="1" customWidth="1"/>
    <col min="14599" max="14848" width="9.140625" style="1"/>
    <col min="14849" max="14849" width="5.85546875" style="1" customWidth="1"/>
    <col min="14850" max="14850" width="32" style="1" customWidth="1"/>
    <col min="14851" max="14851" width="10.42578125" style="1" customWidth="1"/>
    <col min="14852" max="14852" width="9.85546875" style="1" customWidth="1"/>
    <col min="14853" max="14853" width="10.28515625" style="1" customWidth="1"/>
    <col min="14854" max="14854" width="14.28515625" style="1" customWidth="1"/>
    <col min="14855" max="15104" width="9.140625" style="1"/>
    <col min="15105" max="15105" width="5.85546875" style="1" customWidth="1"/>
    <col min="15106" max="15106" width="32" style="1" customWidth="1"/>
    <col min="15107" max="15107" width="10.42578125" style="1" customWidth="1"/>
    <col min="15108" max="15108" width="9.85546875" style="1" customWidth="1"/>
    <col min="15109" max="15109" width="10.28515625" style="1" customWidth="1"/>
    <col min="15110" max="15110" width="14.28515625" style="1" customWidth="1"/>
    <col min="15111" max="15360" width="9.140625" style="1"/>
    <col min="15361" max="15361" width="5.85546875" style="1" customWidth="1"/>
    <col min="15362" max="15362" width="32" style="1" customWidth="1"/>
    <col min="15363" max="15363" width="10.42578125" style="1" customWidth="1"/>
    <col min="15364" max="15364" width="9.85546875" style="1" customWidth="1"/>
    <col min="15365" max="15365" width="10.28515625" style="1" customWidth="1"/>
    <col min="15366" max="15366" width="14.28515625" style="1" customWidth="1"/>
    <col min="15367" max="15616" width="9.140625" style="1"/>
    <col min="15617" max="15617" width="5.85546875" style="1" customWidth="1"/>
    <col min="15618" max="15618" width="32" style="1" customWidth="1"/>
    <col min="15619" max="15619" width="10.42578125" style="1" customWidth="1"/>
    <col min="15620" max="15620" width="9.85546875" style="1" customWidth="1"/>
    <col min="15621" max="15621" width="10.28515625" style="1" customWidth="1"/>
    <col min="15622" max="15622" width="14.28515625" style="1" customWidth="1"/>
    <col min="15623" max="15872" width="9.140625" style="1"/>
    <col min="15873" max="15873" width="5.85546875" style="1" customWidth="1"/>
    <col min="15874" max="15874" width="32" style="1" customWidth="1"/>
    <col min="15875" max="15875" width="10.42578125" style="1" customWidth="1"/>
    <col min="15876" max="15876" width="9.85546875" style="1" customWidth="1"/>
    <col min="15877" max="15877" width="10.28515625" style="1" customWidth="1"/>
    <col min="15878" max="15878" width="14.28515625" style="1" customWidth="1"/>
    <col min="15879" max="16128" width="9.140625" style="1"/>
    <col min="16129" max="16129" width="5.85546875" style="1" customWidth="1"/>
    <col min="16130" max="16130" width="32" style="1" customWidth="1"/>
    <col min="16131" max="16131" width="10.42578125" style="1" customWidth="1"/>
    <col min="16132" max="16132" width="9.85546875" style="1" customWidth="1"/>
    <col min="16133" max="16133" width="10.28515625" style="1" customWidth="1"/>
    <col min="16134" max="16134" width="14.28515625" style="1" customWidth="1"/>
    <col min="16135" max="16384" width="9.140625" style="1"/>
  </cols>
  <sheetData>
    <row r="2" spans="1:6">
      <c r="A2" s="425" t="s">
        <v>0</v>
      </c>
      <c r="B2" s="425"/>
      <c r="C2" s="425"/>
      <c r="D2" s="425"/>
      <c r="E2" s="425"/>
      <c r="F2" s="425"/>
    </row>
    <row r="3" spans="1:6" ht="74.25" customHeight="1">
      <c r="A3" s="426"/>
      <c r="B3" s="426"/>
      <c r="C3" s="426"/>
      <c r="D3" s="426"/>
      <c r="E3" s="426"/>
      <c r="F3" s="426"/>
    </row>
    <row r="4" spans="1:6">
      <c r="A4" s="427" t="s">
        <v>1</v>
      </c>
      <c r="B4" s="427"/>
      <c r="C4" s="427"/>
      <c r="D4" s="427"/>
      <c r="E4" s="427"/>
      <c r="F4" s="427"/>
    </row>
    <row r="5" spans="1:6">
      <c r="A5" s="427" t="s">
        <v>2</v>
      </c>
      <c r="B5" s="427"/>
      <c r="C5" s="427"/>
      <c r="D5" s="427"/>
      <c r="E5" s="427"/>
      <c r="F5" s="427"/>
    </row>
    <row r="6" spans="1:6">
      <c r="A6" s="428" t="s">
        <v>3</v>
      </c>
      <c r="B6" s="429"/>
      <c r="C6" s="429"/>
      <c r="D6" s="429"/>
      <c r="E6" s="429"/>
      <c r="F6" s="429"/>
    </row>
    <row r="7" spans="1:6">
      <c r="A7" s="430"/>
      <c r="B7" s="430"/>
      <c r="C7" s="430"/>
      <c r="D7" s="430"/>
      <c r="E7" s="430"/>
      <c r="F7" s="430"/>
    </row>
    <row r="8" spans="1:6" ht="15">
      <c r="A8" s="2"/>
      <c r="B8" s="3"/>
      <c r="C8" s="4"/>
      <c r="D8" s="5"/>
      <c r="E8" s="6"/>
      <c r="F8" s="2"/>
    </row>
    <row r="9" spans="1:6" ht="15">
      <c r="A9" s="2"/>
      <c r="B9" s="3"/>
      <c r="C9" s="4"/>
      <c r="D9" s="5"/>
      <c r="E9" s="6"/>
      <c r="F9" s="2"/>
    </row>
    <row r="10" spans="1:6" ht="15">
      <c r="A10" s="2"/>
      <c r="B10" s="3"/>
      <c r="C10" s="4"/>
      <c r="D10" s="5"/>
      <c r="E10" s="6"/>
      <c r="F10" s="2"/>
    </row>
    <row r="11" spans="1:6" ht="23.25">
      <c r="A11" s="2"/>
      <c r="B11" s="3"/>
      <c r="C11" s="7" t="s">
        <v>4</v>
      </c>
      <c r="D11" s="8"/>
      <c r="E11" s="6"/>
      <c r="F11" s="2"/>
    </row>
    <row r="12" spans="1:6" ht="26.25">
      <c r="A12" s="2"/>
      <c r="B12" s="3"/>
      <c r="C12" s="4"/>
      <c r="D12" s="9"/>
      <c r="E12" s="6"/>
      <c r="F12" s="2"/>
    </row>
    <row r="13" spans="1:6" ht="15">
      <c r="A13" s="2"/>
      <c r="B13" s="3"/>
      <c r="C13" s="4"/>
      <c r="D13" s="5"/>
      <c r="E13" s="6"/>
      <c r="F13" s="2"/>
    </row>
    <row r="14" spans="1:6" ht="15.75">
      <c r="A14" s="2"/>
      <c r="B14" s="3"/>
      <c r="C14" s="431" t="s">
        <v>5</v>
      </c>
      <c r="D14" s="432"/>
      <c r="E14" s="432"/>
      <c r="F14" s="433"/>
    </row>
    <row r="15" spans="1:6">
      <c r="A15" s="2"/>
      <c r="B15" s="3"/>
      <c r="C15" s="434" t="s">
        <v>6</v>
      </c>
      <c r="D15" s="435"/>
      <c r="E15" s="435"/>
      <c r="F15" s="435"/>
    </row>
    <row r="16" spans="1:6" ht="15">
      <c r="A16" s="2"/>
      <c r="B16" s="3"/>
      <c r="C16" s="10"/>
      <c r="D16" s="11"/>
      <c r="E16" s="6"/>
      <c r="F16" s="2"/>
    </row>
    <row r="17" spans="1:6" ht="54.75" customHeight="1">
      <c r="A17" s="2"/>
      <c r="B17" s="3"/>
      <c r="C17" s="436" t="s">
        <v>7</v>
      </c>
      <c r="D17" s="437"/>
      <c r="E17" s="437"/>
      <c r="F17" s="437"/>
    </row>
    <row r="18" spans="1:6" ht="15" customHeight="1">
      <c r="A18" s="2"/>
      <c r="B18" s="3"/>
      <c r="C18" s="438" t="s">
        <v>8</v>
      </c>
      <c r="D18" s="439"/>
      <c r="E18" s="439"/>
      <c r="F18" s="439"/>
    </row>
    <row r="19" spans="1:6" ht="15.75" customHeight="1">
      <c r="A19" s="2"/>
      <c r="B19" s="3"/>
      <c r="C19" s="438" t="s">
        <v>9</v>
      </c>
      <c r="D19" s="435"/>
      <c r="E19" s="435"/>
      <c r="F19" s="435"/>
    </row>
    <row r="20" spans="1:6">
      <c r="A20" s="2"/>
      <c r="B20" s="3"/>
      <c r="C20" s="440" t="s">
        <v>10</v>
      </c>
      <c r="D20" s="440"/>
      <c r="E20" s="440"/>
    </row>
    <row r="21" spans="1:6">
      <c r="A21" s="2"/>
      <c r="B21" s="3"/>
      <c r="C21" s="422"/>
      <c r="D21" s="423"/>
      <c r="E21" s="423"/>
      <c r="F21" s="423"/>
    </row>
    <row r="22" spans="1:6" ht="21.75" customHeight="1">
      <c r="A22" s="2"/>
      <c r="B22" s="3"/>
      <c r="C22" s="424"/>
      <c r="D22" s="424"/>
      <c r="E22" s="424"/>
      <c r="F22" s="424"/>
    </row>
    <row r="23" spans="1:6" ht="30.75" customHeight="1">
      <c r="A23" s="2"/>
      <c r="B23" s="3"/>
      <c r="C23" s="444" t="s">
        <v>11</v>
      </c>
      <c r="D23" s="445"/>
      <c r="E23" s="445"/>
      <c r="F23" s="446"/>
    </row>
    <row r="24" spans="1:6" ht="15">
      <c r="A24" s="2"/>
      <c r="B24" s="3"/>
      <c r="C24" s="10"/>
      <c r="D24" s="11"/>
      <c r="E24" s="6"/>
      <c r="F24" s="2"/>
    </row>
    <row r="25" spans="1:6" ht="15">
      <c r="A25" s="3"/>
      <c r="B25" s="13" t="s">
        <v>12</v>
      </c>
      <c r="C25" s="438" t="s">
        <v>13</v>
      </c>
      <c r="D25" s="435"/>
      <c r="E25" s="435"/>
      <c r="F25" s="435"/>
    </row>
    <row r="26" spans="1:6" ht="17.25" customHeight="1">
      <c r="A26" s="2"/>
      <c r="B26" s="3"/>
      <c r="C26" s="447" t="s">
        <v>14</v>
      </c>
      <c r="D26" s="448"/>
      <c r="E26" s="448"/>
      <c r="F26" s="448"/>
    </row>
    <row r="27" spans="1:6" ht="15">
      <c r="A27" s="2"/>
      <c r="B27" s="3"/>
      <c r="C27" s="10"/>
      <c r="D27" s="11"/>
      <c r="E27" s="6"/>
      <c r="F27" s="2"/>
    </row>
    <row r="28" spans="1:6">
      <c r="A28" s="3"/>
      <c r="B28" s="1"/>
      <c r="C28" s="1"/>
      <c r="D28" s="1"/>
      <c r="E28" s="1"/>
      <c r="F28" s="1"/>
    </row>
    <row r="29" spans="1:6" ht="15">
      <c r="A29" s="3"/>
      <c r="B29" s="13"/>
      <c r="C29" s="14"/>
      <c r="D29" s="15"/>
      <c r="E29" s="15"/>
      <c r="F29" s="15"/>
    </row>
    <row r="30" spans="1:6" ht="15">
      <c r="A30" s="3"/>
      <c r="B30" s="13" t="s">
        <v>15</v>
      </c>
      <c r="C30" s="438" t="s">
        <v>16</v>
      </c>
      <c r="D30" s="448"/>
      <c r="E30" s="448"/>
      <c r="F30" s="448"/>
    </row>
    <row r="31" spans="1:6" ht="15">
      <c r="A31" s="3"/>
      <c r="B31" s="13"/>
      <c r="C31" s="14"/>
      <c r="D31" s="15"/>
      <c r="E31" s="15"/>
      <c r="F31" s="15"/>
    </row>
    <row r="32" spans="1:6" ht="15">
      <c r="A32" s="3"/>
      <c r="B32" s="13"/>
      <c r="C32" s="14"/>
      <c r="D32" s="15"/>
      <c r="E32" s="15"/>
      <c r="F32" s="15"/>
    </row>
    <row r="33" spans="1:6" ht="15">
      <c r="A33" s="3"/>
      <c r="B33" s="13"/>
      <c r="C33" s="14"/>
      <c r="D33" s="15"/>
      <c r="E33" s="15"/>
      <c r="F33" s="15"/>
    </row>
    <row r="34" spans="1:6" ht="15">
      <c r="A34" s="2"/>
      <c r="B34" s="3"/>
      <c r="C34" s="10"/>
      <c r="D34" s="11"/>
      <c r="E34" s="6"/>
      <c r="F34" s="2"/>
    </row>
    <row r="35" spans="1:6" ht="15">
      <c r="A35" s="2"/>
      <c r="B35" s="13" t="s">
        <v>17</v>
      </c>
      <c r="C35" s="449" t="s">
        <v>18</v>
      </c>
      <c r="D35" s="449"/>
      <c r="E35" s="449"/>
      <c r="F35" s="449"/>
    </row>
    <row r="36" spans="1:6" ht="15">
      <c r="A36" s="2"/>
      <c r="B36" s="3"/>
      <c r="C36" s="449" t="s">
        <v>19</v>
      </c>
      <c r="D36" s="449"/>
      <c r="E36" s="449"/>
      <c r="F36" s="449"/>
    </row>
    <row r="37" spans="1:6">
      <c r="A37" s="3"/>
    </row>
    <row r="38" spans="1:6">
      <c r="A38" s="2"/>
      <c r="B38" s="3"/>
    </row>
    <row r="39" spans="1:6" ht="15">
      <c r="A39" s="2"/>
      <c r="B39" s="3"/>
      <c r="C39" s="450" t="s">
        <v>20</v>
      </c>
      <c r="D39" s="450"/>
      <c r="E39" s="450"/>
      <c r="F39" s="20"/>
    </row>
    <row r="40" spans="1:6" ht="15">
      <c r="A40" s="2"/>
      <c r="B40" s="3"/>
      <c r="C40" s="20"/>
      <c r="D40" s="20"/>
      <c r="E40" s="20"/>
      <c r="F40" s="20"/>
    </row>
    <row r="41" spans="1:6" s="27" customFormat="1" ht="15.75">
      <c r="A41" s="21"/>
      <c r="B41" s="22" t="s">
        <v>21</v>
      </c>
      <c r="C41" s="23"/>
      <c r="D41" s="24"/>
      <c r="E41" s="25"/>
      <c r="F41" s="26"/>
    </row>
    <row r="42" spans="1:6" s="34" customFormat="1" ht="15.75">
      <c r="A42" s="28"/>
      <c r="B42" s="29"/>
      <c r="C42" s="30"/>
      <c r="D42" s="31"/>
      <c r="E42" s="32"/>
      <c r="F42" s="33"/>
    </row>
    <row r="43" spans="1:6" s="34" customFormat="1" ht="153.75" customHeight="1" thickBot="1">
      <c r="A43" s="451" t="s">
        <v>22</v>
      </c>
      <c r="B43" s="451"/>
      <c r="C43" s="451"/>
      <c r="D43" s="451"/>
      <c r="E43" s="451"/>
      <c r="F43" s="451"/>
    </row>
    <row r="44" spans="1:6" s="37" customFormat="1" ht="19.5" thickBot="1">
      <c r="A44" s="452" t="s">
        <v>23</v>
      </c>
      <c r="B44" s="453"/>
      <c r="C44" s="453"/>
      <c r="D44" s="453"/>
      <c r="E44" s="35"/>
      <c r="F44" s="36"/>
    </row>
    <row r="45" spans="1:6" s="37" customFormat="1">
      <c r="A45" s="454"/>
      <c r="B45" s="454"/>
      <c r="C45" s="454"/>
      <c r="D45" s="454"/>
      <c r="E45" s="454"/>
      <c r="F45" s="454"/>
    </row>
    <row r="46" spans="1:6" s="37" customFormat="1" ht="15.75">
      <c r="A46" s="38" t="s">
        <v>24</v>
      </c>
      <c r="B46" s="39"/>
      <c r="C46" s="40"/>
      <c r="D46" s="41"/>
      <c r="E46" s="42"/>
      <c r="F46" s="43"/>
    </row>
    <row r="47" spans="1:6" s="37" customFormat="1" ht="15.75">
      <c r="A47" s="44"/>
      <c r="B47" s="45"/>
      <c r="C47" s="46"/>
      <c r="D47" s="47"/>
      <c r="E47" s="48"/>
      <c r="F47" s="48"/>
    </row>
    <row r="48" spans="1:6" s="37" customFormat="1" ht="96" customHeight="1">
      <c r="A48" s="455" t="s">
        <v>25</v>
      </c>
      <c r="B48" s="455"/>
      <c r="C48" s="455"/>
      <c r="D48" s="455"/>
      <c r="E48" s="455"/>
      <c r="F48" s="455"/>
    </row>
    <row r="49" spans="1:6" s="37" customFormat="1">
      <c r="A49" s="49"/>
      <c r="B49" s="50"/>
      <c r="C49" s="51"/>
      <c r="D49" s="52"/>
      <c r="E49" s="53"/>
      <c r="F49" s="53"/>
    </row>
    <row r="50" spans="1:6" s="37" customFormat="1" ht="33.75" customHeight="1">
      <c r="A50" s="54"/>
      <c r="B50" s="55"/>
      <c r="C50" s="56" t="s">
        <v>26</v>
      </c>
      <c r="D50" s="56" t="s">
        <v>27</v>
      </c>
      <c r="E50" s="56" t="s">
        <v>28</v>
      </c>
      <c r="F50" s="56" t="s">
        <v>29</v>
      </c>
    </row>
    <row r="51" spans="1:6" s="37" customFormat="1" ht="15">
      <c r="A51" s="49"/>
      <c r="B51" s="57"/>
      <c r="C51" s="56" t="s">
        <v>30</v>
      </c>
      <c r="D51" s="56" t="s">
        <v>31</v>
      </c>
      <c r="E51" s="56" t="s">
        <v>32</v>
      </c>
      <c r="F51" s="56"/>
    </row>
    <row r="52" spans="1:6" s="37" customFormat="1">
      <c r="A52" s="49"/>
      <c r="B52" s="57"/>
      <c r="C52" s="58"/>
      <c r="D52" s="58"/>
      <c r="E52" s="58"/>
      <c r="F52" s="58"/>
    </row>
    <row r="53" spans="1:6" s="37" customFormat="1" ht="85.5" customHeight="1">
      <c r="A53" s="59" t="s">
        <v>33</v>
      </c>
      <c r="B53" s="60" t="s">
        <v>34</v>
      </c>
      <c r="C53" s="61" t="s">
        <v>35</v>
      </c>
      <c r="D53" s="62">
        <v>1</v>
      </c>
      <c r="E53" s="323"/>
      <c r="F53" s="323">
        <f>D53*E53</f>
        <v>0</v>
      </c>
    </row>
    <row r="54" spans="1:6" s="37" customFormat="1">
      <c r="A54" s="49"/>
      <c r="B54" s="57"/>
      <c r="C54" s="58"/>
      <c r="D54" s="58"/>
      <c r="E54" s="58"/>
      <c r="F54" s="58"/>
    </row>
    <row r="55" spans="1:6" s="37" customFormat="1" ht="15.75">
      <c r="A55" s="38" t="s">
        <v>24</v>
      </c>
      <c r="B55" s="39"/>
      <c r="C55" s="40"/>
      <c r="D55" s="41"/>
      <c r="E55" s="42"/>
      <c r="F55" s="63">
        <f>SUM(F53:F54)</f>
        <v>0</v>
      </c>
    </row>
    <row r="56" spans="1:6" s="37" customFormat="1">
      <c r="A56" s="49"/>
      <c r="B56" s="57"/>
      <c r="C56" s="58"/>
      <c r="D56" s="58"/>
      <c r="E56" s="58"/>
      <c r="F56" s="58"/>
    </row>
    <row r="57" spans="1:6" s="37" customFormat="1" ht="15.75">
      <c r="A57" s="441" t="s">
        <v>36</v>
      </c>
      <c r="B57" s="442"/>
      <c r="C57" s="442"/>
      <c r="D57" s="442"/>
      <c r="E57" s="442"/>
      <c r="F57" s="443"/>
    </row>
    <row r="58" spans="1:6" s="37" customFormat="1">
      <c r="A58" s="64"/>
      <c r="B58" s="65"/>
      <c r="C58" s="66"/>
      <c r="D58" s="67"/>
      <c r="E58" s="68"/>
      <c r="F58" s="69"/>
    </row>
    <row r="59" spans="1:6" s="37" customFormat="1" ht="56.25" customHeight="1">
      <c r="A59" s="457" t="s">
        <v>37</v>
      </c>
      <c r="B59" s="458"/>
      <c r="C59" s="458"/>
      <c r="D59" s="458"/>
      <c r="E59" s="458"/>
      <c r="F59" s="458"/>
    </row>
    <row r="60" spans="1:6" s="37" customFormat="1">
      <c r="A60" s="70"/>
      <c r="B60" s="71"/>
      <c r="C60" s="71"/>
      <c r="D60" s="71"/>
      <c r="E60" s="71"/>
      <c r="F60" s="71"/>
    </row>
    <row r="61" spans="1:6" s="37" customFormat="1" ht="33.75" customHeight="1">
      <c r="A61" s="70"/>
      <c r="B61" s="71"/>
      <c r="C61" s="56" t="s">
        <v>26</v>
      </c>
      <c r="D61" s="56" t="s">
        <v>27</v>
      </c>
      <c r="E61" s="56" t="s">
        <v>28</v>
      </c>
      <c r="F61" s="56" t="s">
        <v>29</v>
      </c>
    </row>
    <row r="62" spans="1:6" s="37" customFormat="1" ht="15">
      <c r="A62" s="70"/>
      <c r="B62" s="71"/>
      <c r="C62" s="56" t="s">
        <v>30</v>
      </c>
      <c r="D62" s="56" t="s">
        <v>31</v>
      </c>
      <c r="E62" s="56" t="s">
        <v>32</v>
      </c>
      <c r="F62" s="56"/>
    </row>
    <row r="63" spans="1:6" s="37" customFormat="1">
      <c r="A63" s="70"/>
      <c r="B63" s="71"/>
      <c r="C63" s="71"/>
      <c r="D63" s="71"/>
      <c r="E63" s="71"/>
      <c r="F63" s="71"/>
    </row>
    <row r="64" spans="1:6" s="37" customFormat="1" ht="89.25">
      <c r="A64" s="72" t="s">
        <v>33</v>
      </c>
      <c r="B64" s="73" t="s">
        <v>38</v>
      </c>
      <c r="C64" s="284"/>
      <c r="D64" s="285"/>
      <c r="E64" s="286"/>
      <c r="F64" s="286"/>
    </row>
    <row r="65" spans="1:6" s="37" customFormat="1" ht="33" customHeight="1">
      <c r="A65" s="72"/>
      <c r="B65" s="73" t="s">
        <v>39</v>
      </c>
      <c r="C65" s="284"/>
      <c r="D65" s="285"/>
      <c r="E65" s="286"/>
      <c r="F65" s="287"/>
    </row>
    <row r="66" spans="1:6" s="37" customFormat="1" ht="41.25" customHeight="1">
      <c r="A66" s="74"/>
      <c r="B66" s="75" t="s">
        <v>40</v>
      </c>
      <c r="C66" s="76" t="s">
        <v>41</v>
      </c>
      <c r="D66" s="77">
        <f>261+40.7+10</f>
        <v>311.7</v>
      </c>
      <c r="E66" s="288"/>
      <c r="F66" s="289">
        <f>D66*E66</f>
        <v>0</v>
      </c>
    </row>
    <row r="67" spans="1:6" s="37" customFormat="1">
      <c r="A67" s="74"/>
      <c r="B67" s="65"/>
      <c r="C67" s="76"/>
      <c r="D67" s="77"/>
      <c r="E67" s="78"/>
      <c r="F67" s="80"/>
    </row>
    <row r="68" spans="1:6" s="37" customFormat="1" ht="56.25" customHeight="1">
      <c r="A68" s="81" t="s">
        <v>42</v>
      </c>
      <c r="B68" s="82" t="s">
        <v>43</v>
      </c>
      <c r="C68" s="290"/>
      <c r="D68" s="291"/>
      <c r="E68" s="288"/>
      <c r="F68" s="292"/>
    </row>
    <row r="69" spans="1:6" s="37" customFormat="1" ht="89.25">
      <c r="A69" s="74"/>
      <c r="B69" s="83" t="s">
        <v>44</v>
      </c>
      <c r="C69" s="290"/>
      <c r="D69" s="291"/>
      <c r="E69" s="288"/>
      <c r="F69" s="292"/>
    </row>
    <row r="70" spans="1:6" s="37" customFormat="1" ht="21.75" customHeight="1">
      <c r="A70" s="74"/>
      <c r="B70" s="83" t="s">
        <v>45</v>
      </c>
      <c r="C70" s="290"/>
      <c r="D70" s="291"/>
      <c r="E70" s="288"/>
      <c r="F70" s="289"/>
    </row>
    <row r="71" spans="1:6" s="37" customFormat="1" ht="41.25" customHeight="1">
      <c r="A71" s="74"/>
      <c r="B71" s="75" t="s">
        <v>40</v>
      </c>
      <c r="C71" s="76" t="s">
        <v>41</v>
      </c>
      <c r="D71" s="77">
        <f>271</f>
        <v>271</v>
      </c>
      <c r="E71" s="288"/>
      <c r="F71" s="289">
        <f t="shared" ref="F71:F80" si="0">D71*E71</f>
        <v>0</v>
      </c>
    </row>
    <row r="72" spans="1:6" s="37" customFormat="1">
      <c r="A72" s="74"/>
      <c r="B72" s="65"/>
      <c r="C72" s="76"/>
      <c r="D72" s="77"/>
      <c r="E72" s="78"/>
      <c r="F72" s="79">
        <f t="shared" si="0"/>
        <v>0</v>
      </c>
    </row>
    <row r="73" spans="1:6" s="37" customFormat="1" ht="56.25" customHeight="1">
      <c r="A73" s="81" t="s">
        <v>46</v>
      </c>
      <c r="B73" s="82" t="s">
        <v>47</v>
      </c>
      <c r="C73" s="290"/>
      <c r="D73" s="291"/>
      <c r="E73" s="288"/>
      <c r="F73" s="289">
        <f t="shared" si="0"/>
        <v>0</v>
      </c>
    </row>
    <row r="74" spans="1:6" s="37" customFormat="1" ht="84" customHeight="1">
      <c r="A74" s="81"/>
      <c r="B74" s="83" t="s">
        <v>48</v>
      </c>
      <c r="C74" s="290"/>
      <c r="D74" s="291"/>
      <c r="E74" s="288"/>
      <c r="F74" s="289">
        <f t="shared" si="0"/>
        <v>0</v>
      </c>
    </row>
    <row r="75" spans="1:6" s="37" customFormat="1" ht="21" customHeight="1">
      <c r="A75" s="81"/>
      <c r="B75" s="84" t="s">
        <v>45</v>
      </c>
      <c r="C75" s="290"/>
      <c r="D75" s="291"/>
      <c r="E75" s="288"/>
      <c r="F75" s="289">
        <f t="shared" si="0"/>
        <v>0</v>
      </c>
    </row>
    <row r="76" spans="1:6" s="37" customFormat="1" ht="41.25" customHeight="1">
      <c r="A76" s="81"/>
      <c r="B76" s="85" t="s">
        <v>40</v>
      </c>
      <c r="C76" s="76" t="s">
        <v>41</v>
      </c>
      <c r="D76" s="77">
        <v>40.700000000000003</v>
      </c>
      <c r="E76" s="288"/>
      <c r="F76" s="289">
        <f t="shared" si="0"/>
        <v>0</v>
      </c>
    </row>
    <row r="77" spans="1:6" s="37" customFormat="1">
      <c r="A77" s="81"/>
      <c r="B77" s="86"/>
      <c r="C77" s="76"/>
      <c r="D77" s="77"/>
      <c r="E77" s="78"/>
      <c r="F77" s="79">
        <f t="shared" si="0"/>
        <v>0</v>
      </c>
    </row>
    <row r="78" spans="1:6" s="37" customFormat="1" ht="71.25" customHeight="1">
      <c r="A78" s="81" t="s">
        <v>49</v>
      </c>
      <c r="B78" s="83" t="s">
        <v>50</v>
      </c>
      <c r="C78" s="290"/>
      <c r="D78" s="291"/>
      <c r="E78" s="288"/>
      <c r="F78" s="289">
        <f t="shared" si="0"/>
        <v>0</v>
      </c>
    </row>
    <row r="79" spans="1:6" s="37" customFormat="1" ht="32.25" customHeight="1">
      <c r="A79" s="74"/>
      <c r="B79" s="85" t="s">
        <v>51</v>
      </c>
      <c r="C79" s="290"/>
      <c r="D79" s="291"/>
      <c r="E79" s="288"/>
      <c r="F79" s="289">
        <f t="shared" si="0"/>
        <v>0</v>
      </c>
    </row>
    <row r="80" spans="1:6" s="37" customFormat="1" ht="41.25" customHeight="1">
      <c r="A80" s="74"/>
      <c r="B80" s="85" t="s">
        <v>40</v>
      </c>
      <c r="C80" s="76" t="s">
        <v>41</v>
      </c>
      <c r="D80" s="77">
        <v>40</v>
      </c>
      <c r="E80" s="288"/>
      <c r="F80" s="289">
        <f t="shared" si="0"/>
        <v>0</v>
      </c>
    </row>
    <row r="81" spans="1:6" s="37" customFormat="1" ht="15.75">
      <c r="A81" s="87" t="s">
        <v>36</v>
      </c>
      <c r="B81" s="88"/>
      <c r="C81" s="89"/>
      <c r="D81" s="90"/>
      <c r="E81" s="91"/>
      <c r="F81" s="92">
        <f>SUM(F64:F80)</f>
        <v>0</v>
      </c>
    </row>
    <row r="82" spans="1:6" s="37" customFormat="1">
      <c r="A82" s="293"/>
      <c r="B82" s="294"/>
      <c r="C82" s="295"/>
      <c r="D82" s="296"/>
      <c r="E82" s="297"/>
      <c r="F82" s="297">
        <f>D82*E82</f>
        <v>0</v>
      </c>
    </row>
    <row r="83" spans="1:6" s="37" customFormat="1" ht="13.5" thickBot="1">
      <c r="A83" s="298"/>
      <c r="B83" s="294"/>
      <c r="C83" s="299"/>
      <c r="D83" s="300"/>
      <c r="E83" s="301"/>
      <c r="F83" s="302"/>
    </row>
    <row r="84" spans="1:6" s="37" customFormat="1" ht="19.5" thickBot="1">
      <c r="A84" s="452" t="str">
        <f>A44</f>
        <v>A. IZOLACIJA NESTAMBENOG POTKROVLJA</v>
      </c>
      <c r="B84" s="453"/>
      <c r="C84" s="453"/>
      <c r="D84" s="453"/>
      <c r="E84" s="35"/>
      <c r="F84" s="36"/>
    </row>
    <row r="85" spans="1:6" s="37" customFormat="1" ht="19.5" thickBot="1">
      <c r="A85" s="303"/>
      <c r="B85" s="303"/>
      <c r="C85" s="303"/>
      <c r="D85" s="303"/>
      <c r="E85" s="304"/>
      <c r="F85" s="304"/>
    </row>
    <row r="86" spans="1:6" s="37" customFormat="1" ht="19.5" thickBot="1">
      <c r="A86" s="452" t="str">
        <f>A55</f>
        <v>A1. PRIPREMNI RADOVI, RUŠENJA I DEMONTAŽE</v>
      </c>
      <c r="B86" s="453"/>
      <c r="C86" s="453"/>
      <c r="D86" s="453"/>
      <c r="E86" s="35"/>
      <c r="F86" s="93">
        <f>F55</f>
        <v>0</v>
      </c>
    </row>
    <row r="87" spans="1:6" s="37" customFormat="1" ht="19.5" thickBot="1">
      <c r="A87" s="452" t="str">
        <f>A81</f>
        <v>A2. IZOLATERSKI RADOVI</v>
      </c>
      <c r="B87" s="453"/>
      <c r="C87" s="453"/>
      <c r="D87" s="453"/>
      <c r="E87" s="35"/>
      <c r="F87" s="94">
        <f>F81</f>
        <v>0</v>
      </c>
    </row>
    <row r="88" spans="1:6" s="37" customFormat="1" ht="19.5" thickBot="1">
      <c r="A88" s="452" t="str">
        <f>A84</f>
        <v>A. IZOLACIJA NESTAMBENOG POTKROVLJA</v>
      </c>
      <c r="B88" s="453"/>
      <c r="C88" s="453"/>
      <c r="D88" s="453"/>
      <c r="E88" s="35"/>
      <c r="F88" s="93">
        <f>SUM(F86:F87)</f>
        <v>0</v>
      </c>
    </row>
    <row r="89" spans="1:6" s="37" customFormat="1" ht="19.5" thickBot="1">
      <c r="A89" s="459"/>
      <c r="B89" s="460"/>
      <c r="C89" s="460"/>
      <c r="D89" s="460"/>
      <c r="E89" s="460"/>
      <c r="F89" s="461"/>
    </row>
    <row r="90" spans="1:6" s="37" customFormat="1" ht="18.75" thickBot="1">
      <c r="A90" s="462" t="s">
        <v>52</v>
      </c>
      <c r="B90" s="463"/>
      <c r="C90" s="95"/>
      <c r="D90" s="96"/>
      <c r="E90" s="96"/>
      <c r="F90" s="97"/>
    </row>
    <row r="91" spans="1:6" s="37" customFormat="1" ht="15.75">
      <c r="A91" s="98"/>
      <c r="B91" s="99"/>
      <c r="C91" s="100"/>
      <c r="D91" s="101"/>
      <c r="E91" s="101"/>
      <c r="F91" s="102"/>
    </row>
    <row r="92" spans="1:6" s="37" customFormat="1" ht="153" customHeight="1">
      <c r="A92" s="464" t="s">
        <v>53</v>
      </c>
      <c r="B92" s="464"/>
      <c r="C92" s="464"/>
      <c r="D92" s="464"/>
      <c r="E92" s="464"/>
      <c r="F92" s="464"/>
    </row>
    <row r="93" spans="1:6" s="37" customFormat="1" ht="15">
      <c r="A93" s="103"/>
      <c r="B93" s="104"/>
      <c r="C93" s="105"/>
      <c r="D93" s="106"/>
      <c r="E93" s="107"/>
      <c r="F93" s="108"/>
    </row>
    <row r="94" spans="1:6" s="37" customFormat="1" ht="15.75">
      <c r="A94" s="109" t="s">
        <v>54</v>
      </c>
      <c r="B94" s="110"/>
      <c r="C94" s="111"/>
      <c r="D94" s="112"/>
      <c r="E94" s="112"/>
      <c r="F94" s="113"/>
    </row>
    <row r="95" spans="1:6" s="37" customFormat="1" ht="15.75">
      <c r="A95" s="114"/>
      <c r="B95" s="115"/>
      <c r="C95" s="116"/>
      <c r="D95" s="117"/>
      <c r="E95" s="118"/>
      <c r="F95" s="119"/>
    </row>
    <row r="96" spans="1:6" s="37" customFormat="1" ht="111" customHeight="1">
      <c r="A96" s="456" t="s">
        <v>25</v>
      </c>
      <c r="B96" s="456"/>
      <c r="C96" s="456"/>
      <c r="D96" s="456"/>
      <c r="E96" s="456"/>
      <c r="F96" s="456"/>
    </row>
    <row r="97" spans="1:6" s="37" customFormat="1" ht="47.25" customHeight="1">
      <c r="A97" s="465" t="s">
        <v>55</v>
      </c>
      <c r="B97" s="466"/>
      <c r="C97" s="466"/>
      <c r="D97" s="466"/>
      <c r="E97" s="466"/>
      <c r="F97" s="466"/>
    </row>
    <row r="98" spans="1:6" s="37" customFormat="1" ht="176.25" customHeight="1">
      <c r="A98" s="456" t="s">
        <v>56</v>
      </c>
      <c r="B98" s="456"/>
      <c r="C98" s="456"/>
      <c r="D98" s="456"/>
      <c r="E98" s="456"/>
      <c r="F98" s="456"/>
    </row>
    <row r="99" spans="1:6" s="37" customFormat="1" ht="63.75" customHeight="1">
      <c r="A99" s="456" t="s">
        <v>57</v>
      </c>
      <c r="B99" s="456"/>
      <c r="C99" s="456"/>
      <c r="D99" s="456"/>
      <c r="E99" s="456"/>
      <c r="F99" s="456"/>
    </row>
    <row r="100" spans="1:6" s="37" customFormat="1">
      <c r="A100" s="456"/>
      <c r="B100" s="456"/>
      <c r="C100" s="456"/>
      <c r="D100" s="456"/>
      <c r="E100" s="456"/>
      <c r="F100" s="456"/>
    </row>
    <row r="101" spans="1:6" s="37" customFormat="1" ht="32.25" customHeight="1">
      <c r="A101" s="120"/>
      <c r="B101" s="121"/>
      <c r="C101" s="56" t="s">
        <v>26</v>
      </c>
      <c r="D101" s="56" t="s">
        <v>27</v>
      </c>
      <c r="E101" s="56" t="s">
        <v>28</v>
      </c>
      <c r="F101" s="56" t="s">
        <v>29</v>
      </c>
    </row>
    <row r="102" spans="1:6" s="37" customFormat="1" ht="14.25" customHeight="1">
      <c r="A102" s="120"/>
      <c r="B102" s="121"/>
      <c r="C102" s="56" t="s">
        <v>30</v>
      </c>
      <c r="D102" s="56" t="s">
        <v>31</v>
      </c>
      <c r="E102" s="56" t="s">
        <v>32</v>
      </c>
      <c r="F102" s="56"/>
    </row>
    <row r="103" spans="1:6" s="37" customFormat="1">
      <c r="A103" s="120"/>
      <c r="B103" s="121"/>
      <c r="C103" s="305"/>
      <c r="D103" s="307"/>
      <c r="E103" s="305"/>
      <c r="F103" s="305"/>
    </row>
    <row r="104" spans="1:6" s="37" customFormat="1" ht="344.25">
      <c r="A104" s="124" t="s">
        <v>33</v>
      </c>
      <c r="B104" s="125" t="s">
        <v>58</v>
      </c>
      <c r="C104" s="306" t="s">
        <v>41</v>
      </c>
      <c r="D104" s="126">
        <f>110*9+40</f>
        <v>1030</v>
      </c>
      <c r="E104" s="308"/>
      <c r="F104" s="309">
        <f>D104*E104</f>
        <v>0</v>
      </c>
    </row>
    <row r="105" spans="1:6" s="37" customFormat="1">
      <c r="A105" s="120"/>
      <c r="B105" s="129"/>
      <c r="C105" s="130"/>
      <c r="D105" s="130"/>
      <c r="E105" s="127"/>
      <c r="F105" s="128">
        <f t="shared" ref="F105:F130" si="1">D105*E105</f>
        <v>0</v>
      </c>
    </row>
    <row r="106" spans="1:6" s="37" customFormat="1" ht="96" customHeight="1">
      <c r="A106" s="131" t="s">
        <v>42</v>
      </c>
      <c r="B106" s="132" t="s">
        <v>59</v>
      </c>
      <c r="C106" s="133"/>
      <c r="D106" s="133"/>
      <c r="E106" s="134"/>
      <c r="F106" s="128">
        <f t="shared" si="1"/>
        <v>0</v>
      </c>
    </row>
    <row r="107" spans="1:6" s="37" customFormat="1" ht="20.25" customHeight="1">
      <c r="A107" s="135"/>
      <c r="B107" s="136" t="s">
        <v>60</v>
      </c>
      <c r="C107" s="137" t="s">
        <v>61</v>
      </c>
      <c r="D107" s="138">
        <v>5</v>
      </c>
      <c r="E107" s="312"/>
      <c r="F107" s="309">
        <f t="shared" si="1"/>
        <v>0</v>
      </c>
    </row>
    <row r="108" spans="1:6" s="37" customFormat="1">
      <c r="A108" s="135"/>
      <c r="B108" s="139"/>
      <c r="C108" s="313"/>
      <c r="D108" s="314"/>
      <c r="E108" s="312"/>
      <c r="F108" s="309">
        <f t="shared" si="1"/>
        <v>0</v>
      </c>
    </row>
    <row r="109" spans="1:6" s="37" customFormat="1" ht="138.75" customHeight="1">
      <c r="A109" s="135" t="s">
        <v>46</v>
      </c>
      <c r="B109" s="140" t="s">
        <v>62</v>
      </c>
      <c r="C109" s="310"/>
      <c r="D109" s="311"/>
      <c r="E109" s="312"/>
      <c r="F109" s="309">
        <f t="shared" si="1"/>
        <v>0</v>
      </c>
    </row>
    <row r="110" spans="1:6" s="37" customFormat="1" ht="30" customHeight="1">
      <c r="A110" s="135"/>
      <c r="B110" s="140" t="s">
        <v>63</v>
      </c>
      <c r="C110" s="310"/>
      <c r="D110" s="311"/>
      <c r="E110" s="312"/>
      <c r="F110" s="309">
        <f t="shared" si="1"/>
        <v>0</v>
      </c>
    </row>
    <row r="111" spans="1:6" s="37" customFormat="1" ht="41.25" customHeight="1">
      <c r="A111" s="135"/>
      <c r="B111" s="140" t="s">
        <v>40</v>
      </c>
      <c r="C111" s="142" t="s">
        <v>41</v>
      </c>
      <c r="D111" s="141">
        <f>870+50</f>
        <v>920</v>
      </c>
      <c r="E111" s="312"/>
      <c r="F111" s="309">
        <f t="shared" si="1"/>
        <v>0</v>
      </c>
    </row>
    <row r="112" spans="1:6" s="37" customFormat="1">
      <c r="A112" s="135"/>
      <c r="B112" s="143"/>
      <c r="C112" s="310"/>
      <c r="D112" s="311"/>
      <c r="E112" s="312"/>
      <c r="F112" s="309">
        <f t="shared" si="1"/>
        <v>0</v>
      </c>
    </row>
    <row r="113" spans="1:6" s="37" customFormat="1" ht="55.5" customHeight="1">
      <c r="A113" s="135" t="s">
        <v>49</v>
      </c>
      <c r="B113" s="140" t="s">
        <v>64</v>
      </c>
      <c r="C113" s="310"/>
      <c r="D113" s="311"/>
      <c r="E113" s="312"/>
      <c r="F113" s="309">
        <f t="shared" si="1"/>
        <v>0</v>
      </c>
    </row>
    <row r="114" spans="1:6" s="37" customFormat="1" ht="41.25" customHeight="1">
      <c r="A114" s="135"/>
      <c r="B114" s="140" t="s">
        <v>40</v>
      </c>
      <c r="C114" s="142" t="s">
        <v>65</v>
      </c>
      <c r="D114" s="141">
        <f>1.9*23+0.55*8+2+0.7+0.97+0.8+0.8+2+0.7+5</f>
        <v>61.069999999999993</v>
      </c>
      <c r="E114" s="312"/>
      <c r="F114" s="309">
        <f t="shared" si="1"/>
        <v>0</v>
      </c>
    </row>
    <row r="115" spans="1:6" s="37" customFormat="1">
      <c r="A115" s="135"/>
      <c r="B115" s="140"/>
      <c r="C115" s="315"/>
      <c r="D115" s="311"/>
      <c r="E115" s="312"/>
      <c r="F115" s="309">
        <f t="shared" si="1"/>
        <v>0</v>
      </c>
    </row>
    <row r="116" spans="1:6" s="37" customFormat="1" ht="61.5" customHeight="1">
      <c r="A116" s="135" t="s">
        <v>66</v>
      </c>
      <c r="B116" s="144" t="s">
        <v>67</v>
      </c>
      <c r="C116" s="313"/>
      <c r="D116" s="316"/>
      <c r="E116" s="312"/>
      <c r="F116" s="309">
        <f t="shared" si="1"/>
        <v>0</v>
      </c>
    </row>
    <row r="117" spans="1:6" s="37" customFormat="1" ht="35.25" customHeight="1">
      <c r="A117" s="135"/>
      <c r="B117" s="144" t="s">
        <v>40</v>
      </c>
      <c r="C117" s="137" t="s">
        <v>65</v>
      </c>
      <c r="D117" s="145">
        <f>10*6+10</f>
        <v>70</v>
      </c>
      <c r="E117" s="312"/>
      <c r="F117" s="309">
        <f t="shared" si="1"/>
        <v>0</v>
      </c>
    </row>
    <row r="118" spans="1:6" s="37" customFormat="1">
      <c r="A118" s="135"/>
      <c r="B118" s="140"/>
      <c r="C118" s="315"/>
      <c r="D118" s="311"/>
      <c r="E118" s="312"/>
      <c r="F118" s="309">
        <f t="shared" si="1"/>
        <v>0</v>
      </c>
    </row>
    <row r="119" spans="1:6" s="37" customFormat="1" ht="44.25" customHeight="1">
      <c r="A119" s="135" t="s">
        <v>68</v>
      </c>
      <c r="B119" s="140" t="s">
        <v>69</v>
      </c>
      <c r="C119" s="315"/>
      <c r="D119" s="311"/>
      <c r="E119" s="312"/>
      <c r="F119" s="309">
        <f t="shared" si="1"/>
        <v>0</v>
      </c>
    </row>
    <row r="120" spans="1:6" s="37" customFormat="1" ht="33" customHeight="1">
      <c r="A120" s="135"/>
      <c r="B120" s="140" t="s">
        <v>70</v>
      </c>
      <c r="C120" s="142" t="s">
        <v>35</v>
      </c>
      <c r="D120" s="141">
        <v>1</v>
      </c>
      <c r="E120" s="312"/>
      <c r="F120" s="309">
        <f t="shared" si="1"/>
        <v>0</v>
      </c>
    </row>
    <row r="121" spans="1:6" s="37" customFormat="1">
      <c r="A121" s="135"/>
      <c r="B121" s="143"/>
      <c r="C121" s="315"/>
      <c r="D121" s="311"/>
      <c r="E121" s="317"/>
      <c r="F121" s="309">
        <f t="shared" si="1"/>
        <v>0</v>
      </c>
    </row>
    <row r="122" spans="1:6" s="37" customFormat="1" ht="18" customHeight="1">
      <c r="A122" s="135" t="s">
        <v>71</v>
      </c>
      <c r="B122" s="147" t="s">
        <v>72</v>
      </c>
      <c r="C122" s="318"/>
      <c r="D122" s="319"/>
      <c r="E122" s="317"/>
      <c r="F122" s="309">
        <f t="shared" si="1"/>
        <v>0</v>
      </c>
    </row>
    <row r="123" spans="1:6" s="37" customFormat="1">
      <c r="A123" s="148"/>
      <c r="B123" s="149"/>
      <c r="C123" s="318"/>
      <c r="D123" s="319"/>
      <c r="E123" s="317"/>
      <c r="F123" s="309">
        <f t="shared" si="1"/>
        <v>0</v>
      </c>
    </row>
    <row r="124" spans="1:6" s="37" customFormat="1" ht="127.5">
      <c r="A124" s="135" t="s">
        <v>73</v>
      </c>
      <c r="B124" s="150" t="s">
        <v>74</v>
      </c>
      <c r="C124" s="318"/>
      <c r="D124" s="319"/>
      <c r="E124" s="317"/>
      <c r="F124" s="309">
        <f t="shared" si="1"/>
        <v>0</v>
      </c>
    </row>
    <row r="125" spans="1:6" s="37" customFormat="1" ht="30.75" customHeight="1">
      <c r="A125" s="135"/>
      <c r="B125" s="140" t="s">
        <v>75</v>
      </c>
      <c r="C125" s="318"/>
      <c r="D125" s="319"/>
      <c r="E125" s="317"/>
      <c r="F125" s="309">
        <f t="shared" si="1"/>
        <v>0</v>
      </c>
    </row>
    <row r="126" spans="1:6" s="37" customFormat="1" ht="41.25" customHeight="1">
      <c r="A126" s="148"/>
      <c r="B126" s="150" t="s">
        <v>40</v>
      </c>
      <c r="C126" s="142" t="s">
        <v>41</v>
      </c>
      <c r="D126" s="141">
        <f>96*0.3</f>
        <v>28.799999999999997</v>
      </c>
      <c r="E126" s="317"/>
      <c r="F126" s="309">
        <f t="shared" si="1"/>
        <v>0</v>
      </c>
    </row>
    <row r="127" spans="1:6" s="37" customFormat="1">
      <c r="A127" s="151"/>
      <c r="B127" s="152"/>
      <c r="C127" s="318"/>
      <c r="D127" s="319"/>
      <c r="E127" s="317"/>
      <c r="F127" s="309">
        <f t="shared" si="1"/>
        <v>0</v>
      </c>
    </row>
    <row r="128" spans="1:6" s="37" customFormat="1" ht="59.25" customHeight="1">
      <c r="A128" s="135" t="s">
        <v>76</v>
      </c>
      <c r="B128" s="150" t="s">
        <v>77</v>
      </c>
      <c r="C128" s="318"/>
      <c r="D128" s="319"/>
      <c r="E128" s="317"/>
      <c r="F128" s="309">
        <f t="shared" si="1"/>
        <v>0</v>
      </c>
    </row>
    <row r="129" spans="1:6" s="37" customFormat="1" ht="41.25" customHeight="1">
      <c r="A129" s="148"/>
      <c r="B129" s="150" t="s">
        <v>40</v>
      </c>
      <c r="C129" s="142" t="s">
        <v>78</v>
      </c>
      <c r="D129" s="141">
        <v>97</v>
      </c>
      <c r="E129" s="317"/>
      <c r="F129" s="309">
        <f t="shared" si="1"/>
        <v>0</v>
      </c>
    </row>
    <row r="130" spans="1:6" s="37" customFormat="1">
      <c r="A130" s="148"/>
      <c r="B130" s="152"/>
      <c r="C130" s="318"/>
      <c r="D130" s="319"/>
      <c r="E130" s="317"/>
      <c r="F130" s="309">
        <f t="shared" si="1"/>
        <v>0</v>
      </c>
    </row>
    <row r="131" spans="1:6" s="37" customFormat="1" ht="60" customHeight="1">
      <c r="A131" s="135" t="s">
        <v>79</v>
      </c>
      <c r="B131" s="150" t="s">
        <v>80</v>
      </c>
      <c r="C131" s="320"/>
      <c r="D131" s="320"/>
      <c r="E131" s="320"/>
      <c r="F131" s="320"/>
    </row>
    <row r="132" spans="1:6" s="37" customFormat="1" ht="41.25" customHeight="1">
      <c r="A132" s="135"/>
      <c r="B132" s="150" t="s">
        <v>40</v>
      </c>
      <c r="C132" s="142" t="s">
        <v>41</v>
      </c>
      <c r="D132" s="141">
        <f>96*0.3</f>
        <v>28.799999999999997</v>
      </c>
      <c r="E132" s="317"/>
      <c r="F132" s="309">
        <f>D132*E132</f>
        <v>0</v>
      </c>
    </row>
    <row r="133" spans="1:6" s="37" customFormat="1">
      <c r="A133" s="135"/>
      <c r="B133" s="153"/>
      <c r="C133" s="315"/>
      <c r="D133" s="311"/>
      <c r="E133" s="317"/>
      <c r="F133" s="309"/>
    </row>
    <row r="134" spans="1:6" s="37" customFormat="1" ht="124.5" customHeight="1">
      <c r="A134" s="154" t="s">
        <v>81</v>
      </c>
      <c r="B134" s="155" t="s">
        <v>82</v>
      </c>
      <c r="C134" s="321"/>
      <c r="D134" s="322"/>
      <c r="E134" s="323"/>
      <c r="F134" s="323">
        <f>D134*E134</f>
        <v>0</v>
      </c>
    </row>
    <row r="135" spans="1:6" s="37" customFormat="1" ht="68.25" customHeight="1">
      <c r="A135" s="154"/>
      <c r="B135" s="155" t="s">
        <v>83</v>
      </c>
      <c r="C135" s="156" t="s">
        <v>84</v>
      </c>
      <c r="D135" s="157">
        <v>60</v>
      </c>
      <c r="E135" s="323"/>
      <c r="F135" s="323">
        <f>D135*E135</f>
        <v>0</v>
      </c>
    </row>
    <row r="136" spans="1:6" s="37" customFormat="1" ht="25.5" customHeight="1">
      <c r="A136" s="154"/>
      <c r="B136" s="155"/>
      <c r="C136" s="324"/>
      <c r="D136" s="325"/>
      <c r="E136" s="323"/>
      <c r="F136" s="323"/>
    </row>
    <row r="137" spans="1:6" s="37" customFormat="1" ht="15.75">
      <c r="A137" s="158" t="str">
        <f>A94</f>
        <v>B1. PRIPREMNI RADOVI, RUŠENJA I DEMONTAŽE</v>
      </c>
      <c r="B137" s="159"/>
      <c r="C137" s="160"/>
      <c r="D137" s="161"/>
      <c r="E137" s="161"/>
      <c r="F137" s="162">
        <f>SUM(F101:F135)</f>
        <v>0</v>
      </c>
    </row>
    <row r="138" spans="1:6" s="37" customFormat="1" ht="15.75">
      <c r="A138" s="326"/>
      <c r="B138" s="327"/>
      <c r="C138" s="328"/>
      <c r="D138" s="329"/>
      <c r="E138" s="329"/>
      <c r="F138" s="330"/>
    </row>
    <row r="139" spans="1:6" s="37" customFormat="1" ht="15.75">
      <c r="A139" s="469" t="s">
        <v>85</v>
      </c>
      <c r="B139" s="470"/>
      <c r="C139" s="470"/>
      <c r="D139" s="470"/>
      <c r="E139" s="470"/>
      <c r="F139" s="471"/>
    </row>
    <row r="140" spans="1:6" s="37" customFormat="1">
      <c r="A140" s="120"/>
      <c r="B140" s="121"/>
      <c r="C140" s="163"/>
      <c r="D140" s="146"/>
      <c r="E140" s="146"/>
      <c r="F140" s="164"/>
    </row>
    <row r="141" spans="1:6" s="37" customFormat="1" ht="73.5" customHeight="1">
      <c r="A141" s="472" t="s">
        <v>86</v>
      </c>
      <c r="B141" s="472"/>
      <c r="C141" s="472"/>
      <c r="D141" s="472"/>
      <c r="E141" s="472"/>
      <c r="F141" s="472"/>
    </row>
    <row r="142" spans="1:6" s="37" customFormat="1" ht="70.5" customHeight="1">
      <c r="A142" s="473" t="s">
        <v>87</v>
      </c>
      <c r="B142" s="473"/>
      <c r="C142" s="473"/>
      <c r="D142" s="473"/>
      <c r="E142" s="473"/>
      <c r="F142" s="473"/>
    </row>
    <row r="143" spans="1:6" s="37" customFormat="1" ht="30">
      <c r="A143" s="421"/>
      <c r="B143" s="385"/>
      <c r="C143" s="56" t="s">
        <v>26</v>
      </c>
      <c r="D143" s="56" t="s">
        <v>27</v>
      </c>
      <c r="E143" s="56" t="s">
        <v>28</v>
      </c>
      <c r="F143" s="56" t="s">
        <v>29</v>
      </c>
    </row>
    <row r="144" spans="1:6" s="37" customFormat="1" ht="15">
      <c r="A144" s="421"/>
      <c r="B144" s="385"/>
      <c r="C144" s="56" t="s">
        <v>30</v>
      </c>
      <c r="D144" s="56" t="s">
        <v>31</v>
      </c>
      <c r="E144" s="56" t="s">
        <v>32</v>
      </c>
      <c r="F144" s="56"/>
    </row>
    <row r="145" spans="1:7" s="37" customFormat="1">
      <c r="A145" s="421"/>
      <c r="B145" s="385"/>
      <c r="C145" s="122"/>
      <c r="D145" s="123"/>
      <c r="E145" s="122"/>
      <c r="F145" s="122"/>
    </row>
    <row r="146" spans="1:7" s="37" customFormat="1" ht="138" customHeight="1">
      <c r="A146" s="165" t="s">
        <v>33</v>
      </c>
      <c r="B146" s="165" t="s">
        <v>88</v>
      </c>
      <c r="C146" s="331"/>
      <c r="D146" s="308"/>
      <c r="E146" s="332"/>
      <c r="F146" s="332"/>
    </row>
    <row r="147" spans="1:7" s="37" customFormat="1" ht="41.25" customHeight="1">
      <c r="A147" s="165"/>
      <c r="B147" s="165" t="s">
        <v>40</v>
      </c>
      <c r="C147" s="167" t="s">
        <v>41</v>
      </c>
      <c r="D147" s="127">
        <f>920*0.1</f>
        <v>92</v>
      </c>
      <c r="E147" s="333"/>
      <c r="F147" s="333">
        <f>D147*E147</f>
        <v>0</v>
      </c>
    </row>
    <row r="148" spans="1:7" s="37" customFormat="1">
      <c r="A148" s="165"/>
      <c r="B148" s="166"/>
      <c r="C148" s="305"/>
      <c r="D148" s="307"/>
      <c r="E148" s="333"/>
      <c r="F148" s="333">
        <f t="shared" ref="F148:F211" si="2">D148*E148</f>
        <v>0</v>
      </c>
    </row>
    <row r="149" spans="1:7" s="37" customFormat="1" ht="190.5" customHeight="1">
      <c r="A149" s="165" t="s">
        <v>42</v>
      </c>
      <c r="B149" s="165" t="s">
        <v>89</v>
      </c>
      <c r="C149" s="305"/>
      <c r="D149" s="307"/>
      <c r="E149" s="333"/>
      <c r="F149" s="333">
        <f t="shared" si="2"/>
        <v>0</v>
      </c>
    </row>
    <row r="150" spans="1:7" s="37" customFormat="1" ht="41.25" customHeight="1">
      <c r="A150" s="165"/>
      <c r="B150" s="165" t="s">
        <v>40</v>
      </c>
      <c r="C150" s="167" t="s">
        <v>41</v>
      </c>
      <c r="D150" s="127">
        <f>D147</f>
        <v>92</v>
      </c>
      <c r="E150" s="333"/>
      <c r="F150" s="333">
        <f t="shared" si="2"/>
        <v>0</v>
      </c>
    </row>
    <row r="151" spans="1:7" s="37" customFormat="1">
      <c r="A151" s="165"/>
      <c r="B151" s="166"/>
      <c r="C151" s="305"/>
      <c r="D151" s="307"/>
      <c r="E151" s="333"/>
      <c r="F151" s="333">
        <f t="shared" si="2"/>
        <v>0</v>
      </c>
    </row>
    <row r="152" spans="1:7" s="37" customFormat="1" ht="49.5" customHeight="1">
      <c r="A152" s="124" t="s">
        <v>46</v>
      </c>
      <c r="B152" s="168" t="s">
        <v>90</v>
      </c>
      <c r="C152" s="334"/>
      <c r="D152" s="335"/>
      <c r="E152" s="333"/>
      <c r="F152" s="333">
        <f t="shared" si="2"/>
        <v>0</v>
      </c>
    </row>
    <row r="153" spans="1:7" s="37" customFormat="1" ht="33" customHeight="1">
      <c r="A153" s="124"/>
      <c r="B153" s="169" t="s">
        <v>91</v>
      </c>
      <c r="C153" s="334"/>
      <c r="D153" s="335"/>
      <c r="E153" s="333"/>
      <c r="F153" s="333">
        <f t="shared" si="2"/>
        <v>0</v>
      </c>
    </row>
    <row r="154" spans="1:7" s="37" customFormat="1" ht="34.5" customHeight="1">
      <c r="A154" s="124"/>
      <c r="B154" s="169" t="s">
        <v>92</v>
      </c>
      <c r="C154" s="334"/>
      <c r="D154" s="335"/>
      <c r="E154" s="333"/>
      <c r="F154" s="333">
        <f t="shared" si="2"/>
        <v>0</v>
      </c>
    </row>
    <row r="155" spans="1:7" s="37" customFormat="1" ht="72.75" customHeight="1">
      <c r="A155" s="124"/>
      <c r="B155" s="170" t="s">
        <v>93</v>
      </c>
      <c r="C155" s="336"/>
      <c r="D155" s="335"/>
      <c r="E155" s="333"/>
      <c r="F155" s="333">
        <f t="shared" si="2"/>
        <v>0</v>
      </c>
    </row>
    <row r="156" spans="1:7" s="37" customFormat="1" ht="102">
      <c r="A156" s="171"/>
      <c r="B156" s="170" t="s">
        <v>94</v>
      </c>
      <c r="C156" s="336"/>
      <c r="D156" s="335"/>
      <c r="E156" s="333"/>
      <c r="F156" s="333">
        <f t="shared" si="2"/>
        <v>0</v>
      </c>
    </row>
    <row r="157" spans="1:7" s="37" customFormat="1" ht="69" customHeight="1">
      <c r="A157" s="124"/>
      <c r="B157" s="170" t="s">
        <v>95</v>
      </c>
      <c r="C157" s="337"/>
      <c r="D157" s="335"/>
      <c r="E157" s="333"/>
      <c r="F157" s="333">
        <f t="shared" si="2"/>
        <v>0</v>
      </c>
      <c r="G157" s="320"/>
    </row>
    <row r="158" spans="1:7" s="37" customFormat="1" ht="76.5">
      <c r="A158" s="124"/>
      <c r="B158" s="170" t="s">
        <v>96</v>
      </c>
      <c r="C158" s="334"/>
      <c r="D158" s="335"/>
      <c r="E158" s="333"/>
      <c r="F158" s="333">
        <f t="shared" si="2"/>
        <v>0</v>
      </c>
    </row>
    <row r="159" spans="1:7" s="37" customFormat="1" ht="109.5" customHeight="1">
      <c r="A159" s="124"/>
      <c r="B159" s="170" t="s">
        <v>97</v>
      </c>
      <c r="C159" s="334"/>
      <c r="D159" s="335"/>
      <c r="E159" s="333"/>
      <c r="F159" s="333">
        <f t="shared" si="2"/>
        <v>0</v>
      </c>
    </row>
    <row r="160" spans="1:7" s="37" customFormat="1" ht="36" customHeight="1">
      <c r="A160" s="124"/>
      <c r="B160" s="170" t="s">
        <v>98</v>
      </c>
      <c r="C160" s="338"/>
      <c r="D160" s="335"/>
      <c r="E160" s="333"/>
      <c r="F160" s="333">
        <f t="shared" si="2"/>
        <v>0</v>
      </c>
    </row>
    <row r="161" spans="1:6" s="37" customFormat="1" ht="56.25" customHeight="1">
      <c r="A161" s="124"/>
      <c r="B161" s="172" t="s">
        <v>99</v>
      </c>
      <c r="C161" s="338"/>
      <c r="D161" s="335"/>
      <c r="E161" s="333"/>
      <c r="F161" s="333">
        <f t="shared" si="2"/>
        <v>0</v>
      </c>
    </row>
    <row r="162" spans="1:6" s="37" customFormat="1" ht="82.5" customHeight="1">
      <c r="A162" s="124"/>
      <c r="B162" s="173" t="s">
        <v>100</v>
      </c>
      <c r="C162" s="338"/>
      <c r="D162" s="335"/>
      <c r="E162" s="333"/>
      <c r="F162" s="333">
        <f t="shared" si="2"/>
        <v>0</v>
      </c>
    </row>
    <row r="163" spans="1:6" s="37" customFormat="1" ht="76.5" customHeight="1">
      <c r="A163" s="124"/>
      <c r="B163" s="170" t="s">
        <v>101</v>
      </c>
      <c r="C163" s="338"/>
      <c r="D163" s="335"/>
      <c r="E163" s="333"/>
      <c r="F163" s="333">
        <f t="shared" si="2"/>
        <v>0</v>
      </c>
    </row>
    <row r="164" spans="1:6" s="37" customFormat="1" ht="87.75" customHeight="1">
      <c r="A164" s="171"/>
      <c r="B164" s="170" t="s">
        <v>102</v>
      </c>
      <c r="C164" s="338"/>
      <c r="D164" s="335"/>
      <c r="E164" s="333"/>
      <c r="F164" s="333">
        <f t="shared" si="2"/>
        <v>0</v>
      </c>
    </row>
    <row r="165" spans="1:6" s="37" customFormat="1" ht="48" customHeight="1">
      <c r="A165" s="171"/>
      <c r="B165" s="170" t="s">
        <v>103</v>
      </c>
      <c r="C165" s="338"/>
      <c r="D165" s="335"/>
      <c r="E165" s="333"/>
      <c r="F165" s="333">
        <f t="shared" si="2"/>
        <v>0</v>
      </c>
    </row>
    <row r="166" spans="1:6" s="37" customFormat="1" ht="37.5" customHeight="1">
      <c r="A166" s="171"/>
      <c r="B166" s="170" t="s">
        <v>104</v>
      </c>
      <c r="C166" s="338"/>
      <c r="D166" s="335"/>
      <c r="E166" s="333"/>
      <c r="F166" s="333">
        <f t="shared" si="2"/>
        <v>0</v>
      </c>
    </row>
    <row r="167" spans="1:6" s="37" customFormat="1">
      <c r="A167" s="171"/>
      <c r="B167" s="173"/>
      <c r="C167" s="338"/>
      <c r="D167" s="335"/>
      <c r="E167" s="333"/>
      <c r="F167" s="333">
        <f t="shared" si="2"/>
        <v>0</v>
      </c>
    </row>
    <row r="168" spans="1:6" s="37" customFormat="1">
      <c r="A168" s="171"/>
      <c r="B168" s="172" t="s">
        <v>105</v>
      </c>
      <c r="C168" s="339"/>
      <c r="D168" s="335"/>
      <c r="E168" s="333"/>
      <c r="F168" s="333">
        <f t="shared" si="2"/>
        <v>0</v>
      </c>
    </row>
    <row r="169" spans="1:6" s="37" customFormat="1" ht="31.5" customHeight="1">
      <c r="A169" s="171"/>
      <c r="B169" s="170" t="s">
        <v>106</v>
      </c>
      <c r="C169" s="339"/>
      <c r="D169" s="335"/>
      <c r="E169" s="333"/>
      <c r="F169" s="333">
        <f t="shared" si="2"/>
        <v>0</v>
      </c>
    </row>
    <row r="170" spans="1:6" s="37" customFormat="1" ht="33" customHeight="1">
      <c r="A170" s="171"/>
      <c r="B170" s="170" t="s">
        <v>107</v>
      </c>
      <c r="C170" s="340"/>
      <c r="D170" s="335"/>
      <c r="E170" s="333"/>
      <c r="F170" s="333">
        <f t="shared" si="2"/>
        <v>0</v>
      </c>
    </row>
    <row r="171" spans="1:6" s="37" customFormat="1">
      <c r="A171" s="171"/>
      <c r="B171" s="175"/>
      <c r="C171" s="340"/>
      <c r="D171" s="335"/>
      <c r="E171" s="333"/>
      <c r="F171" s="333">
        <f t="shared" si="2"/>
        <v>0</v>
      </c>
    </row>
    <row r="172" spans="1:6" s="37" customFormat="1" ht="15" customHeight="1">
      <c r="A172" s="124"/>
      <c r="B172" s="176" t="s">
        <v>40</v>
      </c>
      <c r="C172" s="174"/>
      <c r="D172" s="335"/>
      <c r="E172" s="333"/>
      <c r="F172" s="333">
        <f t="shared" si="2"/>
        <v>0</v>
      </c>
    </row>
    <row r="173" spans="1:6" s="37" customFormat="1" ht="15" customHeight="1">
      <c r="A173" s="124"/>
      <c r="B173" s="177" t="s">
        <v>108</v>
      </c>
      <c r="C173" s="174"/>
      <c r="D173" s="335"/>
      <c r="E173" s="333"/>
      <c r="F173" s="333">
        <f t="shared" si="2"/>
        <v>0</v>
      </c>
    </row>
    <row r="174" spans="1:6" s="37" customFormat="1" ht="15.75" customHeight="1">
      <c r="A174" s="124"/>
      <c r="B174" s="178" t="s">
        <v>109</v>
      </c>
      <c r="C174" s="167" t="s">
        <v>41</v>
      </c>
      <c r="D174" s="128">
        <f>870-D176-148.08</f>
        <v>632.67999999999995</v>
      </c>
      <c r="E174" s="333"/>
      <c r="F174" s="333">
        <f t="shared" si="2"/>
        <v>0</v>
      </c>
    </row>
    <row r="175" spans="1:6" s="37" customFormat="1" ht="15" customHeight="1">
      <c r="A175" s="124"/>
      <c r="B175" s="179" t="s">
        <v>110</v>
      </c>
      <c r="C175" s="341"/>
      <c r="D175" s="309"/>
      <c r="E175" s="333"/>
      <c r="F175" s="333">
        <f t="shared" si="2"/>
        <v>0</v>
      </c>
    </row>
    <row r="176" spans="1:6" s="37" customFormat="1" ht="29.25" customHeight="1">
      <c r="A176" s="124"/>
      <c r="B176" s="178" t="s">
        <v>111</v>
      </c>
      <c r="C176" s="167" t="s">
        <v>41</v>
      </c>
      <c r="D176" s="128">
        <f>97*0.5+10*0.5*10-9.26</f>
        <v>89.24</v>
      </c>
      <c r="E176" s="333"/>
      <c r="F176" s="333">
        <f t="shared" si="2"/>
        <v>0</v>
      </c>
    </row>
    <row r="177" spans="1:6" s="37" customFormat="1" ht="17.25" customHeight="1">
      <c r="A177" s="124"/>
      <c r="B177" s="179" t="s">
        <v>112</v>
      </c>
      <c r="C177" s="306"/>
      <c r="D177" s="335"/>
      <c r="E177" s="333"/>
      <c r="F177" s="333">
        <f t="shared" si="2"/>
        <v>0</v>
      </c>
    </row>
    <row r="178" spans="1:6" s="37" customFormat="1">
      <c r="A178" s="124"/>
      <c r="B178" s="180"/>
      <c r="C178" s="306"/>
      <c r="D178" s="335"/>
      <c r="E178" s="333"/>
      <c r="F178" s="333">
        <f t="shared" si="2"/>
        <v>0</v>
      </c>
    </row>
    <row r="179" spans="1:6" s="37" customFormat="1" ht="55.5" customHeight="1">
      <c r="A179" s="124" t="s">
        <v>113</v>
      </c>
      <c r="B179" s="168" t="s">
        <v>114</v>
      </c>
      <c r="C179" s="334"/>
      <c r="D179" s="335"/>
      <c r="E179" s="333"/>
      <c r="F179" s="333">
        <f t="shared" si="2"/>
        <v>0</v>
      </c>
    </row>
    <row r="180" spans="1:6" s="37" customFormat="1" ht="30" customHeight="1">
      <c r="A180" s="124"/>
      <c r="B180" s="169" t="s">
        <v>115</v>
      </c>
      <c r="C180" s="334"/>
      <c r="D180" s="335"/>
      <c r="E180" s="333"/>
      <c r="F180" s="333">
        <f t="shared" si="2"/>
        <v>0</v>
      </c>
    </row>
    <row r="181" spans="1:6" s="37" customFormat="1" ht="30" customHeight="1">
      <c r="A181" s="124"/>
      <c r="B181" s="169" t="s">
        <v>92</v>
      </c>
      <c r="C181" s="334"/>
      <c r="D181" s="335"/>
      <c r="E181" s="333"/>
      <c r="F181" s="333">
        <f t="shared" si="2"/>
        <v>0</v>
      </c>
    </row>
    <row r="182" spans="1:6" s="37" customFormat="1" ht="74.25" customHeight="1">
      <c r="A182" s="124"/>
      <c r="B182" s="170" t="s">
        <v>116</v>
      </c>
      <c r="C182" s="336"/>
      <c r="D182" s="335"/>
      <c r="E182" s="333"/>
      <c r="F182" s="333">
        <f t="shared" si="2"/>
        <v>0</v>
      </c>
    </row>
    <row r="183" spans="1:6" s="37" customFormat="1" ht="102">
      <c r="A183" s="171"/>
      <c r="B183" s="173" t="s">
        <v>117</v>
      </c>
      <c r="C183" s="336"/>
      <c r="D183" s="335"/>
      <c r="E183" s="333"/>
      <c r="F183" s="333">
        <f t="shared" si="2"/>
        <v>0</v>
      </c>
    </row>
    <row r="184" spans="1:6" s="37" customFormat="1" ht="61.5" customHeight="1">
      <c r="A184" s="124"/>
      <c r="B184" s="170" t="s">
        <v>95</v>
      </c>
      <c r="C184" s="337"/>
      <c r="D184" s="335"/>
      <c r="E184" s="333"/>
      <c r="F184" s="333">
        <f t="shared" si="2"/>
        <v>0</v>
      </c>
    </row>
    <row r="185" spans="1:6" s="37" customFormat="1" ht="76.5">
      <c r="A185" s="124"/>
      <c r="B185" s="170" t="s">
        <v>118</v>
      </c>
      <c r="C185" s="334"/>
      <c r="D185" s="335"/>
      <c r="E185" s="333"/>
      <c r="F185" s="333">
        <f t="shared" si="2"/>
        <v>0</v>
      </c>
    </row>
    <row r="186" spans="1:6" s="37" customFormat="1" ht="110.25" customHeight="1">
      <c r="A186" s="124"/>
      <c r="B186" s="173" t="s">
        <v>119</v>
      </c>
      <c r="C186" s="334"/>
      <c r="D186" s="335"/>
      <c r="E186" s="333"/>
      <c r="F186" s="333">
        <f t="shared" si="2"/>
        <v>0</v>
      </c>
    </row>
    <row r="187" spans="1:6" s="37" customFormat="1" ht="34.5" customHeight="1">
      <c r="A187" s="124"/>
      <c r="B187" s="173" t="s">
        <v>98</v>
      </c>
      <c r="C187" s="338"/>
      <c r="D187" s="335"/>
      <c r="E187" s="333"/>
      <c r="F187" s="333">
        <f t="shared" si="2"/>
        <v>0</v>
      </c>
    </row>
    <row r="188" spans="1:6" s="37" customFormat="1" ht="57" customHeight="1">
      <c r="A188" s="124"/>
      <c r="B188" s="181" t="s">
        <v>120</v>
      </c>
      <c r="C188" s="338"/>
      <c r="D188" s="335"/>
      <c r="E188" s="333"/>
      <c r="F188" s="333">
        <f t="shared" si="2"/>
        <v>0</v>
      </c>
    </row>
    <row r="189" spans="1:6" s="37" customFormat="1" ht="76.5">
      <c r="A189" s="124"/>
      <c r="B189" s="170" t="s">
        <v>121</v>
      </c>
      <c r="C189" s="338"/>
      <c r="D189" s="335"/>
      <c r="E189" s="333"/>
      <c r="F189" s="333">
        <f t="shared" si="2"/>
        <v>0</v>
      </c>
    </row>
    <row r="190" spans="1:6" s="37" customFormat="1" ht="75" customHeight="1">
      <c r="A190" s="124"/>
      <c r="B190" s="170" t="s">
        <v>122</v>
      </c>
      <c r="C190" s="338"/>
      <c r="D190" s="335"/>
      <c r="E190" s="333"/>
      <c r="F190" s="333">
        <f t="shared" si="2"/>
        <v>0</v>
      </c>
    </row>
    <row r="191" spans="1:6" s="37" customFormat="1" ht="84" customHeight="1">
      <c r="A191" s="171"/>
      <c r="B191" s="170" t="s">
        <v>123</v>
      </c>
      <c r="C191" s="338"/>
      <c r="D191" s="335"/>
      <c r="E191" s="333"/>
      <c r="F191" s="333">
        <f t="shared" si="2"/>
        <v>0</v>
      </c>
    </row>
    <row r="192" spans="1:6" s="37" customFormat="1" ht="50.25" customHeight="1">
      <c r="A192" s="171"/>
      <c r="B192" s="170" t="s">
        <v>124</v>
      </c>
      <c r="C192" s="338"/>
      <c r="D192" s="335"/>
      <c r="E192" s="333"/>
      <c r="F192" s="333">
        <f t="shared" si="2"/>
        <v>0</v>
      </c>
    </row>
    <row r="193" spans="1:6" s="37" customFormat="1" ht="32.25" customHeight="1">
      <c r="A193" s="171"/>
      <c r="B193" s="170" t="s">
        <v>104</v>
      </c>
      <c r="C193" s="338"/>
      <c r="D193" s="335"/>
      <c r="E193" s="333"/>
      <c r="F193" s="333">
        <f t="shared" si="2"/>
        <v>0</v>
      </c>
    </row>
    <row r="194" spans="1:6" s="37" customFormat="1">
      <c r="A194" s="171"/>
      <c r="B194" s="170"/>
      <c r="C194" s="338"/>
      <c r="D194" s="335"/>
      <c r="E194" s="333"/>
      <c r="F194" s="333">
        <f t="shared" si="2"/>
        <v>0</v>
      </c>
    </row>
    <row r="195" spans="1:6" s="37" customFormat="1" ht="18.75" customHeight="1">
      <c r="A195" s="171"/>
      <c r="B195" s="172" t="s">
        <v>105</v>
      </c>
      <c r="C195" s="339"/>
      <c r="D195" s="335"/>
      <c r="E195" s="333"/>
      <c r="F195" s="333">
        <f t="shared" si="2"/>
        <v>0</v>
      </c>
    </row>
    <row r="196" spans="1:6" s="37" customFormat="1" ht="30" customHeight="1">
      <c r="A196" s="171"/>
      <c r="B196" s="170" t="s">
        <v>106</v>
      </c>
      <c r="C196" s="339"/>
      <c r="D196" s="335"/>
      <c r="E196" s="333"/>
      <c r="F196" s="333">
        <f t="shared" si="2"/>
        <v>0</v>
      </c>
    </row>
    <row r="197" spans="1:6" s="37" customFormat="1" ht="32.25" customHeight="1">
      <c r="A197" s="171"/>
      <c r="B197" s="170" t="s">
        <v>125</v>
      </c>
      <c r="C197" s="340"/>
      <c r="D197" s="335"/>
      <c r="E197" s="333"/>
      <c r="F197" s="333">
        <f t="shared" si="2"/>
        <v>0</v>
      </c>
    </row>
    <row r="198" spans="1:6" s="37" customFormat="1">
      <c r="A198" s="171"/>
      <c r="B198" s="175"/>
      <c r="C198" s="340"/>
      <c r="D198" s="335"/>
      <c r="E198" s="333"/>
      <c r="F198" s="333">
        <f t="shared" si="2"/>
        <v>0</v>
      </c>
    </row>
    <row r="199" spans="1:6" s="37" customFormat="1" ht="16.5" customHeight="1">
      <c r="A199" s="124"/>
      <c r="B199" s="176" t="s">
        <v>40</v>
      </c>
      <c r="C199" s="174"/>
      <c r="D199" s="335"/>
      <c r="E199" s="333"/>
      <c r="F199" s="333">
        <f t="shared" si="2"/>
        <v>0</v>
      </c>
    </row>
    <row r="200" spans="1:6" s="37" customFormat="1" ht="17.25" customHeight="1">
      <c r="A200" s="124"/>
      <c r="B200" s="177" t="s">
        <v>108</v>
      </c>
      <c r="C200" s="174"/>
      <c r="D200" s="335"/>
      <c r="E200" s="333"/>
      <c r="F200" s="333">
        <f t="shared" si="2"/>
        <v>0</v>
      </c>
    </row>
    <row r="201" spans="1:6" s="37" customFormat="1" ht="18.75" customHeight="1">
      <c r="A201" s="124"/>
      <c r="B201" s="124" t="s">
        <v>109</v>
      </c>
      <c r="C201" s="167" t="s">
        <v>41</v>
      </c>
      <c r="D201" s="128">
        <f>18.51*8</f>
        <v>148.08000000000001</v>
      </c>
      <c r="E201" s="333"/>
      <c r="F201" s="333">
        <f t="shared" si="2"/>
        <v>0</v>
      </c>
    </row>
    <row r="202" spans="1:6" s="37" customFormat="1" ht="18.75" customHeight="1">
      <c r="A202" s="124"/>
      <c r="B202" s="182" t="s">
        <v>110</v>
      </c>
      <c r="C202" s="341"/>
      <c r="D202" s="309"/>
      <c r="E202" s="333"/>
      <c r="F202" s="333">
        <f t="shared" si="2"/>
        <v>0</v>
      </c>
    </row>
    <row r="203" spans="1:6" s="37" customFormat="1" ht="20.25" customHeight="1">
      <c r="A203" s="124"/>
      <c r="B203" s="124" t="s">
        <v>111</v>
      </c>
      <c r="C203" s="167" t="s">
        <v>41</v>
      </c>
      <c r="D203" s="128">
        <f>18.51*0.5</f>
        <v>9.2550000000000008</v>
      </c>
      <c r="E203" s="333"/>
      <c r="F203" s="333">
        <f t="shared" si="2"/>
        <v>0</v>
      </c>
    </row>
    <row r="204" spans="1:6" s="37" customFormat="1" ht="17.25" customHeight="1">
      <c r="A204" s="124"/>
      <c r="B204" s="182" t="s">
        <v>112</v>
      </c>
      <c r="C204" s="306"/>
      <c r="D204" s="335"/>
      <c r="E204" s="333"/>
      <c r="F204" s="333">
        <f t="shared" si="2"/>
        <v>0</v>
      </c>
    </row>
    <row r="205" spans="1:6" s="37" customFormat="1">
      <c r="A205" s="124"/>
      <c r="B205" s="180"/>
      <c r="C205" s="306"/>
      <c r="D205" s="335"/>
      <c r="E205" s="333"/>
      <c r="F205" s="333">
        <f t="shared" si="2"/>
        <v>0</v>
      </c>
    </row>
    <row r="206" spans="1:6" s="37" customFormat="1">
      <c r="A206" s="124"/>
      <c r="B206" s="180"/>
      <c r="C206" s="306"/>
      <c r="D206" s="335"/>
      <c r="E206" s="333"/>
      <c r="F206" s="333">
        <f t="shared" si="2"/>
        <v>0</v>
      </c>
    </row>
    <row r="207" spans="1:6" s="37" customFormat="1" ht="27.75" customHeight="1">
      <c r="A207" s="183" t="s">
        <v>49</v>
      </c>
      <c r="B207" s="184" t="s">
        <v>126</v>
      </c>
      <c r="C207" s="342"/>
      <c r="D207" s="343"/>
      <c r="E207" s="333"/>
      <c r="F207" s="333">
        <f t="shared" si="2"/>
        <v>0</v>
      </c>
    </row>
    <row r="208" spans="1:6" s="37" customFormat="1">
      <c r="A208" s="183"/>
      <c r="B208" s="185"/>
      <c r="C208" s="342"/>
      <c r="D208" s="343"/>
      <c r="E208" s="333"/>
      <c r="F208" s="333">
        <f t="shared" si="2"/>
        <v>0</v>
      </c>
    </row>
    <row r="209" spans="1:7" s="37" customFormat="1" ht="16.5" customHeight="1">
      <c r="A209" s="183"/>
      <c r="B209" s="184" t="s">
        <v>127</v>
      </c>
      <c r="C209" s="342"/>
      <c r="D209" s="343"/>
      <c r="E209" s="333"/>
      <c r="F209" s="333">
        <f t="shared" si="2"/>
        <v>0</v>
      </c>
    </row>
    <row r="210" spans="1:7" s="37" customFormat="1" ht="84.75" customHeight="1">
      <c r="A210" s="183"/>
      <c r="B210" s="186" t="s">
        <v>128</v>
      </c>
      <c r="C210" s="344"/>
      <c r="D210" s="343"/>
      <c r="E210" s="333"/>
      <c r="F210" s="333">
        <f t="shared" si="2"/>
        <v>0</v>
      </c>
    </row>
    <row r="211" spans="1:7" s="37" customFormat="1" ht="21.75" customHeight="1">
      <c r="A211" s="183"/>
      <c r="B211" s="186" t="s">
        <v>129</v>
      </c>
      <c r="C211" s="344"/>
      <c r="D211" s="343"/>
      <c r="E211" s="333"/>
      <c r="F211" s="333">
        <f t="shared" si="2"/>
        <v>0</v>
      </c>
    </row>
    <row r="212" spans="1:7" s="37" customFormat="1" ht="48" customHeight="1">
      <c r="A212" s="183"/>
      <c r="B212" s="186" t="s">
        <v>130</v>
      </c>
      <c r="C212" s="344"/>
      <c r="D212" s="343"/>
      <c r="E212" s="333"/>
      <c r="F212" s="333">
        <f t="shared" ref="F212:F226" si="3">D212*E212</f>
        <v>0</v>
      </c>
    </row>
    <row r="213" spans="1:7" s="37" customFormat="1" ht="45" customHeight="1">
      <c r="A213" s="183"/>
      <c r="B213" s="186" t="s">
        <v>131</v>
      </c>
      <c r="C213" s="167" t="s">
        <v>41</v>
      </c>
      <c r="D213" s="128">
        <v>50</v>
      </c>
      <c r="E213" s="345"/>
      <c r="F213" s="333">
        <f t="shared" si="3"/>
        <v>0</v>
      </c>
    </row>
    <row r="214" spans="1:7" s="37" customFormat="1">
      <c r="A214" s="183"/>
      <c r="B214" s="187"/>
      <c r="C214" s="346"/>
      <c r="D214" s="343"/>
      <c r="E214" s="345"/>
      <c r="F214" s="333">
        <f t="shared" si="3"/>
        <v>0</v>
      </c>
    </row>
    <row r="215" spans="1:7" s="37" customFormat="1" ht="20.25" customHeight="1">
      <c r="A215" s="188"/>
      <c r="B215" s="189" t="s">
        <v>132</v>
      </c>
      <c r="C215" s="347"/>
      <c r="D215" s="343"/>
      <c r="E215" s="345"/>
      <c r="F215" s="333">
        <f t="shared" si="3"/>
        <v>0</v>
      </c>
    </row>
    <row r="216" spans="1:7" s="37" customFormat="1" ht="117">
      <c r="A216" s="183"/>
      <c r="B216" s="186" t="s">
        <v>133</v>
      </c>
      <c r="C216" s="344"/>
      <c r="D216" s="343"/>
      <c r="E216" s="345"/>
      <c r="F216" s="333">
        <f t="shared" si="3"/>
        <v>0</v>
      </c>
    </row>
    <row r="217" spans="1:7" s="37" customFormat="1" ht="49.5" customHeight="1">
      <c r="A217" s="190"/>
      <c r="B217" s="186" t="s">
        <v>131</v>
      </c>
      <c r="C217" s="167" t="s">
        <v>41</v>
      </c>
      <c r="D217" s="128">
        <f>50</f>
        <v>50</v>
      </c>
      <c r="E217" s="345"/>
      <c r="F217" s="333">
        <f t="shared" si="3"/>
        <v>0</v>
      </c>
    </row>
    <row r="218" spans="1:7" s="37" customFormat="1">
      <c r="A218" s="190"/>
      <c r="B218" s="191"/>
      <c r="C218" s="346"/>
      <c r="D218" s="343"/>
      <c r="E218" s="345"/>
      <c r="F218" s="333">
        <f t="shared" si="3"/>
        <v>0</v>
      </c>
      <c r="G218" s="320"/>
    </row>
    <row r="219" spans="1:7" s="37" customFormat="1" ht="17.25" customHeight="1">
      <c r="A219" s="190"/>
      <c r="B219" s="184" t="s">
        <v>134</v>
      </c>
      <c r="C219" s="346"/>
      <c r="D219" s="343"/>
      <c r="E219" s="345"/>
      <c r="F219" s="333">
        <f t="shared" si="3"/>
        <v>0</v>
      </c>
      <c r="G219" s="320"/>
    </row>
    <row r="220" spans="1:7" s="37" customFormat="1" ht="49.5" customHeight="1">
      <c r="A220" s="190"/>
      <c r="B220" s="192" t="s">
        <v>135</v>
      </c>
      <c r="C220" s="348"/>
      <c r="D220" s="343"/>
      <c r="E220" s="345"/>
      <c r="F220" s="333">
        <f t="shared" si="3"/>
        <v>0</v>
      </c>
      <c r="G220" s="320"/>
    </row>
    <row r="221" spans="1:7" s="37" customFormat="1" ht="18" customHeight="1">
      <c r="A221" s="190"/>
      <c r="B221" s="192" t="s">
        <v>136</v>
      </c>
      <c r="C221" s="348"/>
      <c r="D221" s="343"/>
      <c r="E221" s="345"/>
      <c r="F221" s="333">
        <f t="shared" si="3"/>
        <v>0</v>
      </c>
    </row>
    <row r="222" spans="1:7" s="37" customFormat="1" ht="44.25" customHeight="1">
      <c r="A222" s="190"/>
      <c r="B222" s="192" t="s">
        <v>137</v>
      </c>
      <c r="C222" s="193" t="s">
        <v>41</v>
      </c>
      <c r="D222" s="194">
        <f>D217</f>
        <v>50</v>
      </c>
      <c r="E222" s="345"/>
      <c r="F222" s="333">
        <f t="shared" si="3"/>
        <v>0</v>
      </c>
    </row>
    <row r="223" spans="1:7" s="37" customFormat="1">
      <c r="A223" s="183"/>
      <c r="B223" s="187"/>
      <c r="C223" s="193"/>
      <c r="D223" s="194"/>
      <c r="E223" s="345"/>
      <c r="F223" s="333">
        <f t="shared" si="3"/>
        <v>0</v>
      </c>
    </row>
    <row r="224" spans="1:7" s="37" customFormat="1" ht="60.75" customHeight="1">
      <c r="A224" s="183" t="s">
        <v>66</v>
      </c>
      <c r="B224" s="178" t="s">
        <v>138</v>
      </c>
      <c r="C224" s="167" t="s">
        <v>139</v>
      </c>
      <c r="D224" s="127">
        <v>6</v>
      </c>
      <c r="E224" s="345"/>
      <c r="F224" s="333">
        <f t="shared" si="3"/>
        <v>0</v>
      </c>
    </row>
    <row r="225" spans="1:6" s="37" customFormat="1">
      <c r="A225" s="183"/>
      <c r="B225" s="187"/>
      <c r="C225" s="193"/>
      <c r="D225" s="194"/>
      <c r="E225" s="345"/>
      <c r="F225" s="333">
        <f t="shared" si="3"/>
        <v>0</v>
      </c>
    </row>
    <row r="226" spans="1:6" s="37" customFormat="1" ht="51" customHeight="1">
      <c r="A226" s="195" t="s">
        <v>68</v>
      </c>
      <c r="B226" s="155" t="s">
        <v>140</v>
      </c>
      <c r="C226" s="196" t="s">
        <v>141</v>
      </c>
      <c r="D226" s="197">
        <v>3</v>
      </c>
      <c r="E226" s="345"/>
      <c r="F226" s="333">
        <f t="shared" si="3"/>
        <v>0</v>
      </c>
    </row>
    <row r="227" spans="1:6" s="37" customFormat="1">
      <c r="A227" s="195"/>
      <c r="B227" s="198"/>
      <c r="C227" s="349"/>
      <c r="D227" s="350"/>
      <c r="E227" s="345"/>
      <c r="F227" s="333"/>
    </row>
    <row r="228" spans="1:6" s="37" customFormat="1" ht="102">
      <c r="A228" s="54" t="s">
        <v>71</v>
      </c>
      <c r="B228" s="155" t="s">
        <v>142</v>
      </c>
      <c r="C228" s="351"/>
      <c r="D228" s="351"/>
      <c r="E228" s="352"/>
      <c r="F228" s="353">
        <f>D228*E228</f>
        <v>0</v>
      </c>
    </row>
    <row r="229" spans="1:6" s="37" customFormat="1" ht="58.5" customHeight="1">
      <c r="A229" s="54"/>
      <c r="B229" s="155" t="s">
        <v>143</v>
      </c>
      <c r="C229" s="351"/>
      <c r="D229" s="351"/>
      <c r="E229" s="352"/>
      <c r="F229" s="353">
        <f>D229*E229</f>
        <v>0</v>
      </c>
    </row>
    <row r="230" spans="1:6" s="37" customFormat="1" ht="41.25" customHeight="1">
      <c r="A230" s="199"/>
      <c r="B230" s="200" t="s">
        <v>40</v>
      </c>
      <c r="C230" s="201" t="s">
        <v>65</v>
      </c>
      <c r="D230" s="157">
        <v>60</v>
      </c>
      <c r="E230" s="354"/>
      <c r="F230" s="353">
        <f>D230*E230</f>
        <v>0</v>
      </c>
    </row>
    <row r="231" spans="1:6" s="37" customFormat="1">
      <c r="A231" s="183"/>
      <c r="B231" s="202"/>
      <c r="C231" s="341"/>
      <c r="D231" s="309"/>
      <c r="E231" s="355"/>
      <c r="F231" s="356"/>
    </row>
    <row r="232" spans="1:6" s="37" customFormat="1" ht="17.25" customHeight="1">
      <c r="A232" s="474" t="s">
        <v>144</v>
      </c>
      <c r="B232" s="475"/>
      <c r="C232" s="475"/>
      <c r="D232" s="475"/>
      <c r="E232" s="475"/>
      <c r="F232" s="162">
        <f>SUM(F147:F231)</f>
        <v>0</v>
      </c>
    </row>
    <row r="233" spans="1:6" s="37" customFormat="1" ht="13.5" thickBot="1">
      <c r="A233" s="120"/>
      <c r="B233" s="203"/>
      <c r="C233" s="357"/>
      <c r="D233" s="358"/>
      <c r="E233" s="358"/>
      <c r="F233" s="359"/>
    </row>
    <row r="234" spans="1:6" s="37" customFormat="1" ht="16.5" thickBot="1">
      <c r="A234" s="204"/>
      <c r="B234" s="476" t="str">
        <f>A90</f>
        <v>B. FASADERSKI RADOVI</v>
      </c>
      <c r="C234" s="476"/>
      <c r="D234" s="476"/>
      <c r="E234" s="476"/>
      <c r="F234" s="477"/>
    </row>
    <row r="235" spans="1:6" s="37" customFormat="1" ht="16.5" thickBot="1">
      <c r="A235" s="360"/>
      <c r="B235" s="363"/>
      <c r="C235" s="360"/>
      <c r="D235" s="361"/>
      <c r="E235" s="361"/>
      <c r="F235" s="362"/>
    </row>
    <row r="236" spans="1:6" s="37" customFormat="1" ht="16.5" thickBot="1">
      <c r="A236" s="205"/>
      <c r="B236" s="478" t="str">
        <f>A137</f>
        <v>B1. PRIPREMNI RADOVI, RUŠENJA I DEMONTAŽE</v>
      </c>
      <c r="C236" s="478"/>
      <c r="D236" s="478"/>
      <c r="E236" s="206"/>
      <c r="F236" s="207">
        <f>F137</f>
        <v>0</v>
      </c>
    </row>
    <row r="237" spans="1:6" s="37" customFormat="1" ht="16.5" thickBot="1">
      <c r="A237" s="205"/>
      <c r="B237" s="478" t="str">
        <f>A232</f>
        <v xml:space="preserve">B2. FASADERSKI RADOVI </v>
      </c>
      <c r="C237" s="478"/>
      <c r="D237" s="478"/>
      <c r="E237" s="206"/>
      <c r="F237" s="207">
        <f>F232</f>
        <v>0</v>
      </c>
    </row>
    <row r="238" spans="1:6" s="37" customFormat="1" ht="16.5" thickBot="1">
      <c r="A238" s="205"/>
      <c r="B238" s="479" t="s">
        <v>145</v>
      </c>
      <c r="C238" s="479"/>
      <c r="D238" s="208"/>
      <c r="E238" s="209"/>
      <c r="F238" s="210">
        <f>SUM(F236:F237)</f>
        <v>0</v>
      </c>
    </row>
    <row r="239" spans="1:6" s="37" customFormat="1" ht="15.75">
      <c r="A239" s="364"/>
      <c r="B239" s="365"/>
      <c r="C239" s="365"/>
      <c r="D239" s="365"/>
      <c r="E239" s="366"/>
      <c r="F239" s="367"/>
    </row>
    <row r="240" spans="1:6" s="37" customFormat="1" ht="34.5" customHeight="1">
      <c r="A240" s="480" t="s">
        <v>146</v>
      </c>
      <c r="B240" s="481"/>
      <c r="C240" s="481"/>
      <c r="D240" s="481"/>
      <c r="E240" s="481"/>
      <c r="F240" s="482"/>
    </row>
    <row r="241" spans="1:6" s="37" customFormat="1" ht="13.5" customHeight="1">
      <c r="A241" s="215"/>
      <c r="B241" s="216"/>
      <c r="C241" s="216"/>
      <c r="D241" s="216"/>
      <c r="E241" s="216"/>
      <c r="F241" s="216"/>
    </row>
    <row r="242" spans="1:6" s="37" customFormat="1" ht="143.25" customHeight="1">
      <c r="A242" s="483" t="s">
        <v>147</v>
      </c>
      <c r="B242" s="483"/>
      <c r="C242" s="483"/>
      <c r="D242" s="484"/>
      <c r="E242" s="484"/>
      <c r="F242" s="484"/>
    </row>
    <row r="243" spans="1:6" s="37" customFormat="1" ht="68.25" customHeight="1">
      <c r="A243" s="467" t="s">
        <v>148</v>
      </c>
      <c r="B243" s="467"/>
      <c r="C243" s="467"/>
      <c r="D243" s="468"/>
      <c r="E243" s="468"/>
      <c r="F243" s="468"/>
    </row>
    <row r="244" spans="1:6" s="37" customFormat="1" ht="40.5" customHeight="1">
      <c r="A244" s="217"/>
      <c r="C244" s="56" t="s">
        <v>26</v>
      </c>
      <c r="D244" s="56" t="s">
        <v>27</v>
      </c>
      <c r="E244" s="56" t="s">
        <v>28</v>
      </c>
      <c r="F244" s="56" t="s">
        <v>29</v>
      </c>
    </row>
    <row r="245" spans="1:6" s="37" customFormat="1" ht="18.75" customHeight="1">
      <c r="A245" s="217"/>
      <c r="B245" s="218"/>
      <c r="C245" s="56" t="s">
        <v>30</v>
      </c>
      <c r="D245" s="56" t="s">
        <v>31</v>
      </c>
      <c r="E245" s="56" t="s">
        <v>32</v>
      </c>
      <c r="F245" s="56"/>
    </row>
    <row r="246" spans="1:6" s="37" customFormat="1" ht="18.75" customHeight="1">
      <c r="A246" s="368"/>
      <c r="B246" s="369"/>
      <c r="C246" s="370"/>
      <c r="D246" s="371"/>
      <c r="E246" s="371"/>
      <c r="F246" s="371"/>
    </row>
    <row r="247" spans="1:6" s="37" customFormat="1" ht="18.75" customHeight="1">
      <c r="A247" s="217"/>
      <c r="B247" s="492" t="s">
        <v>149</v>
      </c>
      <c r="C247" s="493"/>
      <c r="D247" s="371"/>
      <c r="E247" s="371"/>
      <c r="F247" s="371"/>
    </row>
    <row r="248" spans="1:6" s="37" customFormat="1" ht="67.5" customHeight="1">
      <c r="A248" s="219" t="s">
        <v>33</v>
      </c>
      <c r="B248" s="219" t="s">
        <v>150</v>
      </c>
      <c r="C248" s="372" t="s">
        <v>139</v>
      </c>
      <c r="D248" s="372" t="s">
        <v>151</v>
      </c>
      <c r="E248" s="373"/>
      <c r="F248" s="317">
        <f>D248*E248</f>
        <v>0</v>
      </c>
    </row>
    <row r="249" spans="1:6" s="37" customFormat="1" ht="15.75">
      <c r="A249" s="364"/>
      <c r="B249" s="365"/>
      <c r="C249" s="365"/>
      <c r="D249" s="365"/>
      <c r="E249" s="373"/>
      <c r="F249" s="317">
        <f t="shared" ref="F249:F307" si="4">D249*E249</f>
        <v>0</v>
      </c>
    </row>
    <row r="250" spans="1:6" s="37" customFormat="1" ht="61.5" customHeight="1">
      <c r="A250" s="219" t="s">
        <v>42</v>
      </c>
      <c r="B250" s="219" t="s">
        <v>152</v>
      </c>
      <c r="C250" s="365"/>
      <c r="D250" s="365"/>
      <c r="E250" s="373"/>
      <c r="F250" s="317">
        <f t="shared" si="4"/>
        <v>0</v>
      </c>
    </row>
    <row r="251" spans="1:6" s="37" customFormat="1" ht="41.25" customHeight="1">
      <c r="A251" s="211"/>
      <c r="B251" s="219" t="s">
        <v>40</v>
      </c>
      <c r="C251" s="193" t="s">
        <v>41</v>
      </c>
      <c r="D251" s="222">
        <f>14+16*3.5</f>
        <v>70</v>
      </c>
      <c r="E251" s="373"/>
      <c r="F251" s="317">
        <f t="shared" si="4"/>
        <v>0</v>
      </c>
    </row>
    <row r="252" spans="1:6" s="37" customFormat="1" ht="15.75">
      <c r="A252" s="364"/>
      <c r="B252" s="365"/>
      <c r="C252" s="365"/>
      <c r="D252" s="365"/>
      <c r="E252" s="373"/>
      <c r="F252" s="317">
        <f t="shared" si="4"/>
        <v>0</v>
      </c>
    </row>
    <row r="253" spans="1:6" s="37" customFormat="1" ht="45.75" customHeight="1">
      <c r="A253" s="219" t="s">
        <v>46</v>
      </c>
      <c r="B253" s="219" t="s">
        <v>153</v>
      </c>
      <c r="C253" s="365"/>
      <c r="D253" s="365"/>
      <c r="E253" s="373"/>
      <c r="F253" s="317">
        <f t="shared" si="4"/>
        <v>0</v>
      </c>
    </row>
    <row r="254" spans="1:6" s="37" customFormat="1" ht="24" customHeight="1">
      <c r="A254" s="219"/>
      <c r="B254" s="219" t="s">
        <v>154</v>
      </c>
      <c r="C254" s="365"/>
      <c r="D254" s="365"/>
      <c r="E254" s="373"/>
      <c r="F254" s="317">
        <f t="shared" si="4"/>
        <v>0</v>
      </c>
    </row>
    <row r="255" spans="1:6" s="37" customFormat="1" ht="34.5" customHeight="1">
      <c r="A255" s="219"/>
      <c r="B255" s="223" t="s">
        <v>155</v>
      </c>
      <c r="C255" s="365"/>
      <c r="D255" s="365"/>
      <c r="E255" s="373"/>
      <c r="F255" s="317">
        <f t="shared" si="4"/>
        <v>0</v>
      </c>
    </row>
    <row r="256" spans="1:6" s="37" customFormat="1" ht="78.75" customHeight="1">
      <c r="A256" s="219"/>
      <c r="B256" s="219" t="s">
        <v>156</v>
      </c>
      <c r="C256" s="365"/>
      <c r="D256" s="365"/>
      <c r="E256" s="373"/>
      <c r="F256" s="317">
        <f t="shared" si="4"/>
        <v>0</v>
      </c>
    </row>
    <row r="257" spans="1:6" s="37" customFormat="1" ht="39" customHeight="1">
      <c r="A257" s="219"/>
      <c r="B257" s="219" t="s">
        <v>157</v>
      </c>
      <c r="C257" s="220" t="s">
        <v>35</v>
      </c>
      <c r="D257" s="220" t="s">
        <v>158</v>
      </c>
      <c r="E257" s="373"/>
      <c r="F257" s="317">
        <f t="shared" si="4"/>
        <v>0</v>
      </c>
    </row>
    <row r="258" spans="1:6" s="37" customFormat="1" ht="15.75">
      <c r="A258" s="211"/>
      <c r="B258" s="212"/>
      <c r="C258" s="365"/>
      <c r="D258" s="365"/>
      <c r="E258" s="373"/>
      <c r="F258" s="317">
        <f t="shared" si="4"/>
        <v>0</v>
      </c>
    </row>
    <row r="259" spans="1:6" s="37" customFormat="1" ht="38.25">
      <c r="A259" s="224" t="s">
        <v>66</v>
      </c>
      <c r="B259" s="225" t="s">
        <v>159</v>
      </c>
      <c r="C259" s="374"/>
      <c r="D259" s="375"/>
      <c r="E259" s="373"/>
      <c r="F259" s="317">
        <f t="shared" si="4"/>
        <v>0</v>
      </c>
    </row>
    <row r="260" spans="1:6" s="37" customFormat="1" ht="89.25">
      <c r="A260" s="228"/>
      <c r="B260" s="229" t="s">
        <v>160</v>
      </c>
      <c r="C260" s="374"/>
      <c r="D260" s="375"/>
      <c r="E260" s="373"/>
      <c r="F260" s="317">
        <f t="shared" si="4"/>
        <v>0</v>
      </c>
    </row>
    <row r="261" spans="1:6" s="37" customFormat="1" ht="34.5" customHeight="1">
      <c r="A261" s="228"/>
      <c r="B261" s="229" t="s">
        <v>161</v>
      </c>
      <c r="C261" s="374"/>
      <c r="D261" s="375"/>
      <c r="E261" s="373"/>
      <c r="F261" s="317">
        <f t="shared" si="4"/>
        <v>0</v>
      </c>
    </row>
    <row r="262" spans="1:6" s="37" customFormat="1" ht="17.25" customHeight="1">
      <c r="A262" s="228"/>
      <c r="B262" s="229" t="s">
        <v>45</v>
      </c>
      <c r="C262" s="376"/>
      <c r="D262" s="375"/>
      <c r="E262" s="373"/>
      <c r="F262" s="317">
        <f t="shared" si="4"/>
        <v>0</v>
      </c>
    </row>
    <row r="263" spans="1:6" s="37" customFormat="1" ht="41.25" customHeight="1">
      <c r="A263" s="224"/>
      <c r="B263" s="231" t="s">
        <v>40</v>
      </c>
      <c r="C263" s="232" t="s">
        <v>41</v>
      </c>
      <c r="D263" s="227">
        <v>14</v>
      </c>
      <c r="E263" s="373"/>
      <c r="F263" s="317">
        <f t="shared" si="4"/>
        <v>0</v>
      </c>
    </row>
    <row r="264" spans="1:6" s="37" customFormat="1">
      <c r="A264" s="378"/>
      <c r="B264" s="379"/>
      <c r="C264" s="377"/>
      <c r="D264" s="375"/>
      <c r="E264" s="373"/>
      <c r="F264" s="317">
        <f t="shared" si="4"/>
        <v>0</v>
      </c>
    </row>
    <row r="265" spans="1:6" s="37" customFormat="1" ht="45" customHeight="1">
      <c r="A265" s="224" t="s">
        <v>68</v>
      </c>
      <c r="B265" s="233" t="s">
        <v>162</v>
      </c>
      <c r="C265" s="374"/>
      <c r="D265" s="375"/>
      <c r="E265" s="373"/>
      <c r="F265" s="317">
        <f t="shared" si="4"/>
        <v>0</v>
      </c>
    </row>
    <row r="266" spans="1:6" s="37" customFormat="1" ht="38.25">
      <c r="A266" s="224"/>
      <c r="B266" s="234" t="s">
        <v>163</v>
      </c>
      <c r="C266" s="374"/>
      <c r="D266" s="375"/>
      <c r="E266" s="373"/>
      <c r="F266" s="317">
        <f t="shared" si="4"/>
        <v>0</v>
      </c>
    </row>
    <row r="267" spans="1:6" s="37" customFormat="1" ht="31.5" customHeight="1">
      <c r="A267" s="235"/>
      <c r="B267" s="236" t="s">
        <v>164</v>
      </c>
      <c r="C267" s="374"/>
      <c r="D267" s="380"/>
      <c r="E267" s="373"/>
      <c r="F267" s="317">
        <f t="shared" si="4"/>
        <v>0</v>
      </c>
    </row>
    <row r="268" spans="1:6" s="37" customFormat="1" ht="63.75">
      <c r="A268" s="237"/>
      <c r="B268" s="236" t="s">
        <v>165</v>
      </c>
      <c r="C268" s="374"/>
      <c r="D268" s="381"/>
      <c r="E268" s="373"/>
      <c r="F268" s="317">
        <f t="shared" si="4"/>
        <v>0</v>
      </c>
    </row>
    <row r="269" spans="1:6" s="37" customFormat="1" ht="16.5" customHeight="1">
      <c r="A269" s="238"/>
      <c r="B269" s="236" t="s">
        <v>166</v>
      </c>
      <c r="C269" s="374"/>
      <c r="D269" s="382"/>
      <c r="E269" s="373"/>
      <c r="F269" s="317">
        <f t="shared" si="4"/>
        <v>0</v>
      </c>
    </row>
    <row r="270" spans="1:6" s="37" customFormat="1" ht="58.5" customHeight="1">
      <c r="A270" s="238"/>
      <c r="B270" s="236" t="s">
        <v>167</v>
      </c>
      <c r="C270" s="374"/>
      <c r="D270" s="382"/>
      <c r="E270" s="373"/>
      <c r="F270" s="317">
        <f t="shared" si="4"/>
        <v>0</v>
      </c>
    </row>
    <row r="271" spans="1:6" s="37" customFormat="1" ht="31.5" customHeight="1">
      <c r="A271" s="238"/>
      <c r="B271" s="236" t="s">
        <v>168</v>
      </c>
      <c r="C271" s="374"/>
      <c r="D271" s="382"/>
      <c r="E271" s="373"/>
      <c r="F271" s="317">
        <f t="shared" si="4"/>
        <v>0</v>
      </c>
    </row>
    <row r="272" spans="1:6" s="37" customFormat="1" ht="58.5" customHeight="1">
      <c r="A272" s="238"/>
      <c r="B272" s="236" t="s">
        <v>169</v>
      </c>
      <c r="C272" s="374"/>
      <c r="D272" s="382"/>
      <c r="E272" s="373"/>
      <c r="F272" s="317">
        <f t="shared" si="4"/>
        <v>0</v>
      </c>
    </row>
    <row r="273" spans="1:6" s="37" customFormat="1" ht="33" customHeight="1">
      <c r="A273" s="238"/>
      <c r="B273" s="236" t="s">
        <v>170</v>
      </c>
      <c r="C273" s="374"/>
      <c r="D273" s="382"/>
      <c r="E273" s="373"/>
      <c r="F273" s="317">
        <f t="shared" si="4"/>
        <v>0</v>
      </c>
    </row>
    <row r="274" spans="1:6" s="37" customFormat="1" ht="109.5" customHeight="1">
      <c r="A274" s="238"/>
      <c r="B274" s="236" t="s">
        <v>171</v>
      </c>
      <c r="C274" s="230" t="s">
        <v>41</v>
      </c>
      <c r="D274" s="157">
        <v>14</v>
      </c>
      <c r="E274" s="373"/>
      <c r="F274" s="317">
        <f t="shared" si="4"/>
        <v>0</v>
      </c>
    </row>
    <row r="275" spans="1:6" s="37" customFormat="1" ht="15.75">
      <c r="A275" s="364"/>
      <c r="B275" s="365"/>
      <c r="C275" s="365"/>
      <c r="D275" s="365"/>
      <c r="E275" s="373"/>
      <c r="F275" s="317">
        <f t="shared" si="4"/>
        <v>0</v>
      </c>
    </row>
    <row r="276" spans="1:6" s="37" customFormat="1" ht="33" customHeight="1">
      <c r="A276" s="224" t="s">
        <v>71</v>
      </c>
      <c r="B276" s="233" t="s">
        <v>172</v>
      </c>
      <c r="C276" s="374"/>
      <c r="D276" s="383"/>
      <c r="E276" s="373"/>
      <c r="F276" s="317">
        <f t="shared" si="4"/>
        <v>0</v>
      </c>
    </row>
    <row r="277" spans="1:6" s="37" customFormat="1" ht="18.75">
      <c r="A277" s="239"/>
      <c r="B277" s="234" t="s">
        <v>173</v>
      </c>
      <c r="C277" s="374"/>
      <c r="D277" s="383"/>
      <c r="E277" s="373"/>
      <c r="F277" s="317">
        <f t="shared" si="4"/>
        <v>0</v>
      </c>
    </row>
    <row r="278" spans="1:6" s="37" customFormat="1" ht="63.75">
      <c r="A278" s="239"/>
      <c r="B278" s="236" t="s">
        <v>174</v>
      </c>
      <c r="C278" s="374"/>
      <c r="D278" s="383"/>
      <c r="E278" s="373"/>
      <c r="F278" s="317">
        <f t="shared" si="4"/>
        <v>0</v>
      </c>
    </row>
    <row r="279" spans="1:6" s="37" customFormat="1" ht="34.5" customHeight="1">
      <c r="A279" s="239"/>
      <c r="B279" s="236" t="s">
        <v>175</v>
      </c>
      <c r="C279" s="374"/>
      <c r="D279" s="383"/>
      <c r="E279" s="373"/>
      <c r="F279" s="317">
        <f t="shared" si="4"/>
        <v>0</v>
      </c>
    </row>
    <row r="280" spans="1:6" s="37" customFormat="1" ht="46.5" customHeight="1">
      <c r="A280" s="239"/>
      <c r="B280" s="236" t="s">
        <v>176</v>
      </c>
      <c r="C280" s="374"/>
      <c r="D280" s="383"/>
      <c r="E280" s="373"/>
      <c r="F280" s="317">
        <f t="shared" si="4"/>
        <v>0</v>
      </c>
    </row>
    <row r="281" spans="1:6" s="37" customFormat="1" ht="30" customHeight="1">
      <c r="A281" s="239"/>
      <c r="B281" s="236" t="s">
        <v>170</v>
      </c>
      <c r="C281" s="374"/>
      <c r="D281" s="383"/>
      <c r="E281" s="373"/>
      <c r="F281" s="317">
        <f t="shared" si="4"/>
        <v>0</v>
      </c>
    </row>
    <row r="282" spans="1:6" s="37" customFormat="1" ht="102">
      <c r="A282" s="239"/>
      <c r="B282" s="236" t="s">
        <v>171</v>
      </c>
      <c r="C282" s="226" t="s">
        <v>41</v>
      </c>
      <c r="D282" s="240">
        <f>16*3.5</f>
        <v>56</v>
      </c>
      <c r="E282" s="373"/>
      <c r="F282" s="317">
        <f t="shared" si="4"/>
        <v>0</v>
      </c>
    </row>
    <row r="283" spans="1:6" s="37" customFormat="1" ht="15.75">
      <c r="A283" s="364"/>
      <c r="B283" s="365"/>
      <c r="C283" s="365"/>
      <c r="D283" s="365"/>
      <c r="E283" s="373"/>
      <c r="F283" s="317">
        <f t="shared" si="4"/>
        <v>0</v>
      </c>
    </row>
    <row r="284" spans="1:6" s="37" customFormat="1" ht="15.75">
      <c r="A284" s="211"/>
      <c r="B284" s="494" t="s">
        <v>177</v>
      </c>
      <c r="C284" s="495"/>
      <c r="D284" s="212"/>
      <c r="E284" s="221"/>
      <c r="F284" s="146">
        <f t="shared" si="4"/>
        <v>0</v>
      </c>
    </row>
    <row r="285" spans="1:6" s="37" customFormat="1" ht="51">
      <c r="A285" s="224" t="s">
        <v>81</v>
      </c>
      <c r="B285" s="241" t="s">
        <v>178</v>
      </c>
      <c r="C285" s="374"/>
      <c r="D285" s="375"/>
      <c r="E285" s="373"/>
      <c r="F285" s="317">
        <f t="shared" si="4"/>
        <v>0</v>
      </c>
    </row>
    <row r="286" spans="1:6" s="37" customFormat="1" ht="89.25">
      <c r="A286" s="228"/>
      <c r="B286" s="242" t="s">
        <v>179</v>
      </c>
      <c r="C286" s="374"/>
      <c r="D286" s="375"/>
      <c r="E286" s="373"/>
      <c r="F286" s="317">
        <f t="shared" si="4"/>
        <v>0</v>
      </c>
    </row>
    <row r="287" spans="1:6" s="37" customFormat="1" ht="33" customHeight="1">
      <c r="A287" s="228"/>
      <c r="B287" s="242" t="s">
        <v>161</v>
      </c>
      <c r="C287" s="374"/>
      <c r="D287" s="375"/>
      <c r="E287" s="373"/>
      <c r="F287" s="317">
        <f t="shared" si="4"/>
        <v>0</v>
      </c>
    </row>
    <row r="288" spans="1:6" s="37" customFormat="1" ht="21.75" customHeight="1">
      <c r="A288" s="228"/>
      <c r="B288" s="242" t="s">
        <v>45</v>
      </c>
      <c r="C288" s="376"/>
      <c r="D288" s="375"/>
      <c r="E288" s="373"/>
      <c r="F288" s="317">
        <f t="shared" si="4"/>
        <v>0</v>
      </c>
    </row>
    <row r="289" spans="1:6" s="37" customFormat="1" ht="40.5" customHeight="1">
      <c r="A289" s="224"/>
      <c r="B289" s="243" t="s">
        <v>40</v>
      </c>
      <c r="C289" s="232" t="s">
        <v>41</v>
      </c>
      <c r="D289" s="227">
        <v>38</v>
      </c>
      <c r="E289" s="373"/>
      <c r="F289" s="317">
        <f t="shared" si="4"/>
        <v>0</v>
      </c>
    </row>
    <row r="290" spans="1:6" s="37" customFormat="1" ht="15.75">
      <c r="A290" s="364"/>
      <c r="B290" s="365"/>
      <c r="C290" s="365"/>
      <c r="D290" s="365"/>
      <c r="E290" s="373"/>
      <c r="F290" s="317">
        <f t="shared" si="4"/>
        <v>0</v>
      </c>
    </row>
    <row r="291" spans="1:6" s="37" customFormat="1" ht="71.25" customHeight="1">
      <c r="A291" s="219" t="s">
        <v>180</v>
      </c>
      <c r="B291" s="233" t="s">
        <v>181</v>
      </c>
      <c r="C291" s="374"/>
      <c r="D291" s="375"/>
      <c r="E291" s="373"/>
      <c r="F291" s="317">
        <f t="shared" si="4"/>
        <v>0</v>
      </c>
    </row>
    <row r="292" spans="1:6" s="37" customFormat="1" ht="38.25">
      <c r="A292" s="211"/>
      <c r="B292" s="236" t="s">
        <v>163</v>
      </c>
      <c r="C292" s="374"/>
      <c r="D292" s="375"/>
      <c r="E292" s="373"/>
      <c r="F292" s="317">
        <f t="shared" si="4"/>
        <v>0</v>
      </c>
    </row>
    <row r="293" spans="1:6" s="37" customFormat="1" ht="30.75" customHeight="1">
      <c r="A293" s="211"/>
      <c r="B293" s="236" t="s">
        <v>164</v>
      </c>
      <c r="C293" s="374"/>
      <c r="D293" s="380"/>
      <c r="E293" s="373"/>
      <c r="F293" s="317">
        <f t="shared" si="4"/>
        <v>0</v>
      </c>
    </row>
    <row r="294" spans="1:6" s="37" customFormat="1" ht="63.75">
      <c r="A294" s="211"/>
      <c r="B294" s="236" t="s">
        <v>165</v>
      </c>
      <c r="C294" s="374"/>
      <c r="D294" s="381"/>
      <c r="E294" s="373"/>
      <c r="F294" s="317">
        <f t="shared" si="4"/>
        <v>0</v>
      </c>
    </row>
    <row r="295" spans="1:6" s="37" customFormat="1" ht="20.25" customHeight="1">
      <c r="A295" s="211"/>
      <c r="B295" s="236" t="s">
        <v>166</v>
      </c>
      <c r="C295" s="374"/>
      <c r="D295" s="382"/>
      <c r="E295" s="373"/>
      <c r="F295" s="317">
        <f t="shared" si="4"/>
        <v>0</v>
      </c>
    </row>
    <row r="296" spans="1:6" s="37" customFormat="1" ht="58.5" customHeight="1">
      <c r="A296" s="211"/>
      <c r="B296" s="236" t="s">
        <v>167</v>
      </c>
      <c r="C296" s="374"/>
      <c r="D296" s="382"/>
      <c r="E296" s="373"/>
      <c r="F296" s="317">
        <f t="shared" si="4"/>
        <v>0</v>
      </c>
    </row>
    <row r="297" spans="1:6" s="37" customFormat="1" ht="33" customHeight="1">
      <c r="A297" s="211"/>
      <c r="B297" s="236" t="s">
        <v>168</v>
      </c>
      <c r="C297" s="374"/>
      <c r="D297" s="382"/>
      <c r="E297" s="373"/>
      <c r="F297" s="317">
        <f t="shared" si="4"/>
        <v>0</v>
      </c>
    </row>
    <row r="298" spans="1:6" s="37" customFormat="1" ht="58.5" customHeight="1">
      <c r="A298" s="211"/>
      <c r="B298" s="236" t="s">
        <v>169</v>
      </c>
      <c r="C298" s="374"/>
      <c r="D298" s="382"/>
      <c r="E298" s="373"/>
      <c r="F298" s="317">
        <f t="shared" si="4"/>
        <v>0</v>
      </c>
    </row>
    <row r="299" spans="1:6" s="37" customFormat="1" ht="31.5" customHeight="1">
      <c r="A299" s="211"/>
      <c r="B299" s="236" t="s">
        <v>170</v>
      </c>
      <c r="C299" s="374"/>
      <c r="D299" s="382"/>
      <c r="E299" s="373"/>
      <c r="F299" s="317">
        <f t="shared" si="4"/>
        <v>0</v>
      </c>
    </row>
    <row r="300" spans="1:6" s="37" customFormat="1" ht="102">
      <c r="A300" s="211"/>
      <c r="B300" s="236" t="s">
        <v>171</v>
      </c>
      <c r="C300" s="230" t="s">
        <v>41</v>
      </c>
      <c r="D300" s="157">
        <v>38</v>
      </c>
      <c r="E300" s="373"/>
      <c r="F300" s="317">
        <f t="shared" si="4"/>
        <v>0</v>
      </c>
    </row>
    <row r="301" spans="1:6" s="37" customFormat="1" ht="15.75">
      <c r="A301" s="364"/>
      <c r="B301" s="365"/>
      <c r="C301" s="365"/>
      <c r="D301" s="365"/>
      <c r="E301" s="373"/>
      <c r="F301" s="317">
        <f t="shared" si="4"/>
        <v>0</v>
      </c>
    </row>
    <row r="302" spans="1:6" s="37" customFormat="1" ht="31.5" customHeight="1">
      <c r="A302" s="224" t="s">
        <v>182</v>
      </c>
      <c r="B302" s="244" t="s">
        <v>183</v>
      </c>
      <c r="C302" s="376"/>
      <c r="D302" s="384"/>
      <c r="E302" s="373"/>
      <c r="F302" s="317">
        <f t="shared" si="4"/>
        <v>0</v>
      </c>
    </row>
    <row r="303" spans="1:6" s="37" customFormat="1" ht="33" customHeight="1">
      <c r="A303" s="224"/>
      <c r="B303" s="246" t="s">
        <v>184</v>
      </c>
      <c r="C303" s="376"/>
      <c r="D303" s="384"/>
      <c r="E303" s="373"/>
      <c r="F303" s="317">
        <f t="shared" si="4"/>
        <v>0</v>
      </c>
    </row>
    <row r="304" spans="1:6" s="37" customFormat="1" ht="18" customHeight="1">
      <c r="A304" s="224"/>
      <c r="B304" s="246" t="s">
        <v>185</v>
      </c>
      <c r="C304" s="376"/>
      <c r="D304" s="384"/>
      <c r="E304" s="373"/>
      <c r="F304" s="317">
        <f t="shared" si="4"/>
        <v>0</v>
      </c>
    </row>
    <row r="305" spans="1:6" s="37" customFormat="1" ht="84.75" customHeight="1">
      <c r="A305" s="224"/>
      <c r="B305" s="247" t="s">
        <v>186</v>
      </c>
      <c r="C305" s="376"/>
      <c r="D305" s="384"/>
      <c r="E305" s="373"/>
      <c r="F305" s="317">
        <f t="shared" si="4"/>
        <v>0</v>
      </c>
    </row>
    <row r="306" spans="1:6" s="37" customFormat="1" ht="30" customHeight="1">
      <c r="A306" s="224"/>
      <c r="B306" s="247" t="s">
        <v>187</v>
      </c>
      <c r="C306" s="376"/>
      <c r="D306" s="384"/>
      <c r="E306" s="373"/>
      <c r="F306" s="317">
        <f t="shared" si="4"/>
        <v>0</v>
      </c>
    </row>
    <row r="307" spans="1:6" s="37" customFormat="1" ht="30.75" customHeight="1">
      <c r="A307" s="224"/>
      <c r="B307" s="246" t="s">
        <v>188</v>
      </c>
      <c r="C307" s="376"/>
      <c r="D307" s="384"/>
      <c r="E307" s="373"/>
      <c r="F307" s="317">
        <f t="shared" si="4"/>
        <v>0</v>
      </c>
    </row>
    <row r="308" spans="1:6" s="37" customFormat="1" ht="70.5" customHeight="1">
      <c r="A308" s="224"/>
      <c r="B308" s="247" t="s">
        <v>189</v>
      </c>
      <c r="C308" s="376"/>
      <c r="D308" s="384"/>
      <c r="E308" s="373"/>
      <c r="F308" s="317">
        <f>D308*E308</f>
        <v>0</v>
      </c>
    </row>
    <row r="309" spans="1:6" s="37" customFormat="1" ht="31.5" customHeight="1">
      <c r="A309" s="224"/>
      <c r="B309" s="247" t="s">
        <v>170</v>
      </c>
      <c r="C309" s="376"/>
      <c r="D309" s="384"/>
      <c r="E309" s="373"/>
      <c r="F309" s="317">
        <f>D309*E309</f>
        <v>0</v>
      </c>
    </row>
    <row r="310" spans="1:6" s="37" customFormat="1" ht="102">
      <c r="A310" s="224"/>
      <c r="B310" s="247" t="s">
        <v>171</v>
      </c>
      <c r="C310" s="230" t="s">
        <v>41</v>
      </c>
      <c r="D310" s="245">
        <v>10</v>
      </c>
      <c r="E310" s="373"/>
      <c r="F310" s="317">
        <f>D310*E310</f>
        <v>0</v>
      </c>
    </row>
    <row r="311" spans="1:6" s="37" customFormat="1" ht="15.75">
      <c r="A311" s="211"/>
      <c r="B311" s="248" t="s">
        <v>190</v>
      </c>
      <c r="C311" s="365"/>
      <c r="D311" s="365"/>
      <c r="E311" s="373"/>
      <c r="F311" s="317">
        <f>D311*E311</f>
        <v>0</v>
      </c>
    </row>
    <row r="312" spans="1:6" s="37" customFormat="1" ht="72" customHeight="1">
      <c r="A312" s="249" t="s">
        <v>191</v>
      </c>
      <c r="B312" s="250" t="s">
        <v>192</v>
      </c>
      <c r="C312" s="251" t="s">
        <v>41</v>
      </c>
      <c r="D312" s="157">
        <v>128</v>
      </c>
      <c r="E312" s="373"/>
      <c r="F312" s="317">
        <f>D312*E312</f>
        <v>0</v>
      </c>
    </row>
    <row r="313" spans="1:6" s="37" customFormat="1" ht="15.75">
      <c r="A313" s="211"/>
      <c r="B313" s="212"/>
      <c r="C313" s="212"/>
      <c r="D313" s="212"/>
      <c r="E313" s="213"/>
      <c r="F313" s="214"/>
    </row>
    <row r="314" spans="1:6" s="37" customFormat="1" ht="39.75" customHeight="1">
      <c r="A314" s="496" t="s">
        <v>146</v>
      </c>
      <c r="B314" s="497"/>
      <c r="C314" s="497"/>
      <c r="D314" s="497"/>
      <c r="E314" s="497"/>
      <c r="F314" s="252">
        <f>SUM(F248:F313)</f>
        <v>0</v>
      </c>
    </row>
    <row r="315" spans="1:6" s="37" customFormat="1" ht="15.75">
      <c r="A315" s="364"/>
      <c r="B315" s="365"/>
      <c r="C315" s="365"/>
      <c r="D315" s="365"/>
      <c r="E315" s="366"/>
      <c r="F315" s="367"/>
    </row>
    <row r="316" spans="1:6" s="37" customFormat="1" ht="15.75">
      <c r="A316" s="498" t="s">
        <v>193</v>
      </c>
      <c r="B316" s="499"/>
      <c r="C316" s="499"/>
      <c r="D316" s="499"/>
      <c r="E316" s="499"/>
      <c r="F316" s="500"/>
    </row>
    <row r="317" spans="1:6" s="37" customFormat="1">
      <c r="A317" s="195"/>
      <c r="B317" s="253"/>
      <c r="C317" s="196"/>
      <c r="D317" s="254"/>
      <c r="E317" s="254"/>
      <c r="F317" s="255"/>
    </row>
    <row r="318" spans="1:6" s="37" customFormat="1" ht="60.75" customHeight="1">
      <c r="A318" s="501" t="s">
        <v>194</v>
      </c>
      <c r="B318" s="501"/>
      <c r="C318" s="501"/>
      <c r="D318" s="501"/>
      <c r="E318" s="501"/>
      <c r="F318" s="501"/>
    </row>
    <row r="319" spans="1:6" s="37" customFormat="1" ht="15.75" customHeight="1">
      <c r="A319" s="385"/>
      <c r="B319" s="385"/>
      <c r="C319" s="166"/>
      <c r="D319" s="166"/>
      <c r="E319" s="166"/>
      <c r="F319" s="166"/>
    </row>
    <row r="320" spans="1:6" s="37" customFormat="1" ht="33.75" customHeight="1">
      <c r="A320" s="385"/>
      <c r="B320" s="385"/>
      <c r="C320" s="56" t="s">
        <v>26</v>
      </c>
      <c r="D320" s="56" t="s">
        <v>27</v>
      </c>
      <c r="E320" s="56" t="s">
        <v>28</v>
      </c>
      <c r="F320" s="56" t="s">
        <v>29</v>
      </c>
    </row>
    <row r="321" spans="1:6" s="37" customFormat="1" ht="19.5" customHeight="1">
      <c r="A321" s="385"/>
      <c r="B321" s="385"/>
      <c r="C321" s="56" t="s">
        <v>30</v>
      </c>
      <c r="D321" s="56" t="s">
        <v>31</v>
      </c>
      <c r="E321" s="56" t="s">
        <v>32</v>
      </c>
      <c r="F321" s="56"/>
    </row>
    <row r="322" spans="1:6" s="37" customFormat="1" ht="16.5" customHeight="1">
      <c r="A322" s="385"/>
      <c r="B322" s="385"/>
      <c r="C322" s="166"/>
      <c r="D322" s="166"/>
      <c r="E322" s="166"/>
      <c r="F322" s="166"/>
    </row>
    <row r="323" spans="1:6" s="37" customFormat="1" ht="41.25" customHeight="1">
      <c r="A323" s="166"/>
      <c r="B323" s="248" t="s">
        <v>195</v>
      </c>
      <c r="C323" s="385"/>
      <c r="D323" s="385"/>
      <c r="E323" s="385"/>
      <c r="F323" s="385"/>
    </row>
    <row r="324" spans="1:6" s="37" customFormat="1" ht="27.75" customHeight="1">
      <c r="A324" s="219" t="s">
        <v>33</v>
      </c>
      <c r="B324" s="166" t="s">
        <v>196</v>
      </c>
      <c r="C324" s="385"/>
      <c r="D324" s="385"/>
      <c r="E324" s="385"/>
      <c r="F324" s="385"/>
    </row>
    <row r="325" spans="1:6" s="37" customFormat="1" ht="63.75">
      <c r="B325" s="223" t="s">
        <v>197</v>
      </c>
      <c r="C325" s="386"/>
      <c r="D325" s="386"/>
      <c r="E325" s="358"/>
      <c r="F325" s="387"/>
    </row>
    <row r="326" spans="1:6" s="37" customFormat="1" ht="51" customHeight="1">
      <c r="A326" s="219"/>
      <c r="B326" s="223" t="s">
        <v>198</v>
      </c>
      <c r="C326" s="386"/>
      <c r="D326" s="386"/>
      <c r="E326" s="358"/>
      <c r="F326" s="387"/>
    </row>
    <row r="327" spans="1:6" s="37" customFormat="1" ht="20.25" customHeight="1">
      <c r="A327" s="219"/>
      <c r="B327" s="223" t="s">
        <v>199</v>
      </c>
      <c r="C327" s="386"/>
      <c r="D327" s="386"/>
      <c r="E327" s="358"/>
      <c r="F327" s="387"/>
    </row>
    <row r="328" spans="1:6" s="37" customFormat="1" ht="22.5" customHeight="1">
      <c r="A328" s="219"/>
      <c r="B328" s="223" t="s">
        <v>200</v>
      </c>
      <c r="C328" s="386"/>
      <c r="D328" s="386"/>
      <c r="E328" s="358"/>
      <c r="F328" s="387"/>
    </row>
    <row r="329" spans="1:6" s="37" customFormat="1" ht="45.75" customHeight="1">
      <c r="A329" s="219"/>
      <c r="B329" s="223" t="s">
        <v>201</v>
      </c>
      <c r="C329" s="220" t="s">
        <v>35</v>
      </c>
      <c r="D329" s="220" t="s">
        <v>158</v>
      </c>
      <c r="E329" s="373"/>
      <c r="F329" s="388">
        <f>D329*E329</f>
        <v>0</v>
      </c>
    </row>
    <row r="330" spans="1:6" s="37" customFormat="1">
      <c r="A330" s="386"/>
      <c r="B330" s="386"/>
      <c r="C330" s="320"/>
      <c r="D330" s="320"/>
      <c r="E330" s="373"/>
      <c r="F330" s="388"/>
    </row>
    <row r="331" spans="1:6" s="37" customFormat="1" ht="30" customHeight="1">
      <c r="A331" s="166"/>
      <c r="B331" s="248" t="s">
        <v>202</v>
      </c>
      <c r="C331" s="385"/>
      <c r="D331" s="385"/>
      <c r="E331" s="373"/>
      <c r="F331" s="388">
        <f t="shared" ref="F331:F354" si="5">D331*E331</f>
        <v>0</v>
      </c>
    </row>
    <row r="332" spans="1:6" s="37" customFormat="1" ht="32.25" customHeight="1">
      <c r="A332" s="219" t="s">
        <v>42</v>
      </c>
      <c r="B332" s="166" t="s">
        <v>203</v>
      </c>
      <c r="C332" s="385"/>
      <c r="D332" s="385"/>
      <c r="E332" s="373"/>
      <c r="F332" s="388">
        <f t="shared" si="5"/>
        <v>0</v>
      </c>
    </row>
    <row r="333" spans="1:6" s="37" customFormat="1" ht="45" customHeight="1">
      <c r="B333" s="223" t="s">
        <v>204</v>
      </c>
      <c r="C333" s="386"/>
      <c r="D333" s="386"/>
      <c r="E333" s="373"/>
      <c r="F333" s="388">
        <f t="shared" si="5"/>
        <v>0</v>
      </c>
    </row>
    <row r="334" spans="1:6" s="37" customFormat="1" ht="42" customHeight="1">
      <c r="A334" s="219"/>
      <c r="B334" s="223" t="s">
        <v>198</v>
      </c>
      <c r="C334" s="386"/>
      <c r="D334" s="386"/>
      <c r="E334" s="373"/>
      <c r="F334" s="388">
        <f t="shared" si="5"/>
        <v>0</v>
      </c>
    </row>
    <row r="335" spans="1:6" s="37" customFormat="1" ht="18.75" customHeight="1">
      <c r="A335" s="219"/>
      <c r="B335" s="223" t="s">
        <v>205</v>
      </c>
      <c r="C335" s="386"/>
      <c r="D335" s="386"/>
      <c r="E335" s="373"/>
      <c r="F335" s="388">
        <f t="shared" si="5"/>
        <v>0</v>
      </c>
    </row>
    <row r="336" spans="1:6" s="37" customFormat="1" ht="40.5" customHeight="1">
      <c r="A336" s="219"/>
      <c r="B336" s="223" t="s">
        <v>206</v>
      </c>
      <c r="C336" s="386"/>
      <c r="D336" s="386"/>
      <c r="E336" s="373"/>
      <c r="F336" s="388">
        <f t="shared" si="5"/>
        <v>0</v>
      </c>
    </row>
    <row r="337" spans="1:7" s="37" customFormat="1" ht="18.75" customHeight="1">
      <c r="A337" s="219"/>
      <c r="B337" s="223" t="s">
        <v>200</v>
      </c>
      <c r="C337" s="386"/>
      <c r="D337" s="386"/>
      <c r="E337" s="373"/>
      <c r="F337" s="388">
        <f t="shared" si="5"/>
        <v>0</v>
      </c>
    </row>
    <row r="338" spans="1:7" s="37" customFormat="1" ht="24.75" customHeight="1">
      <c r="A338" s="219"/>
      <c r="B338" s="219" t="s">
        <v>207</v>
      </c>
      <c r="C338" s="220" t="s">
        <v>35</v>
      </c>
      <c r="D338" s="220" t="s">
        <v>158</v>
      </c>
      <c r="E338" s="373"/>
      <c r="F338" s="388">
        <f t="shared" si="5"/>
        <v>0</v>
      </c>
    </row>
    <row r="339" spans="1:7" s="37" customFormat="1">
      <c r="A339" s="386"/>
      <c r="B339" s="386"/>
      <c r="C339" s="320"/>
      <c r="D339" s="320"/>
      <c r="E339" s="373"/>
      <c r="F339" s="388">
        <f t="shared" si="5"/>
        <v>0</v>
      </c>
    </row>
    <row r="340" spans="1:7" s="37" customFormat="1" ht="46.5" customHeight="1">
      <c r="A340" s="219" t="s">
        <v>46</v>
      </c>
      <c r="B340" s="219" t="s">
        <v>208</v>
      </c>
      <c r="C340" s="386"/>
      <c r="D340" s="386"/>
      <c r="E340" s="373"/>
      <c r="F340" s="388">
        <f t="shared" si="5"/>
        <v>0</v>
      </c>
    </row>
    <row r="341" spans="1:7" s="37" customFormat="1" ht="17.25" customHeight="1">
      <c r="A341" s="219"/>
      <c r="B341" s="248" t="s">
        <v>209</v>
      </c>
      <c r="C341" s="386"/>
      <c r="D341" s="386"/>
      <c r="E341" s="373"/>
      <c r="F341" s="388">
        <f t="shared" si="5"/>
        <v>0</v>
      </c>
    </row>
    <row r="342" spans="1:7" s="37" customFormat="1" ht="29.25" customHeight="1">
      <c r="A342" s="219"/>
      <c r="B342" s="223" t="s">
        <v>210</v>
      </c>
      <c r="C342" s="386"/>
      <c r="D342" s="386"/>
      <c r="E342" s="373"/>
      <c r="F342" s="388">
        <f t="shared" si="5"/>
        <v>0</v>
      </c>
    </row>
    <row r="343" spans="1:7" s="37" customFormat="1" ht="30.75" customHeight="1">
      <c r="A343" s="219"/>
      <c r="B343" s="223" t="s">
        <v>211</v>
      </c>
      <c r="C343" s="386"/>
      <c r="D343" s="386"/>
      <c r="E343" s="373"/>
      <c r="F343" s="388">
        <f t="shared" si="5"/>
        <v>0</v>
      </c>
    </row>
    <row r="344" spans="1:7" s="37" customFormat="1" ht="30" customHeight="1">
      <c r="A344" s="219"/>
      <c r="B344" s="223" t="s">
        <v>212</v>
      </c>
      <c r="C344" s="386"/>
      <c r="D344" s="386"/>
      <c r="E344" s="373"/>
      <c r="F344" s="388">
        <f t="shared" si="5"/>
        <v>0</v>
      </c>
    </row>
    <row r="345" spans="1:7" s="37" customFormat="1" ht="18" customHeight="1">
      <c r="A345" s="219"/>
      <c r="B345" s="223" t="s">
        <v>213</v>
      </c>
      <c r="C345" s="386"/>
      <c r="D345" s="386"/>
      <c r="E345" s="373"/>
      <c r="F345" s="388">
        <f t="shared" si="5"/>
        <v>0</v>
      </c>
    </row>
    <row r="346" spans="1:7" s="37" customFormat="1" ht="33" customHeight="1">
      <c r="A346" s="219"/>
      <c r="B346" s="223" t="s">
        <v>214</v>
      </c>
      <c r="C346" s="220" t="s">
        <v>35</v>
      </c>
      <c r="D346" s="220" t="s">
        <v>158</v>
      </c>
      <c r="E346" s="373"/>
      <c r="F346" s="388">
        <f t="shared" si="5"/>
        <v>0</v>
      </c>
    </row>
    <row r="347" spans="1:7" s="37" customFormat="1">
      <c r="A347" s="386"/>
      <c r="B347" s="320"/>
      <c r="C347" s="386"/>
      <c r="D347" s="386"/>
      <c r="E347" s="373"/>
      <c r="F347" s="388">
        <f t="shared" si="5"/>
        <v>0</v>
      </c>
      <c r="G347" s="320"/>
    </row>
    <row r="348" spans="1:7" s="37" customFormat="1">
      <c r="A348" s="219"/>
      <c r="B348" s="248" t="s">
        <v>215</v>
      </c>
      <c r="C348" s="386"/>
      <c r="D348" s="386"/>
      <c r="E348" s="373"/>
      <c r="F348" s="388">
        <f t="shared" si="5"/>
        <v>0</v>
      </c>
    </row>
    <row r="349" spans="1:7" s="37" customFormat="1" ht="47.25" customHeight="1">
      <c r="A349" s="219" t="s">
        <v>49</v>
      </c>
      <c r="B349" s="65" t="s">
        <v>216</v>
      </c>
      <c r="C349" s="389"/>
      <c r="D349" s="390"/>
      <c r="E349" s="373"/>
      <c r="F349" s="388">
        <f t="shared" si="5"/>
        <v>0</v>
      </c>
    </row>
    <row r="350" spans="1:7" s="37" customFormat="1" ht="47.25" customHeight="1">
      <c r="A350" s="219"/>
      <c r="B350" s="258" t="s">
        <v>217</v>
      </c>
      <c r="C350" s="389"/>
      <c r="D350" s="390"/>
      <c r="E350" s="373"/>
      <c r="F350" s="388">
        <f t="shared" si="5"/>
        <v>0</v>
      </c>
    </row>
    <row r="351" spans="1:7" s="37" customFormat="1" ht="25.5">
      <c r="A351" s="219"/>
      <c r="B351" s="65" t="s">
        <v>218</v>
      </c>
      <c r="C351" s="389"/>
      <c r="D351" s="390"/>
      <c r="E351" s="373"/>
      <c r="F351" s="388">
        <f t="shared" si="5"/>
        <v>0</v>
      </c>
    </row>
    <row r="352" spans="1:7" s="37" customFormat="1" ht="15.75">
      <c r="A352" s="211"/>
      <c r="B352" s="65" t="s">
        <v>219</v>
      </c>
      <c r="C352" s="389"/>
      <c r="D352" s="390"/>
      <c r="E352" s="391"/>
      <c r="F352" s="388">
        <f t="shared" si="5"/>
        <v>0</v>
      </c>
    </row>
    <row r="353" spans="1:6" s="37" customFormat="1" ht="21.75" customHeight="1">
      <c r="A353" s="211"/>
      <c r="B353" s="259" t="s">
        <v>220</v>
      </c>
      <c r="C353" s="389"/>
      <c r="D353" s="390"/>
      <c r="E353" s="391"/>
      <c r="F353" s="388">
        <f t="shared" si="5"/>
        <v>0</v>
      </c>
    </row>
    <row r="354" spans="1:6" s="37" customFormat="1" ht="32.25" customHeight="1">
      <c r="A354" s="211"/>
      <c r="B354" s="65" t="s">
        <v>40</v>
      </c>
      <c r="C354" s="256" t="s">
        <v>139</v>
      </c>
      <c r="D354" s="257">
        <v>1</v>
      </c>
      <c r="E354" s="373"/>
      <c r="F354" s="388">
        <f t="shared" si="5"/>
        <v>0</v>
      </c>
    </row>
    <row r="355" spans="1:6" s="37" customFormat="1" ht="15.75">
      <c r="A355" s="364"/>
      <c r="B355" s="392"/>
      <c r="C355" s="389"/>
      <c r="D355" s="390"/>
      <c r="E355" s="366"/>
      <c r="F355" s="393"/>
    </row>
    <row r="356" spans="1:6" s="37" customFormat="1" ht="15.75">
      <c r="A356" s="364"/>
      <c r="B356" s="394"/>
      <c r="C356" s="320"/>
      <c r="D356" s="320"/>
      <c r="E356" s="366"/>
      <c r="F356" s="367"/>
    </row>
    <row r="357" spans="1:6" s="37" customFormat="1" ht="15.75">
      <c r="A357" s="498" t="s">
        <v>193</v>
      </c>
      <c r="B357" s="502"/>
      <c r="C357" s="502"/>
      <c r="D357" s="502"/>
      <c r="E357" s="260"/>
      <c r="F357" s="261">
        <f>SUM(F323:F356)</f>
        <v>0</v>
      </c>
    </row>
    <row r="358" spans="1:6" s="37" customFormat="1" ht="13.5" thickBot="1">
      <c r="A358" s="395"/>
      <c r="B358" s="396"/>
      <c r="C358" s="397"/>
      <c r="D358" s="398"/>
      <c r="E358" s="399"/>
      <c r="F358" s="400"/>
    </row>
    <row r="359" spans="1:6" s="37" customFormat="1" ht="19.5" thickBot="1">
      <c r="A359" s="485" t="s">
        <v>221</v>
      </c>
      <c r="B359" s="486"/>
      <c r="C359" s="486"/>
      <c r="D359" s="486"/>
      <c r="E359" s="486"/>
      <c r="F359" s="487"/>
    </row>
    <row r="360" spans="1:6" s="37" customFormat="1" ht="19.5" thickBot="1">
      <c r="A360" s="401"/>
      <c r="B360" s="402"/>
      <c r="C360" s="403"/>
      <c r="D360" s="403"/>
      <c r="E360" s="403"/>
      <c r="F360" s="403"/>
    </row>
    <row r="361" spans="1:6" s="37" customFormat="1" ht="16.5" thickBot="1">
      <c r="A361" s="488" t="str">
        <f>A88</f>
        <v>A. IZOLACIJA NESTAMBENOG POTKROVLJA</v>
      </c>
      <c r="B361" s="489"/>
      <c r="C361" s="489"/>
      <c r="D361" s="489"/>
      <c r="E361" s="268"/>
      <c r="F361" s="269">
        <f>F88</f>
        <v>0</v>
      </c>
    </row>
    <row r="362" spans="1:6" s="37" customFormat="1" ht="16.5" thickBot="1">
      <c r="A362" s="270" t="str">
        <f>B238</f>
        <v>B. FASADERSKI RADOVI :</v>
      </c>
      <c r="B362" s="271"/>
      <c r="C362" s="272"/>
      <c r="D362" s="272"/>
      <c r="E362" s="268"/>
      <c r="F362" s="269">
        <f>F238</f>
        <v>0</v>
      </c>
    </row>
    <row r="363" spans="1:6" s="37" customFormat="1" ht="34.5" customHeight="1" thickBot="1">
      <c r="A363" s="490" t="str">
        <f>A314</f>
        <v>C. SUHOMONTAŽERSKI RADOVI – IZVEDBA NENOSIVIH  OBLOGA OD GIPSKARTONSKIH PLOČA</v>
      </c>
      <c r="B363" s="491"/>
      <c r="C363" s="491"/>
      <c r="D363" s="491"/>
      <c r="E363" s="268"/>
      <c r="F363" s="269">
        <f>F314</f>
        <v>0</v>
      </c>
    </row>
    <row r="364" spans="1:6" s="37" customFormat="1" ht="16.5" thickBot="1">
      <c r="A364" s="273" t="str">
        <f>A357</f>
        <v>D. OSTALI RADOVI</v>
      </c>
      <c r="B364" s="410"/>
      <c r="C364" s="411"/>
      <c r="D364" s="411"/>
      <c r="E364" s="412"/>
      <c r="F364" s="413">
        <f>F357</f>
        <v>0</v>
      </c>
    </row>
    <row r="365" spans="1:6" s="37" customFormat="1" ht="19.5" thickBot="1">
      <c r="A365" s="418"/>
      <c r="B365" s="414"/>
      <c r="C365" s="415"/>
      <c r="D365" s="416"/>
      <c r="E365" s="412"/>
      <c r="F365" s="417">
        <f>SUM(F361:F364)</f>
        <v>0</v>
      </c>
    </row>
    <row r="366" spans="1:6" s="37" customFormat="1" ht="16.5" thickBot="1">
      <c r="A366" s="418"/>
      <c r="B366" s="419"/>
      <c r="C366" s="420"/>
      <c r="D366" s="274" t="s">
        <v>222</v>
      </c>
      <c r="E366" s="268"/>
      <c r="F366" s="269">
        <f>0.25*F365</f>
        <v>0</v>
      </c>
    </row>
    <row r="367" spans="1:6" s="37" customFormat="1" ht="19.5" thickBot="1">
      <c r="A367" s="418"/>
      <c r="B367" s="419" t="s">
        <v>223</v>
      </c>
      <c r="C367" s="415"/>
      <c r="D367" s="416"/>
      <c r="E367" s="412"/>
      <c r="F367" s="417">
        <f>SUM(F365:F366)</f>
        <v>0</v>
      </c>
    </row>
    <row r="368" spans="1:6" s="37" customFormat="1" ht="14.25">
      <c r="A368" s="404"/>
      <c r="B368" s="405"/>
      <c r="C368" s="406"/>
      <c r="D368" s="407"/>
      <c r="E368" s="408"/>
      <c r="F368" s="409"/>
    </row>
    <row r="369" spans="1:6" s="37" customFormat="1" ht="14.25">
      <c r="A369" s="404"/>
      <c r="B369" s="405"/>
      <c r="C369" s="406"/>
      <c r="D369" s="407"/>
      <c r="E369" s="408"/>
      <c r="F369" s="409"/>
    </row>
    <row r="370" spans="1:6" s="37" customFormat="1" ht="14.25">
      <c r="A370" s="275"/>
      <c r="B370" s="276"/>
      <c r="C370" s="277"/>
      <c r="D370" s="278"/>
      <c r="E370" s="279"/>
      <c r="F370" s="280"/>
    </row>
    <row r="371" spans="1:6" s="37" customFormat="1" ht="14.25">
      <c r="A371" s="275"/>
      <c r="B371" s="276"/>
      <c r="C371" s="277"/>
      <c r="D371" s="278"/>
      <c r="E371" s="279"/>
      <c r="F371" s="280"/>
    </row>
    <row r="372" spans="1:6" s="37" customFormat="1" ht="14.25">
      <c r="A372" s="275"/>
      <c r="B372" s="276"/>
      <c r="C372" s="277"/>
      <c r="D372" s="278"/>
      <c r="E372" s="279"/>
      <c r="F372" s="280"/>
    </row>
    <row r="373" spans="1:6" s="37" customFormat="1" ht="14.25">
      <c r="A373" s="275"/>
      <c r="B373" s="276"/>
      <c r="C373" s="277"/>
      <c r="D373" s="278"/>
      <c r="E373" s="279"/>
      <c r="F373" s="280"/>
    </row>
    <row r="374" spans="1:6" s="37" customFormat="1" ht="14.25">
      <c r="A374" s="275"/>
      <c r="B374" s="276"/>
      <c r="C374" s="277"/>
      <c r="D374" s="278"/>
      <c r="E374" s="279"/>
      <c r="F374" s="280"/>
    </row>
    <row r="375" spans="1:6" s="37" customFormat="1" ht="14.25">
      <c r="A375" s="275"/>
      <c r="B375" s="276"/>
      <c r="C375" s="277"/>
      <c r="D375" s="278"/>
      <c r="E375" s="279"/>
      <c r="F375" s="280"/>
    </row>
    <row r="376" spans="1:6" s="37" customFormat="1" ht="14.25">
      <c r="A376" s="275"/>
      <c r="B376" s="276"/>
      <c r="C376" s="277"/>
      <c r="D376" s="278"/>
      <c r="E376" s="279"/>
      <c r="F376" s="280"/>
    </row>
    <row r="377" spans="1:6" s="37" customFormat="1" ht="14.25">
      <c r="A377" s="275"/>
      <c r="B377" s="276"/>
      <c r="C377" s="277"/>
      <c r="D377" s="278"/>
      <c r="E377" s="279"/>
      <c r="F377" s="280"/>
    </row>
    <row r="378" spans="1:6" s="37" customFormat="1" ht="14.25">
      <c r="A378" s="275"/>
      <c r="B378" s="276"/>
      <c r="C378" s="277"/>
      <c r="D378" s="278"/>
      <c r="E378" s="279"/>
      <c r="F378" s="280"/>
    </row>
    <row r="379" spans="1:6" s="37" customFormat="1" ht="14.25">
      <c r="A379" s="275"/>
      <c r="B379" s="276"/>
      <c r="C379" s="277"/>
      <c r="D379" s="278"/>
      <c r="E379" s="279"/>
      <c r="F379" s="280"/>
    </row>
    <row r="380" spans="1:6" s="37" customFormat="1" ht="14.25">
      <c r="A380" s="275"/>
      <c r="B380" s="276"/>
      <c r="C380" s="277"/>
      <c r="D380" s="278"/>
      <c r="E380" s="279"/>
      <c r="F380" s="280"/>
    </row>
    <row r="381" spans="1:6" s="37" customFormat="1" ht="14.25">
      <c r="A381" s="275"/>
      <c r="B381" s="276"/>
      <c r="C381" s="277"/>
      <c r="D381" s="278"/>
      <c r="E381" s="279"/>
      <c r="F381" s="280"/>
    </row>
    <row r="382" spans="1:6" s="37" customFormat="1" ht="14.25">
      <c r="A382" s="275"/>
      <c r="B382" s="276"/>
      <c r="C382" s="277"/>
      <c r="D382" s="278"/>
      <c r="E382" s="279"/>
      <c r="F382" s="280"/>
    </row>
    <row r="383" spans="1:6" s="37" customFormat="1" ht="14.25">
      <c r="A383" s="275"/>
      <c r="B383" s="276"/>
      <c r="C383" s="277"/>
      <c r="D383" s="278"/>
      <c r="E383" s="279"/>
      <c r="F383" s="280"/>
    </row>
    <row r="384" spans="1:6" s="37" customFormat="1" ht="14.25">
      <c r="A384" s="275"/>
      <c r="B384" s="276"/>
      <c r="C384" s="277"/>
      <c r="D384" s="278"/>
      <c r="E384" s="279"/>
      <c r="F384" s="280"/>
    </row>
    <row r="385" spans="1:6" s="37" customFormat="1" ht="14.25">
      <c r="A385" s="275"/>
      <c r="B385" s="276"/>
      <c r="C385" s="277"/>
      <c r="D385" s="278"/>
      <c r="E385" s="279"/>
      <c r="F385" s="280"/>
    </row>
    <row r="386" spans="1:6" s="37" customFormat="1" ht="14.25">
      <c r="A386" s="275"/>
      <c r="B386" s="276"/>
      <c r="C386" s="277"/>
      <c r="D386" s="278"/>
      <c r="E386" s="279"/>
      <c r="F386" s="280"/>
    </row>
    <row r="387" spans="1:6" s="37" customFormat="1" ht="14.25">
      <c r="A387" s="275"/>
      <c r="B387" s="276"/>
      <c r="C387" s="277"/>
      <c r="D387" s="278"/>
      <c r="E387" s="279"/>
      <c r="F387" s="280"/>
    </row>
    <row r="388" spans="1:6" s="37" customFormat="1" ht="14.25">
      <c r="A388" s="275"/>
      <c r="B388" s="276"/>
      <c r="C388" s="277"/>
      <c r="D388" s="278"/>
      <c r="E388" s="279"/>
      <c r="F388" s="280"/>
    </row>
    <row r="389" spans="1:6" s="37" customFormat="1" ht="14.25">
      <c r="A389" s="275"/>
      <c r="B389" s="276"/>
      <c r="C389" s="277"/>
      <c r="D389" s="278"/>
      <c r="E389" s="279"/>
      <c r="F389" s="280"/>
    </row>
    <row r="390" spans="1:6" s="37" customFormat="1" ht="14.25">
      <c r="A390" s="275"/>
      <c r="B390" s="276"/>
      <c r="C390" s="277"/>
      <c r="D390" s="278"/>
      <c r="E390" s="279"/>
      <c r="F390" s="280"/>
    </row>
    <row r="391" spans="1:6" s="37" customFormat="1" ht="14.25">
      <c r="A391" s="275"/>
      <c r="B391" s="276"/>
      <c r="C391" s="277"/>
      <c r="D391" s="278"/>
      <c r="E391" s="279"/>
      <c r="F391" s="280"/>
    </row>
    <row r="392" spans="1:6" s="37" customFormat="1" ht="14.25">
      <c r="A392" s="275"/>
      <c r="B392" s="276"/>
      <c r="C392" s="277"/>
      <c r="D392" s="278"/>
      <c r="E392" s="279"/>
      <c r="F392" s="280"/>
    </row>
    <row r="393" spans="1:6" s="37" customFormat="1" ht="14.25">
      <c r="A393" s="275"/>
      <c r="B393" s="276"/>
      <c r="C393" s="277"/>
      <c r="D393" s="278"/>
      <c r="E393" s="279"/>
      <c r="F393" s="280"/>
    </row>
    <row r="394" spans="1:6" s="37" customFormat="1" ht="14.25">
      <c r="A394" s="275"/>
      <c r="B394" s="276"/>
      <c r="C394" s="277"/>
      <c r="D394" s="278"/>
      <c r="E394" s="279"/>
      <c r="F394" s="280"/>
    </row>
    <row r="395" spans="1:6" s="37" customFormat="1" ht="14.25">
      <c r="A395" s="275"/>
      <c r="B395" s="276"/>
      <c r="C395" s="277"/>
      <c r="D395" s="278"/>
      <c r="E395" s="279"/>
      <c r="F395" s="280"/>
    </row>
    <row r="396" spans="1:6" s="37" customFormat="1" ht="14.25">
      <c r="A396" s="275"/>
      <c r="B396" s="276"/>
      <c r="C396" s="277"/>
      <c r="D396" s="278"/>
      <c r="E396" s="279"/>
      <c r="F396" s="280"/>
    </row>
    <row r="397" spans="1:6" s="37" customFormat="1" ht="14.25">
      <c r="A397" s="275"/>
      <c r="B397" s="276"/>
      <c r="C397" s="277"/>
      <c r="D397" s="278"/>
      <c r="E397" s="279"/>
      <c r="F397" s="280"/>
    </row>
    <row r="398" spans="1:6" s="37" customFormat="1" ht="14.25">
      <c r="A398" s="275"/>
      <c r="B398" s="276"/>
      <c r="C398" s="277"/>
      <c r="D398" s="278"/>
      <c r="E398" s="279"/>
      <c r="F398" s="280"/>
    </row>
    <row r="399" spans="1:6" s="37" customFormat="1" ht="14.25">
      <c r="A399" s="275"/>
      <c r="B399" s="276"/>
      <c r="C399" s="277"/>
      <c r="D399" s="278"/>
      <c r="E399" s="279"/>
      <c r="F399" s="280"/>
    </row>
    <row r="400" spans="1:6" s="37" customFormat="1" ht="14.25">
      <c r="A400" s="275"/>
      <c r="B400" s="276"/>
      <c r="C400" s="277"/>
      <c r="D400" s="278"/>
      <c r="E400" s="279"/>
      <c r="F400" s="280"/>
    </row>
    <row r="401" spans="1:6" s="37" customFormat="1" ht="14.25">
      <c r="A401" s="275"/>
      <c r="B401" s="276"/>
      <c r="C401" s="277"/>
      <c r="D401" s="278"/>
      <c r="E401" s="279"/>
      <c r="F401" s="280"/>
    </row>
    <row r="402" spans="1:6" s="37" customFormat="1" ht="14.25">
      <c r="A402" s="275"/>
      <c r="B402" s="276"/>
      <c r="C402" s="277"/>
      <c r="D402" s="278"/>
      <c r="E402" s="279"/>
      <c r="F402" s="280"/>
    </row>
    <row r="403" spans="1:6" s="37" customFormat="1" ht="14.25">
      <c r="A403" s="275"/>
      <c r="B403" s="276"/>
      <c r="C403" s="277"/>
      <c r="D403" s="278"/>
      <c r="E403" s="279"/>
      <c r="F403" s="280"/>
    </row>
    <row r="404" spans="1:6" s="37" customFormat="1" ht="14.25">
      <c r="A404" s="275"/>
      <c r="B404" s="276"/>
      <c r="C404" s="277"/>
      <c r="D404" s="278"/>
      <c r="E404" s="279"/>
      <c r="F404" s="280"/>
    </row>
    <row r="405" spans="1:6" s="37" customFormat="1" ht="14.25">
      <c r="A405" s="275"/>
      <c r="B405" s="276"/>
      <c r="C405" s="277"/>
      <c r="D405" s="278"/>
      <c r="E405" s="279"/>
      <c r="F405" s="280"/>
    </row>
    <row r="406" spans="1:6" s="37" customFormat="1" ht="14.25">
      <c r="A406" s="275"/>
      <c r="B406" s="276"/>
      <c r="C406" s="277"/>
      <c r="D406" s="278"/>
      <c r="E406" s="279"/>
      <c r="F406" s="280"/>
    </row>
    <row r="407" spans="1:6" s="37" customFormat="1" ht="14.25">
      <c r="A407" s="275"/>
      <c r="B407" s="276"/>
      <c r="C407" s="277"/>
      <c r="D407" s="278"/>
      <c r="E407" s="279"/>
      <c r="F407" s="280"/>
    </row>
    <row r="408" spans="1:6" s="37" customFormat="1" ht="14.25">
      <c r="A408" s="275"/>
      <c r="B408" s="276"/>
      <c r="C408" s="277"/>
      <c r="D408" s="278"/>
      <c r="E408" s="279"/>
      <c r="F408" s="280"/>
    </row>
    <row r="409" spans="1:6" s="37" customFormat="1" ht="14.25">
      <c r="A409" s="275"/>
      <c r="B409" s="276"/>
      <c r="C409" s="277"/>
      <c r="D409" s="278"/>
      <c r="E409" s="279"/>
      <c r="F409" s="280"/>
    </row>
    <row r="410" spans="1:6" s="37" customFormat="1" ht="14.25">
      <c r="A410" s="275"/>
      <c r="B410" s="276"/>
      <c r="C410" s="277"/>
      <c r="D410" s="278"/>
      <c r="E410" s="279"/>
      <c r="F410" s="280"/>
    </row>
    <row r="411" spans="1:6" s="37" customFormat="1" ht="14.25">
      <c r="A411" s="275"/>
      <c r="B411" s="276"/>
      <c r="C411" s="277"/>
      <c r="D411" s="278"/>
      <c r="E411" s="279"/>
      <c r="F411" s="280"/>
    </row>
    <row r="412" spans="1:6" s="37" customFormat="1" ht="14.25">
      <c r="A412" s="275"/>
      <c r="B412" s="276"/>
      <c r="C412" s="277"/>
      <c r="D412" s="278"/>
      <c r="E412" s="279"/>
      <c r="F412" s="280"/>
    </row>
    <row r="413" spans="1:6" s="37" customFormat="1" ht="14.25">
      <c r="A413" s="275"/>
      <c r="B413" s="276"/>
      <c r="C413" s="277"/>
      <c r="D413" s="278"/>
      <c r="E413" s="279"/>
      <c r="F413" s="280"/>
    </row>
    <row r="414" spans="1:6" s="37" customFormat="1" ht="14.25">
      <c r="A414" s="275"/>
      <c r="B414" s="276"/>
      <c r="C414" s="277"/>
      <c r="D414" s="278"/>
      <c r="E414" s="279"/>
      <c r="F414" s="280"/>
    </row>
    <row r="415" spans="1:6" s="37" customFormat="1" ht="14.25">
      <c r="A415" s="275"/>
      <c r="B415" s="276"/>
      <c r="C415" s="277"/>
      <c r="D415" s="278"/>
      <c r="E415" s="279"/>
      <c r="F415" s="280"/>
    </row>
    <row r="416" spans="1:6" s="37" customFormat="1" ht="14.25">
      <c r="A416" s="275"/>
      <c r="B416" s="276"/>
      <c r="C416" s="277"/>
      <c r="D416" s="278"/>
      <c r="E416" s="279"/>
      <c r="F416" s="280"/>
    </row>
    <row r="417" spans="1:6" s="37" customFormat="1" ht="14.25">
      <c r="A417" s="275"/>
      <c r="B417" s="276"/>
      <c r="C417" s="277"/>
      <c r="D417" s="278"/>
      <c r="E417" s="279"/>
      <c r="F417" s="280"/>
    </row>
    <row r="418" spans="1:6" s="37" customFormat="1" ht="14.25">
      <c r="A418" s="275"/>
      <c r="B418" s="276"/>
      <c r="C418" s="277"/>
      <c r="D418" s="278"/>
      <c r="E418" s="279"/>
      <c r="F418" s="280"/>
    </row>
    <row r="419" spans="1:6" s="37" customFormat="1" ht="14.25">
      <c r="A419" s="275"/>
      <c r="B419" s="276"/>
      <c r="C419" s="277"/>
      <c r="D419" s="278"/>
      <c r="E419" s="279"/>
      <c r="F419" s="280"/>
    </row>
    <row r="420" spans="1:6" s="37" customFormat="1" ht="14.25">
      <c r="A420" s="275"/>
      <c r="B420" s="276"/>
      <c r="C420" s="277"/>
      <c r="D420" s="278"/>
      <c r="E420" s="279"/>
      <c r="F420" s="280"/>
    </row>
    <row r="421" spans="1:6" s="37" customFormat="1" ht="14.25">
      <c r="A421" s="275"/>
      <c r="B421" s="276"/>
      <c r="C421" s="277"/>
      <c r="D421" s="278"/>
      <c r="E421" s="279"/>
      <c r="F421" s="280"/>
    </row>
    <row r="422" spans="1:6" s="37" customFormat="1" ht="14.25">
      <c r="A422" s="275"/>
      <c r="B422" s="276"/>
      <c r="C422" s="277"/>
      <c r="D422" s="278"/>
      <c r="E422" s="279"/>
      <c r="F422" s="280"/>
    </row>
    <row r="423" spans="1:6" s="37" customFormat="1" ht="14.25">
      <c r="A423" s="275"/>
      <c r="B423" s="276"/>
      <c r="C423" s="277"/>
      <c r="D423" s="278"/>
      <c r="E423" s="279"/>
      <c r="F423" s="280"/>
    </row>
    <row r="424" spans="1:6" s="37" customFormat="1" ht="14.25">
      <c r="A424" s="275"/>
      <c r="B424" s="276"/>
      <c r="C424" s="277"/>
      <c r="D424" s="278"/>
      <c r="E424" s="279"/>
      <c r="F424" s="280"/>
    </row>
    <row r="425" spans="1:6" s="37" customFormat="1" ht="14.25">
      <c r="A425" s="275"/>
      <c r="B425" s="276"/>
      <c r="C425" s="277"/>
      <c r="D425" s="278"/>
      <c r="E425" s="279"/>
      <c r="F425" s="280"/>
    </row>
    <row r="426" spans="1:6" s="37" customFormat="1" ht="14.25">
      <c r="A426" s="275"/>
      <c r="B426" s="276"/>
      <c r="C426" s="277"/>
      <c r="D426" s="278"/>
      <c r="E426" s="279"/>
      <c r="F426" s="280"/>
    </row>
    <row r="427" spans="1:6" s="37" customFormat="1" ht="14.25">
      <c r="A427" s="275"/>
      <c r="B427" s="276"/>
      <c r="C427" s="277"/>
      <c r="D427" s="278"/>
      <c r="E427" s="279"/>
      <c r="F427" s="280"/>
    </row>
    <row r="428" spans="1:6" s="37" customFormat="1" ht="14.25">
      <c r="A428" s="275"/>
      <c r="B428" s="276"/>
      <c r="C428" s="277"/>
      <c r="D428" s="278"/>
      <c r="E428" s="279"/>
      <c r="F428" s="280"/>
    </row>
    <row r="429" spans="1:6" s="37" customFormat="1" ht="14.25">
      <c r="A429" s="275"/>
      <c r="B429" s="276"/>
      <c r="C429" s="277"/>
      <c r="D429" s="278"/>
      <c r="E429" s="279"/>
      <c r="F429" s="280"/>
    </row>
    <row r="430" spans="1:6" s="37" customFormat="1" ht="14.25">
      <c r="A430" s="275"/>
      <c r="B430" s="276"/>
      <c r="C430" s="277"/>
      <c r="D430" s="278"/>
      <c r="E430" s="279"/>
      <c r="F430" s="280"/>
    </row>
    <row r="431" spans="1:6" s="37" customFormat="1" ht="14.25">
      <c r="A431" s="275"/>
      <c r="B431" s="276"/>
      <c r="C431" s="277"/>
      <c r="D431" s="278"/>
      <c r="E431" s="279"/>
      <c r="F431" s="280"/>
    </row>
    <row r="432" spans="1:6" s="37" customFormat="1" ht="14.25">
      <c r="A432" s="275"/>
      <c r="B432" s="276"/>
      <c r="C432" s="277"/>
      <c r="D432" s="278"/>
      <c r="E432" s="279"/>
      <c r="F432" s="280"/>
    </row>
    <row r="433" spans="1:6" s="37" customFormat="1" ht="14.25">
      <c r="A433" s="275"/>
      <c r="B433" s="276"/>
      <c r="C433" s="277"/>
      <c r="D433" s="278"/>
      <c r="E433" s="279"/>
      <c r="F433" s="280"/>
    </row>
    <row r="434" spans="1:6" s="37" customFormat="1" ht="14.25">
      <c r="A434" s="275"/>
      <c r="B434" s="276"/>
      <c r="C434" s="277"/>
      <c r="D434" s="278"/>
      <c r="E434" s="279"/>
      <c r="F434" s="280"/>
    </row>
    <row r="435" spans="1:6" s="37" customFormat="1" ht="14.25">
      <c r="A435" s="275"/>
      <c r="B435" s="276"/>
      <c r="C435" s="277"/>
      <c r="D435" s="278"/>
      <c r="E435" s="279"/>
      <c r="F435" s="280"/>
    </row>
    <row r="436" spans="1:6" s="37" customFormat="1" ht="14.25">
      <c r="A436" s="275"/>
      <c r="B436" s="276"/>
      <c r="C436" s="277"/>
      <c r="D436" s="278"/>
      <c r="E436" s="279"/>
      <c r="F436" s="280"/>
    </row>
    <row r="437" spans="1:6" s="37" customFormat="1" ht="14.25">
      <c r="A437" s="275"/>
      <c r="B437" s="276"/>
      <c r="C437" s="277"/>
      <c r="D437" s="278"/>
      <c r="E437" s="279"/>
      <c r="F437" s="280"/>
    </row>
    <row r="438" spans="1:6" s="37" customFormat="1" ht="14.25">
      <c r="A438" s="275"/>
      <c r="B438" s="276"/>
      <c r="C438" s="277"/>
      <c r="D438" s="278"/>
      <c r="E438" s="279"/>
      <c r="F438" s="280"/>
    </row>
    <row r="439" spans="1:6" s="37" customFormat="1" ht="14.25">
      <c r="A439" s="275"/>
      <c r="B439" s="276"/>
      <c r="C439" s="277"/>
      <c r="D439" s="278"/>
      <c r="E439" s="279"/>
      <c r="F439" s="280"/>
    </row>
    <row r="440" spans="1:6" s="37" customFormat="1" ht="14.25">
      <c r="A440" s="275"/>
      <c r="B440" s="276"/>
      <c r="C440" s="277"/>
      <c r="D440" s="278"/>
      <c r="E440" s="279"/>
      <c r="F440" s="280"/>
    </row>
    <row r="441" spans="1:6" s="37" customFormat="1" ht="14.25">
      <c r="A441" s="275"/>
      <c r="B441" s="276"/>
      <c r="C441" s="277"/>
      <c r="D441" s="278"/>
      <c r="E441" s="279"/>
      <c r="F441" s="280"/>
    </row>
    <row r="442" spans="1:6" s="37" customFormat="1" ht="14.25">
      <c r="A442" s="275"/>
      <c r="B442" s="276"/>
      <c r="C442" s="277"/>
      <c r="D442" s="278"/>
      <c r="E442" s="279"/>
      <c r="F442" s="280"/>
    </row>
    <row r="443" spans="1:6" s="37" customFormat="1" ht="14.25">
      <c r="A443" s="275"/>
      <c r="B443" s="276"/>
      <c r="C443" s="277"/>
      <c r="D443" s="278"/>
      <c r="E443" s="279"/>
      <c r="F443" s="280"/>
    </row>
    <row r="444" spans="1:6" s="37" customFormat="1" ht="14.25">
      <c r="A444" s="275"/>
      <c r="B444" s="276"/>
      <c r="C444" s="277"/>
      <c r="D444" s="278"/>
      <c r="E444" s="279"/>
      <c r="F444" s="280"/>
    </row>
    <row r="445" spans="1:6" s="37" customFormat="1" ht="14.25">
      <c r="A445" s="275"/>
      <c r="B445" s="276"/>
      <c r="C445" s="277"/>
      <c r="D445" s="278"/>
      <c r="E445" s="279"/>
      <c r="F445" s="280"/>
    </row>
    <row r="446" spans="1:6" s="37" customFormat="1" ht="14.25">
      <c r="A446" s="275"/>
      <c r="B446" s="276"/>
      <c r="C446" s="277"/>
      <c r="D446" s="278"/>
      <c r="E446" s="279"/>
      <c r="F446" s="280"/>
    </row>
    <row r="447" spans="1:6" s="37" customFormat="1" ht="14.25">
      <c r="A447" s="275"/>
      <c r="B447" s="276"/>
      <c r="C447" s="277"/>
      <c r="D447" s="278"/>
      <c r="E447" s="279"/>
      <c r="F447" s="280"/>
    </row>
    <row r="448" spans="1:6" s="37" customFormat="1" ht="14.25">
      <c r="A448" s="275"/>
      <c r="B448" s="276"/>
      <c r="C448" s="277"/>
      <c r="D448" s="278"/>
      <c r="E448" s="279"/>
      <c r="F448" s="280"/>
    </row>
    <row r="449" spans="1:6" s="37" customFormat="1" ht="14.25">
      <c r="A449" s="275"/>
      <c r="B449" s="276"/>
      <c r="C449" s="277"/>
      <c r="D449" s="278"/>
      <c r="E449" s="279"/>
      <c r="F449" s="280"/>
    </row>
    <row r="450" spans="1:6" s="37" customFormat="1" ht="14.25">
      <c r="A450" s="275"/>
      <c r="B450" s="276"/>
      <c r="C450" s="277"/>
      <c r="D450" s="278"/>
      <c r="E450" s="279"/>
      <c r="F450" s="280"/>
    </row>
    <row r="451" spans="1:6" s="37" customFormat="1" ht="14.25">
      <c r="A451" s="275"/>
      <c r="B451" s="276"/>
      <c r="C451" s="277"/>
      <c r="D451" s="278"/>
      <c r="E451" s="279"/>
      <c r="F451" s="280"/>
    </row>
    <row r="452" spans="1:6" s="37" customFormat="1" ht="14.25">
      <c r="A452" s="275"/>
      <c r="B452" s="276"/>
      <c r="C452" s="277"/>
      <c r="D452" s="278"/>
      <c r="E452" s="279"/>
      <c r="F452" s="280"/>
    </row>
    <row r="453" spans="1:6" s="37" customFormat="1" ht="14.25">
      <c r="A453" s="275"/>
      <c r="B453" s="276"/>
      <c r="C453" s="277"/>
      <c r="D453" s="278"/>
      <c r="E453" s="279"/>
      <c r="F453" s="280"/>
    </row>
    <row r="454" spans="1:6" s="37" customFormat="1" ht="14.25">
      <c r="A454" s="275"/>
      <c r="B454" s="276"/>
      <c r="C454" s="277"/>
      <c r="D454" s="278"/>
      <c r="E454" s="279"/>
      <c r="F454" s="280"/>
    </row>
    <row r="455" spans="1:6" s="37" customFormat="1" ht="14.25">
      <c r="A455" s="275"/>
      <c r="B455" s="276"/>
      <c r="C455" s="277"/>
      <c r="D455" s="278"/>
      <c r="E455" s="279"/>
      <c r="F455" s="280"/>
    </row>
    <row r="456" spans="1:6" s="37" customFormat="1" ht="14.25">
      <c r="A456" s="275"/>
      <c r="B456" s="276"/>
      <c r="C456" s="277"/>
      <c r="D456" s="278"/>
      <c r="E456" s="279"/>
      <c r="F456" s="280"/>
    </row>
    <row r="457" spans="1:6" s="37" customFormat="1" ht="14.25">
      <c r="A457" s="275"/>
      <c r="B457" s="276"/>
      <c r="C457" s="277"/>
      <c r="D457" s="278"/>
      <c r="E457" s="279"/>
      <c r="F457" s="280"/>
    </row>
    <row r="458" spans="1:6" s="37" customFormat="1" ht="14.25">
      <c r="A458" s="275"/>
      <c r="B458" s="276"/>
      <c r="C458" s="277"/>
      <c r="D458" s="278"/>
      <c r="E458" s="279"/>
      <c r="F458" s="280"/>
    </row>
    <row r="459" spans="1:6" s="37" customFormat="1" ht="14.25">
      <c r="A459" s="275"/>
      <c r="B459" s="276"/>
      <c r="C459" s="277"/>
      <c r="D459" s="278"/>
      <c r="E459" s="279"/>
      <c r="F459" s="280"/>
    </row>
    <row r="460" spans="1:6" s="37" customFormat="1" ht="14.25">
      <c r="A460" s="275"/>
      <c r="B460" s="276"/>
      <c r="C460" s="277"/>
      <c r="D460" s="278"/>
      <c r="E460" s="279"/>
      <c r="F460" s="280"/>
    </row>
    <row r="461" spans="1:6" s="37" customFormat="1" ht="14.25">
      <c r="A461" s="275"/>
      <c r="B461" s="276"/>
      <c r="C461" s="277"/>
      <c r="D461" s="278"/>
      <c r="E461" s="279"/>
      <c r="F461" s="280"/>
    </row>
    <row r="462" spans="1:6" s="37" customFormat="1" ht="14.25">
      <c r="A462" s="275"/>
      <c r="B462" s="276"/>
      <c r="C462" s="277"/>
      <c r="D462" s="278"/>
      <c r="E462" s="279"/>
      <c r="F462" s="280"/>
    </row>
    <row r="463" spans="1:6" s="37" customFormat="1" ht="14.25">
      <c r="A463" s="275"/>
      <c r="B463" s="276"/>
      <c r="C463" s="277"/>
      <c r="D463" s="278"/>
      <c r="E463" s="279"/>
      <c r="F463" s="280"/>
    </row>
    <row r="464" spans="1:6" s="37" customFormat="1" ht="14.25">
      <c r="A464" s="275"/>
      <c r="B464" s="276"/>
      <c r="C464" s="277"/>
      <c r="D464" s="278"/>
      <c r="E464" s="279"/>
      <c r="F464" s="280"/>
    </row>
    <row r="465" spans="1:6" s="37" customFormat="1" ht="14.25">
      <c r="A465" s="275"/>
      <c r="B465" s="276"/>
      <c r="C465" s="277"/>
      <c r="D465" s="278"/>
      <c r="E465" s="279"/>
      <c r="F465" s="280"/>
    </row>
    <row r="466" spans="1:6" s="37" customFormat="1" ht="14.25">
      <c r="A466" s="275"/>
      <c r="B466" s="276"/>
      <c r="C466" s="277"/>
      <c r="D466" s="278"/>
      <c r="E466" s="279"/>
      <c r="F466" s="280"/>
    </row>
    <row r="467" spans="1:6" s="37" customFormat="1" ht="14.25">
      <c r="A467" s="275"/>
      <c r="B467" s="276"/>
      <c r="C467" s="277"/>
      <c r="D467" s="278"/>
      <c r="E467" s="279"/>
      <c r="F467" s="280"/>
    </row>
    <row r="468" spans="1:6" s="37" customFormat="1" ht="14.25">
      <c r="A468" s="275"/>
      <c r="B468" s="276"/>
      <c r="C468" s="277"/>
      <c r="D468" s="278"/>
      <c r="E468" s="279"/>
      <c r="F468" s="280"/>
    </row>
    <row r="469" spans="1:6" s="37" customFormat="1" ht="14.25">
      <c r="A469" s="275"/>
      <c r="B469" s="276"/>
      <c r="C469" s="277"/>
      <c r="D469" s="278"/>
      <c r="E469" s="279"/>
      <c r="F469" s="280"/>
    </row>
    <row r="470" spans="1:6" s="37" customFormat="1" ht="14.25">
      <c r="A470" s="275"/>
      <c r="B470" s="276"/>
      <c r="C470" s="277"/>
      <c r="D470" s="278"/>
      <c r="E470" s="279"/>
      <c r="F470" s="280"/>
    </row>
    <row r="471" spans="1:6" s="37" customFormat="1" ht="14.25">
      <c r="A471" s="275"/>
      <c r="B471" s="276"/>
      <c r="C471" s="277"/>
      <c r="D471" s="278"/>
      <c r="E471" s="279"/>
      <c r="F471" s="280"/>
    </row>
    <row r="472" spans="1:6" s="37" customFormat="1" ht="14.25">
      <c r="A472" s="275"/>
      <c r="B472" s="276"/>
      <c r="C472" s="277"/>
      <c r="D472" s="278"/>
      <c r="E472" s="279"/>
      <c r="F472" s="280"/>
    </row>
    <row r="473" spans="1:6" s="37" customFormat="1" ht="14.25">
      <c r="A473" s="275"/>
      <c r="B473" s="276"/>
      <c r="C473" s="277"/>
      <c r="D473" s="278"/>
      <c r="E473" s="279"/>
      <c r="F473" s="280"/>
    </row>
    <row r="474" spans="1:6" s="37" customFormat="1" ht="14.25">
      <c r="A474" s="275"/>
      <c r="B474" s="276"/>
      <c r="C474" s="277"/>
      <c r="D474" s="278"/>
      <c r="E474" s="279"/>
      <c r="F474" s="280"/>
    </row>
    <row r="475" spans="1:6" s="37" customFormat="1" ht="14.25">
      <c r="A475" s="275"/>
      <c r="B475" s="276"/>
      <c r="C475" s="277"/>
      <c r="D475" s="278"/>
      <c r="E475" s="279"/>
      <c r="F475" s="280"/>
    </row>
    <row r="476" spans="1:6" s="37" customFormat="1" ht="14.25">
      <c r="A476" s="275"/>
      <c r="B476" s="276"/>
      <c r="C476" s="277"/>
      <c r="D476" s="278"/>
      <c r="E476" s="279"/>
      <c r="F476" s="280"/>
    </row>
    <row r="477" spans="1:6" s="37" customFormat="1" ht="14.25">
      <c r="A477" s="275"/>
      <c r="B477" s="276"/>
      <c r="C477" s="277"/>
      <c r="D477" s="278"/>
      <c r="E477" s="279"/>
      <c r="F477" s="280"/>
    </row>
    <row r="478" spans="1:6" s="37" customFormat="1" ht="14.25">
      <c r="A478" s="275"/>
      <c r="B478" s="276"/>
      <c r="C478" s="277"/>
      <c r="D478" s="278"/>
      <c r="E478" s="279"/>
      <c r="F478" s="280"/>
    </row>
    <row r="479" spans="1:6" s="37" customFormat="1" ht="14.25">
      <c r="A479" s="275"/>
      <c r="B479" s="276"/>
      <c r="C479" s="277"/>
      <c r="D479" s="278"/>
      <c r="E479" s="279"/>
      <c r="F479" s="280"/>
    </row>
    <row r="480" spans="1:6" s="37" customFormat="1" ht="14.25">
      <c r="A480" s="275"/>
      <c r="B480" s="276"/>
      <c r="C480" s="277"/>
      <c r="D480" s="278"/>
      <c r="E480" s="279"/>
      <c r="F480" s="280"/>
    </row>
    <row r="481" spans="1:6" s="37" customFormat="1" ht="14.25">
      <c r="A481" s="275"/>
      <c r="B481" s="276"/>
      <c r="C481" s="277"/>
      <c r="D481" s="278"/>
      <c r="E481" s="279"/>
      <c r="F481" s="280"/>
    </row>
    <row r="482" spans="1:6" s="37" customFormat="1" ht="14.25">
      <c r="A482" s="275"/>
      <c r="B482" s="276"/>
      <c r="C482" s="277"/>
      <c r="D482" s="278"/>
      <c r="E482" s="279"/>
      <c r="F482" s="280"/>
    </row>
    <row r="483" spans="1:6" s="37" customFormat="1" ht="14.25">
      <c r="A483" s="275"/>
      <c r="B483" s="276"/>
      <c r="C483" s="277"/>
      <c r="D483" s="278"/>
      <c r="E483" s="279"/>
      <c r="F483" s="280"/>
    </row>
    <row r="484" spans="1:6" s="37" customFormat="1" ht="14.25">
      <c r="A484" s="275"/>
      <c r="B484" s="276"/>
      <c r="C484" s="277"/>
      <c r="D484" s="278"/>
      <c r="E484" s="279"/>
      <c r="F484" s="280"/>
    </row>
    <row r="485" spans="1:6" s="37" customFormat="1" ht="14.25">
      <c r="A485" s="275"/>
      <c r="B485" s="276"/>
      <c r="C485" s="277"/>
      <c r="D485" s="278"/>
      <c r="E485" s="279"/>
      <c r="F485" s="280"/>
    </row>
    <row r="486" spans="1:6" s="37" customFormat="1" ht="14.25">
      <c r="A486" s="275"/>
      <c r="B486" s="276"/>
      <c r="C486" s="277"/>
      <c r="D486" s="278"/>
      <c r="E486" s="279"/>
      <c r="F486" s="280"/>
    </row>
    <row r="487" spans="1:6" s="37" customFormat="1" ht="14.25">
      <c r="A487" s="275"/>
      <c r="B487" s="276"/>
      <c r="C487" s="277"/>
      <c r="D487" s="278"/>
      <c r="E487" s="279"/>
      <c r="F487" s="280"/>
    </row>
    <row r="488" spans="1:6" s="37" customFormat="1" ht="14.25">
      <c r="A488" s="275"/>
      <c r="B488" s="276"/>
      <c r="C488" s="277"/>
      <c r="D488" s="278"/>
      <c r="E488" s="279"/>
      <c r="F488" s="280"/>
    </row>
    <row r="489" spans="1:6" s="37" customFormat="1">
      <c r="A489" s="262"/>
      <c r="B489" s="263"/>
      <c r="C489" s="264"/>
      <c r="D489" s="265"/>
      <c r="E489" s="266"/>
      <c r="F489" s="267"/>
    </row>
    <row r="490" spans="1:6" s="37" customFormat="1">
      <c r="A490" s="262"/>
      <c r="B490" s="263"/>
      <c r="C490" s="264"/>
      <c r="D490" s="265"/>
      <c r="E490" s="266"/>
      <c r="F490" s="267"/>
    </row>
    <row r="491" spans="1:6" s="37" customFormat="1">
      <c r="A491" s="262"/>
      <c r="B491" s="263"/>
      <c r="C491" s="264"/>
      <c r="D491" s="265"/>
      <c r="E491" s="266"/>
      <c r="F491" s="267"/>
    </row>
    <row r="492" spans="1:6" s="37" customFormat="1">
      <c r="A492" s="262"/>
      <c r="B492" s="263"/>
      <c r="C492" s="264"/>
      <c r="D492" s="265"/>
      <c r="E492" s="266"/>
      <c r="F492" s="267"/>
    </row>
    <row r="493" spans="1:6" s="37" customFormat="1">
      <c r="A493" s="262"/>
      <c r="B493" s="263"/>
      <c r="C493" s="264"/>
      <c r="D493" s="265"/>
      <c r="E493" s="266"/>
      <c r="F493" s="267"/>
    </row>
    <row r="494" spans="1:6" s="37" customFormat="1">
      <c r="A494" s="262"/>
      <c r="B494" s="263"/>
      <c r="C494" s="264"/>
      <c r="D494" s="265"/>
      <c r="E494" s="266"/>
      <c r="F494" s="267"/>
    </row>
    <row r="495" spans="1:6" s="282" customFormat="1">
      <c r="A495" s="281"/>
      <c r="B495" s="16"/>
      <c r="C495" s="17"/>
      <c r="D495" s="18"/>
      <c r="E495" s="19"/>
      <c r="F495" s="12"/>
    </row>
    <row r="496" spans="1:6" s="282" customFormat="1">
      <c r="A496" s="281"/>
      <c r="B496" s="16"/>
      <c r="C496" s="17"/>
      <c r="D496" s="18"/>
      <c r="E496" s="19"/>
      <c r="F496" s="12"/>
    </row>
    <row r="497" spans="1:6" s="282" customFormat="1">
      <c r="A497" s="281"/>
      <c r="B497" s="16"/>
      <c r="C497" s="17"/>
      <c r="D497" s="18"/>
      <c r="E497" s="19"/>
      <c r="F497" s="12"/>
    </row>
    <row r="498" spans="1:6" s="282" customFormat="1">
      <c r="A498" s="281"/>
      <c r="B498" s="16"/>
      <c r="C498" s="17"/>
      <c r="D498" s="18"/>
      <c r="E498" s="19"/>
      <c r="F498" s="12"/>
    </row>
    <row r="499" spans="1:6" s="282" customFormat="1">
      <c r="A499" s="281"/>
      <c r="B499" s="16"/>
      <c r="C499" s="17"/>
      <c r="D499" s="18"/>
      <c r="E499" s="19"/>
      <c r="F499" s="12"/>
    </row>
    <row r="500" spans="1:6" s="282" customFormat="1">
      <c r="A500" s="281"/>
      <c r="B500" s="16"/>
      <c r="C500" s="17"/>
      <c r="D500" s="18"/>
      <c r="E500" s="19"/>
      <c r="F500" s="12"/>
    </row>
    <row r="501" spans="1:6" s="282" customFormat="1">
      <c r="A501" s="281"/>
      <c r="B501" s="16"/>
      <c r="C501" s="17"/>
      <c r="D501" s="18"/>
      <c r="E501" s="19"/>
      <c r="F501" s="12"/>
    </row>
    <row r="502" spans="1:6" s="282" customFormat="1">
      <c r="A502" s="281"/>
      <c r="B502" s="16"/>
      <c r="C502" s="17"/>
      <c r="D502" s="18"/>
      <c r="E502" s="19"/>
      <c r="F502" s="12"/>
    </row>
    <row r="503" spans="1:6" s="282" customFormat="1">
      <c r="A503" s="281"/>
      <c r="B503" s="16"/>
      <c r="C503" s="17"/>
      <c r="D503" s="18"/>
      <c r="E503" s="19"/>
      <c r="F503" s="12"/>
    </row>
    <row r="504" spans="1:6" s="282" customFormat="1">
      <c r="A504" s="281"/>
      <c r="B504" s="16"/>
      <c r="C504" s="17"/>
      <c r="D504" s="18"/>
      <c r="E504" s="19"/>
      <c r="F504" s="12"/>
    </row>
    <row r="505" spans="1:6" s="282" customFormat="1">
      <c r="A505" s="281"/>
      <c r="B505" s="16"/>
      <c r="C505" s="17"/>
      <c r="D505" s="18"/>
      <c r="E505" s="19"/>
      <c r="F505" s="12"/>
    </row>
    <row r="506" spans="1:6" s="282" customFormat="1">
      <c r="A506" s="281"/>
      <c r="B506" s="16"/>
      <c r="C506" s="17"/>
      <c r="D506" s="18"/>
      <c r="E506" s="19"/>
      <c r="F506" s="12"/>
    </row>
    <row r="507" spans="1:6" s="282" customFormat="1">
      <c r="A507" s="281"/>
      <c r="B507" s="16"/>
      <c r="C507" s="17"/>
      <c r="D507" s="18"/>
      <c r="E507" s="19"/>
      <c r="F507" s="12"/>
    </row>
    <row r="508" spans="1:6" s="282" customFormat="1">
      <c r="A508" s="281"/>
      <c r="B508" s="16"/>
      <c r="C508" s="17"/>
      <c r="D508" s="18"/>
      <c r="E508" s="19"/>
      <c r="F508" s="12"/>
    </row>
    <row r="509" spans="1:6" s="282" customFormat="1">
      <c r="A509" s="281"/>
      <c r="B509" s="16"/>
      <c r="C509" s="17"/>
      <c r="D509" s="18"/>
      <c r="E509" s="19"/>
      <c r="F509" s="12"/>
    </row>
    <row r="510" spans="1:6" s="282" customFormat="1">
      <c r="A510" s="281"/>
      <c r="B510" s="16"/>
      <c r="C510" s="17"/>
      <c r="D510" s="18"/>
      <c r="E510" s="19"/>
      <c r="F510" s="12"/>
    </row>
    <row r="511" spans="1:6" s="282" customFormat="1">
      <c r="A511" s="281"/>
      <c r="B511" s="16"/>
      <c r="C511" s="17"/>
      <c r="D511" s="18"/>
      <c r="E511" s="19"/>
      <c r="F511" s="12"/>
    </row>
    <row r="512" spans="1:6" s="282" customFormat="1">
      <c r="A512" s="281"/>
      <c r="B512" s="16"/>
      <c r="C512" s="17"/>
      <c r="D512" s="18"/>
      <c r="E512" s="19"/>
      <c r="F512" s="12"/>
    </row>
    <row r="513" spans="1:6" s="282" customFormat="1">
      <c r="A513" s="281"/>
      <c r="B513" s="16"/>
      <c r="C513" s="17"/>
      <c r="D513" s="18"/>
      <c r="E513" s="19"/>
      <c r="F513" s="12"/>
    </row>
    <row r="514" spans="1:6" s="282" customFormat="1">
      <c r="A514" s="281"/>
      <c r="B514" s="16"/>
      <c r="C514" s="17"/>
      <c r="D514" s="18"/>
      <c r="E514" s="19"/>
      <c r="F514" s="12"/>
    </row>
    <row r="515" spans="1:6" s="282" customFormat="1">
      <c r="A515" s="281"/>
      <c r="B515" s="16"/>
      <c r="C515" s="17"/>
      <c r="D515" s="18"/>
      <c r="E515" s="19"/>
      <c r="F515" s="12"/>
    </row>
    <row r="516" spans="1:6" s="282" customFormat="1">
      <c r="A516" s="281"/>
      <c r="B516" s="16"/>
      <c r="C516" s="17"/>
      <c r="D516" s="18"/>
      <c r="E516" s="19"/>
      <c r="F516" s="12"/>
    </row>
    <row r="517" spans="1:6" s="282" customFormat="1">
      <c r="A517" s="281"/>
      <c r="B517" s="16"/>
      <c r="C517" s="17"/>
      <c r="D517" s="18"/>
      <c r="E517" s="19"/>
      <c r="F517" s="12"/>
    </row>
    <row r="518" spans="1:6" s="282" customFormat="1">
      <c r="A518" s="281"/>
      <c r="B518" s="16"/>
      <c r="C518" s="17"/>
      <c r="D518" s="18"/>
      <c r="E518" s="19"/>
      <c r="F518" s="12"/>
    </row>
    <row r="519" spans="1:6" s="282" customFormat="1">
      <c r="A519" s="281"/>
      <c r="B519" s="16"/>
      <c r="C519" s="17"/>
      <c r="D519" s="18"/>
      <c r="E519" s="19"/>
      <c r="F519" s="12"/>
    </row>
    <row r="520" spans="1:6" s="282" customFormat="1">
      <c r="A520" s="281"/>
      <c r="B520" s="16"/>
      <c r="C520" s="17"/>
      <c r="D520" s="18"/>
      <c r="E520" s="19"/>
      <c r="F520" s="12"/>
    </row>
    <row r="521" spans="1:6" s="282" customFormat="1">
      <c r="A521" s="281"/>
      <c r="B521" s="16"/>
      <c r="C521" s="17"/>
      <c r="D521" s="18"/>
      <c r="E521" s="19"/>
      <c r="F521" s="12"/>
    </row>
    <row r="522" spans="1:6" s="282" customFormat="1">
      <c r="A522" s="281"/>
      <c r="B522" s="16"/>
      <c r="C522" s="17"/>
      <c r="D522" s="18"/>
      <c r="E522" s="19"/>
      <c r="F522" s="12"/>
    </row>
    <row r="523" spans="1:6" s="282" customFormat="1">
      <c r="A523" s="281"/>
      <c r="B523" s="16"/>
      <c r="C523" s="17"/>
      <c r="D523" s="18"/>
      <c r="E523" s="19"/>
      <c r="F523" s="12"/>
    </row>
    <row r="524" spans="1:6" s="282" customFormat="1">
      <c r="A524" s="281"/>
      <c r="B524" s="16"/>
      <c r="C524" s="17"/>
      <c r="D524" s="18"/>
      <c r="E524" s="19"/>
      <c r="F524" s="12"/>
    </row>
    <row r="525" spans="1:6" s="282" customFormat="1">
      <c r="A525" s="281"/>
      <c r="B525" s="16"/>
      <c r="C525" s="17"/>
      <c r="D525" s="18"/>
      <c r="E525" s="19"/>
      <c r="F525" s="12"/>
    </row>
    <row r="526" spans="1:6" s="282" customFormat="1">
      <c r="A526" s="281"/>
      <c r="B526" s="16"/>
      <c r="C526" s="17"/>
      <c r="D526" s="18"/>
      <c r="E526" s="19"/>
      <c r="F526" s="12"/>
    </row>
    <row r="527" spans="1:6" s="282" customFormat="1">
      <c r="A527" s="281"/>
      <c r="B527" s="16"/>
      <c r="C527" s="17"/>
      <c r="D527" s="18"/>
      <c r="E527" s="19"/>
      <c r="F527" s="12"/>
    </row>
    <row r="528" spans="1:6" s="282" customFormat="1">
      <c r="A528" s="281"/>
      <c r="B528" s="16"/>
      <c r="C528" s="17"/>
      <c r="D528" s="18"/>
      <c r="E528" s="19"/>
      <c r="F528" s="12"/>
    </row>
    <row r="529" spans="1:6" s="282" customFormat="1">
      <c r="A529" s="281"/>
      <c r="B529" s="16"/>
      <c r="C529" s="17"/>
      <c r="D529" s="18"/>
      <c r="E529" s="19"/>
      <c r="F529" s="12"/>
    </row>
    <row r="530" spans="1:6" s="282" customFormat="1">
      <c r="A530" s="281"/>
      <c r="B530" s="16"/>
      <c r="C530" s="17"/>
      <c r="D530" s="18"/>
      <c r="E530" s="19"/>
      <c r="F530" s="12"/>
    </row>
    <row r="531" spans="1:6" s="282" customFormat="1">
      <c r="A531" s="281"/>
      <c r="B531" s="16"/>
      <c r="C531" s="17"/>
      <c r="D531" s="18"/>
      <c r="E531" s="19"/>
      <c r="F531" s="12"/>
    </row>
    <row r="532" spans="1:6" s="282" customFormat="1">
      <c r="A532" s="281"/>
      <c r="B532" s="16"/>
      <c r="C532" s="17"/>
      <c r="D532" s="18"/>
      <c r="E532" s="19"/>
      <c r="F532" s="12"/>
    </row>
    <row r="533" spans="1:6" s="282" customFormat="1">
      <c r="A533" s="281"/>
      <c r="B533" s="16"/>
      <c r="C533" s="17"/>
      <c r="D533" s="18"/>
      <c r="E533" s="19"/>
      <c r="F533" s="12"/>
    </row>
    <row r="534" spans="1:6" s="282" customFormat="1">
      <c r="A534" s="281"/>
      <c r="B534" s="16"/>
      <c r="C534" s="17"/>
      <c r="D534" s="18"/>
      <c r="E534" s="19"/>
      <c r="F534" s="12"/>
    </row>
    <row r="535" spans="1:6" s="282" customFormat="1">
      <c r="A535" s="281"/>
      <c r="B535" s="16"/>
      <c r="C535" s="17"/>
      <c r="D535" s="18"/>
      <c r="E535" s="19"/>
      <c r="F535" s="12"/>
    </row>
    <row r="536" spans="1:6" s="282" customFormat="1">
      <c r="A536" s="281"/>
      <c r="B536" s="16"/>
      <c r="C536" s="17"/>
      <c r="D536" s="18"/>
      <c r="E536" s="19"/>
      <c r="F536" s="12"/>
    </row>
    <row r="537" spans="1:6" s="282" customFormat="1">
      <c r="A537" s="281"/>
      <c r="B537" s="16"/>
      <c r="C537" s="17"/>
      <c r="D537" s="18"/>
      <c r="E537" s="19"/>
      <c r="F537" s="12"/>
    </row>
    <row r="538" spans="1:6" s="282" customFormat="1">
      <c r="A538" s="281"/>
      <c r="B538" s="16"/>
      <c r="C538" s="17"/>
      <c r="D538" s="18"/>
      <c r="E538" s="19"/>
      <c r="F538" s="12"/>
    </row>
    <row r="539" spans="1:6" s="282" customFormat="1">
      <c r="A539" s="281"/>
      <c r="B539" s="16"/>
      <c r="C539" s="17"/>
      <c r="D539" s="18"/>
      <c r="E539" s="19"/>
      <c r="F539" s="12"/>
    </row>
    <row r="540" spans="1:6" s="282" customFormat="1">
      <c r="A540" s="281"/>
      <c r="B540" s="16"/>
      <c r="C540" s="17"/>
      <c r="D540" s="18"/>
      <c r="E540" s="19"/>
      <c r="F540" s="12"/>
    </row>
    <row r="541" spans="1:6" s="282" customFormat="1">
      <c r="A541" s="281"/>
      <c r="B541" s="16"/>
      <c r="C541" s="17"/>
      <c r="D541" s="18"/>
      <c r="E541" s="19"/>
      <c r="F541" s="12"/>
    </row>
    <row r="542" spans="1:6" s="282" customFormat="1">
      <c r="A542" s="281"/>
      <c r="B542" s="16"/>
      <c r="C542" s="17"/>
      <c r="D542" s="18"/>
      <c r="E542" s="19"/>
      <c r="F542" s="12"/>
    </row>
    <row r="543" spans="1:6" s="282" customFormat="1">
      <c r="A543" s="281"/>
      <c r="B543" s="16"/>
      <c r="C543" s="17"/>
      <c r="D543" s="18"/>
      <c r="E543" s="19"/>
      <c r="F543" s="12"/>
    </row>
    <row r="544" spans="1:6" s="282" customFormat="1">
      <c r="A544" s="281"/>
      <c r="B544" s="16"/>
      <c r="C544" s="17"/>
      <c r="D544" s="18"/>
      <c r="E544" s="19"/>
      <c r="F544" s="12"/>
    </row>
    <row r="545" spans="1:6" s="282" customFormat="1">
      <c r="A545" s="281"/>
      <c r="B545" s="16"/>
      <c r="C545" s="17"/>
      <c r="D545" s="18"/>
      <c r="E545" s="19"/>
      <c r="F545" s="12"/>
    </row>
    <row r="546" spans="1:6" s="282" customFormat="1">
      <c r="A546" s="281"/>
      <c r="B546" s="16"/>
      <c r="C546" s="17"/>
      <c r="D546" s="18"/>
      <c r="E546" s="19"/>
      <c r="F546" s="12"/>
    </row>
    <row r="547" spans="1:6" s="282" customFormat="1">
      <c r="A547" s="281"/>
      <c r="B547" s="16"/>
      <c r="C547" s="17"/>
      <c r="D547" s="18"/>
      <c r="E547" s="19"/>
      <c r="F547" s="12"/>
    </row>
    <row r="548" spans="1:6" s="282" customFormat="1">
      <c r="A548" s="281"/>
      <c r="B548" s="16"/>
      <c r="C548" s="17"/>
      <c r="D548" s="18"/>
      <c r="E548" s="19"/>
      <c r="F548" s="12"/>
    </row>
    <row r="549" spans="1:6" s="282" customFormat="1">
      <c r="A549" s="281"/>
      <c r="B549" s="16"/>
      <c r="C549" s="17"/>
      <c r="D549" s="18"/>
      <c r="E549" s="19"/>
      <c r="F549" s="12"/>
    </row>
    <row r="550" spans="1:6" s="282" customFormat="1">
      <c r="A550" s="281"/>
      <c r="B550" s="16"/>
      <c r="C550" s="17"/>
      <c r="D550" s="18"/>
      <c r="E550" s="19"/>
      <c r="F550" s="12"/>
    </row>
    <row r="551" spans="1:6" s="282" customFormat="1">
      <c r="A551" s="281"/>
      <c r="B551" s="16"/>
      <c r="C551" s="17"/>
      <c r="D551" s="18"/>
      <c r="E551" s="19"/>
      <c r="F551" s="12"/>
    </row>
    <row r="552" spans="1:6" s="282" customFormat="1">
      <c r="A552" s="281"/>
      <c r="B552" s="16"/>
      <c r="C552" s="17"/>
      <c r="D552" s="18"/>
      <c r="E552" s="19"/>
      <c r="F552" s="12"/>
    </row>
    <row r="553" spans="1:6" s="282" customFormat="1">
      <c r="A553" s="281"/>
      <c r="B553" s="16"/>
      <c r="C553" s="17"/>
      <c r="D553" s="18"/>
      <c r="E553" s="19"/>
      <c r="F553" s="12"/>
    </row>
    <row r="554" spans="1:6" s="282" customFormat="1">
      <c r="A554" s="281"/>
      <c r="B554" s="16"/>
      <c r="C554" s="17"/>
      <c r="D554" s="18"/>
      <c r="E554" s="19"/>
      <c r="F554" s="12"/>
    </row>
    <row r="555" spans="1:6" s="282" customFormat="1">
      <c r="A555" s="281"/>
      <c r="B555" s="16"/>
      <c r="C555" s="17"/>
      <c r="D555" s="18"/>
      <c r="E555" s="19"/>
      <c r="F555" s="12"/>
    </row>
    <row r="556" spans="1:6" s="282" customFormat="1">
      <c r="A556" s="281"/>
      <c r="B556" s="16"/>
      <c r="C556" s="17"/>
      <c r="D556" s="18"/>
      <c r="E556" s="19"/>
      <c r="F556" s="12"/>
    </row>
    <row r="557" spans="1:6" s="282" customFormat="1">
      <c r="A557" s="281"/>
      <c r="B557" s="16"/>
      <c r="C557" s="17"/>
      <c r="D557" s="18"/>
      <c r="E557" s="19"/>
      <c r="F557" s="12"/>
    </row>
    <row r="558" spans="1:6" s="282" customFormat="1">
      <c r="A558" s="281"/>
      <c r="B558" s="16"/>
      <c r="C558" s="17"/>
      <c r="D558" s="18"/>
      <c r="E558" s="19"/>
      <c r="F558" s="12"/>
    </row>
    <row r="559" spans="1:6" s="282" customFormat="1">
      <c r="A559" s="281"/>
      <c r="B559" s="16"/>
      <c r="C559" s="17"/>
      <c r="D559" s="18"/>
      <c r="E559" s="19"/>
      <c r="F559" s="12"/>
    </row>
    <row r="560" spans="1:6" s="282" customFormat="1">
      <c r="A560" s="281"/>
      <c r="B560" s="16"/>
      <c r="C560" s="17"/>
      <c r="D560" s="18"/>
      <c r="E560" s="19"/>
      <c r="F560" s="12"/>
    </row>
    <row r="561" spans="1:6" s="282" customFormat="1">
      <c r="A561" s="281"/>
      <c r="B561" s="16"/>
      <c r="C561" s="17"/>
      <c r="D561" s="18"/>
      <c r="E561" s="19"/>
      <c r="F561" s="12"/>
    </row>
    <row r="562" spans="1:6" s="282" customFormat="1">
      <c r="A562" s="281"/>
      <c r="B562" s="16"/>
      <c r="C562" s="17"/>
      <c r="D562" s="18"/>
      <c r="E562" s="19"/>
      <c r="F562" s="12"/>
    </row>
    <row r="563" spans="1:6" s="282" customFormat="1">
      <c r="A563" s="281"/>
      <c r="B563" s="16"/>
      <c r="C563" s="17"/>
      <c r="D563" s="18"/>
      <c r="E563" s="19"/>
      <c r="F563" s="12"/>
    </row>
    <row r="564" spans="1:6" s="282" customFormat="1">
      <c r="A564" s="281"/>
      <c r="B564" s="16"/>
      <c r="C564" s="17"/>
      <c r="D564" s="18"/>
      <c r="E564" s="19"/>
      <c r="F564" s="12"/>
    </row>
    <row r="565" spans="1:6" s="282" customFormat="1">
      <c r="A565" s="281"/>
      <c r="B565" s="16"/>
      <c r="C565" s="17"/>
      <c r="D565" s="18"/>
      <c r="E565" s="19"/>
      <c r="F565" s="12"/>
    </row>
    <row r="566" spans="1:6" s="282" customFormat="1">
      <c r="A566" s="281"/>
      <c r="B566" s="16"/>
      <c r="C566" s="17"/>
      <c r="D566" s="18"/>
      <c r="E566" s="19"/>
      <c r="F566" s="12"/>
    </row>
    <row r="567" spans="1:6" s="282" customFormat="1">
      <c r="A567" s="281"/>
      <c r="B567" s="16"/>
      <c r="C567" s="17"/>
      <c r="D567" s="18"/>
      <c r="E567" s="19"/>
      <c r="F567" s="12"/>
    </row>
    <row r="568" spans="1:6" s="282" customFormat="1">
      <c r="A568" s="281"/>
      <c r="B568" s="16"/>
      <c r="C568" s="17"/>
      <c r="D568" s="18"/>
      <c r="E568" s="19"/>
      <c r="F568" s="12"/>
    </row>
    <row r="569" spans="1:6" s="282" customFormat="1">
      <c r="A569" s="281"/>
      <c r="B569" s="16"/>
      <c r="C569" s="17"/>
      <c r="D569" s="18"/>
      <c r="E569" s="19"/>
      <c r="F569" s="12"/>
    </row>
    <row r="570" spans="1:6" s="282" customFormat="1">
      <c r="A570" s="281"/>
      <c r="B570" s="16"/>
      <c r="C570" s="17"/>
      <c r="D570" s="18"/>
      <c r="E570" s="19"/>
      <c r="F570" s="12"/>
    </row>
    <row r="571" spans="1:6" s="282" customFormat="1">
      <c r="A571" s="281"/>
      <c r="B571" s="16"/>
      <c r="C571" s="17"/>
      <c r="D571" s="18"/>
      <c r="E571" s="19"/>
      <c r="F571" s="12"/>
    </row>
    <row r="572" spans="1:6" s="282" customFormat="1">
      <c r="A572" s="281"/>
      <c r="B572" s="16"/>
      <c r="C572" s="17"/>
      <c r="D572" s="18"/>
      <c r="E572" s="19"/>
      <c r="F572" s="12"/>
    </row>
    <row r="573" spans="1:6" s="282" customFormat="1">
      <c r="A573" s="281"/>
      <c r="B573" s="16"/>
      <c r="C573" s="17"/>
      <c r="D573" s="18"/>
      <c r="E573" s="19"/>
      <c r="F573" s="12"/>
    </row>
    <row r="574" spans="1:6" s="282" customFormat="1">
      <c r="A574" s="281"/>
      <c r="B574" s="16"/>
      <c r="C574" s="17"/>
      <c r="D574" s="18"/>
      <c r="E574" s="19"/>
      <c r="F574" s="12"/>
    </row>
    <row r="575" spans="1:6" s="282" customFormat="1">
      <c r="A575" s="281"/>
      <c r="B575" s="16"/>
      <c r="C575" s="17"/>
      <c r="D575" s="18"/>
      <c r="E575" s="19"/>
      <c r="F575" s="12"/>
    </row>
    <row r="576" spans="1:6" s="282" customFormat="1">
      <c r="A576" s="281"/>
      <c r="B576" s="16"/>
      <c r="C576" s="17"/>
      <c r="D576" s="18"/>
      <c r="E576" s="19"/>
      <c r="F576" s="12"/>
    </row>
    <row r="577" spans="1:6" s="282" customFormat="1">
      <c r="A577" s="281"/>
      <c r="B577" s="16"/>
      <c r="C577" s="17"/>
      <c r="D577" s="18"/>
      <c r="E577" s="19"/>
      <c r="F577" s="12"/>
    </row>
    <row r="578" spans="1:6" s="282" customFormat="1">
      <c r="A578" s="281"/>
      <c r="B578" s="16"/>
      <c r="C578" s="17"/>
      <c r="D578" s="18"/>
      <c r="E578" s="19"/>
      <c r="F578" s="12"/>
    </row>
    <row r="579" spans="1:6" s="282" customFormat="1">
      <c r="A579" s="281"/>
      <c r="B579" s="16"/>
      <c r="C579" s="17"/>
      <c r="D579" s="18"/>
      <c r="E579" s="19"/>
      <c r="F579" s="12"/>
    </row>
    <row r="580" spans="1:6" s="282" customFormat="1">
      <c r="A580" s="281"/>
      <c r="B580" s="16"/>
      <c r="C580" s="17"/>
      <c r="D580" s="18"/>
      <c r="E580" s="19"/>
      <c r="F580" s="12"/>
    </row>
    <row r="581" spans="1:6" s="282" customFormat="1">
      <c r="A581" s="281"/>
      <c r="B581" s="16"/>
      <c r="C581" s="17"/>
      <c r="D581" s="18"/>
      <c r="E581" s="19"/>
      <c r="F581" s="12"/>
    </row>
    <row r="582" spans="1:6" s="282" customFormat="1">
      <c r="A582" s="281"/>
      <c r="B582" s="16"/>
      <c r="C582" s="17"/>
      <c r="D582" s="18"/>
      <c r="E582" s="19"/>
      <c r="F582" s="12"/>
    </row>
    <row r="583" spans="1:6" s="282" customFormat="1">
      <c r="A583" s="281"/>
      <c r="B583" s="16"/>
      <c r="C583" s="17"/>
      <c r="D583" s="18"/>
      <c r="E583" s="19"/>
      <c r="F583" s="12"/>
    </row>
    <row r="584" spans="1:6" s="282" customFormat="1">
      <c r="A584" s="281"/>
      <c r="B584" s="16"/>
      <c r="C584" s="17"/>
      <c r="D584" s="18"/>
      <c r="E584" s="19"/>
      <c r="F584" s="12"/>
    </row>
    <row r="585" spans="1:6" s="282" customFormat="1">
      <c r="A585" s="281"/>
      <c r="B585" s="16"/>
      <c r="C585" s="17"/>
      <c r="D585" s="18"/>
      <c r="E585" s="19"/>
      <c r="F585" s="12"/>
    </row>
    <row r="586" spans="1:6" s="282" customFormat="1">
      <c r="A586" s="281"/>
      <c r="B586" s="16"/>
      <c r="C586" s="17"/>
      <c r="D586" s="18"/>
      <c r="E586" s="19"/>
      <c r="F586" s="12"/>
    </row>
    <row r="587" spans="1:6" s="282" customFormat="1">
      <c r="A587" s="281"/>
      <c r="B587" s="16"/>
      <c r="C587" s="17"/>
      <c r="D587" s="18"/>
      <c r="E587" s="19"/>
      <c r="F587" s="12"/>
    </row>
    <row r="588" spans="1:6" s="282" customFormat="1">
      <c r="A588" s="281"/>
      <c r="B588" s="16"/>
      <c r="C588" s="17"/>
      <c r="D588" s="18"/>
      <c r="E588" s="19"/>
      <c r="F588" s="12"/>
    </row>
    <row r="589" spans="1:6" s="282" customFormat="1">
      <c r="A589" s="281"/>
      <c r="B589" s="16"/>
      <c r="C589" s="17"/>
      <c r="D589" s="18"/>
      <c r="E589" s="19"/>
      <c r="F589" s="12"/>
    </row>
    <row r="590" spans="1:6" s="282" customFormat="1">
      <c r="A590" s="281"/>
      <c r="B590" s="16"/>
      <c r="C590" s="17"/>
      <c r="D590" s="18"/>
      <c r="E590" s="19"/>
      <c r="F590" s="12"/>
    </row>
    <row r="591" spans="1:6" s="282" customFormat="1">
      <c r="A591" s="281"/>
      <c r="B591" s="16"/>
      <c r="C591" s="17"/>
      <c r="D591" s="18"/>
      <c r="E591" s="19"/>
      <c r="F591" s="12"/>
    </row>
    <row r="592" spans="1:6" s="282" customFormat="1">
      <c r="A592" s="281"/>
      <c r="B592" s="16"/>
      <c r="C592" s="17"/>
      <c r="D592" s="18"/>
      <c r="E592" s="19"/>
      <c r="F592" s="12"/>
    </row>
    <row r="593" spans="1:6" s="282" customFormat="1">
      <c r="A593" s="281"/>
      <c r="B593" s="16"/>
      <c r="C593" s="17"/>
      <c r="D593" s="18"/>
      <c r="E593" s="19"/>
      <c r="F593" s="12"/>
    </row>
    <row r="594" spans="1:6" s="282" customFormat="1">
      <c r="A594" s="281"/>
      <c r="B594" s="16"/>
      <c r="C594" s="17"/>
      <c r="D594" s="18"/>
      <c r="E594" s="19"/>
      <c r="F594" s="12"/>
    </row>
    <row r="595" spans="1:6" s="282" customFormat="1">
      <c r="A595" s="281"/>
      <c r="B595" s="16"/>
      <c r="C595" s="17"/>
      <c r="D595" s="18"/>
      <c r="E595" s="19"/>
      <c r="F595" s="12"/>
    </row>
    <row r="596" spans="1:6" s="282" customFormat="1">
      <c r="A596" s="281"/>
      <c r="B596" s="16"/>
      <c r="C596" s="17"/>
      <c r="D596" s="18"/>
      <c r="E596" s="19"/>
      <c r="F596" s="12"/>
    </row>
    <row r="597" spans="1:6" s="282" customFormat="1">
      <c r="A597" s="281"/>
      <c r="B597" s="16"/>
      <c r="C597" s="17"/>
      <c r="D597" s="18"/>
      <c r="E597" s="19"/>
      <c r="F597" s="12"/>
    </row>
    <row r="598" spans="1:6" s="282" customFormat="1">
      <c r="A598" s="281"/>
      <c r="B598" s="16"/>
      <c r="C598" s="17"/>
      <c r="D598" s="18"/>
      <c r="E598" s="19"/>
      <c r="F598" s="12"/>
    </row>
    <row r="599" spans="1:6" s="282" customFormat="1">
      <c r="A599" s="281"/>
      <c r="B599" s="16"/>
      <c r="C599" s="17"/>
      <c r="D599" s="18"/>
      <c r="E599" s="19"/>
      <c r="F599" s="12"/>
    </row>
    <row r="600" spans="1:6" s="282" customFormat="1">
      <c r="A600" s="281"/>
      <c r="B600" s="16"/>
      <c r="C600" s="17"/>
      <c r="D600" s="18"/>
      <c r="E600" s="19"/>
      <c r="F600" s="12"/>
    </row>
    <row r="601" spans="1:6" s="282" customFormat="1">
      <c r="A601" s="281"/>
      <c r="B601" s="16"/>
      <c r="C601" s="17"/>
      <c r="D601" s="18"/>
      <c r="E601" s="19"/>
      <c r="F601" s="12"/>
    </row>
    <row r="602" spans="1:6" s="282" customFormat="1">
      <c r="A602" s="281"/>
      <c r="B602" s="16"/>
      <c r="C602" s="17"/>
      <c r="D602" s="18"/>
      <c r="E602" s="19"/>
      <c r="F602" s="12"/>
    </row>
    <row r="603" spans="1:6" s="282" customFormat="1">
      <c r="A603" s="281"/>
      <c r="B603" s="16"/>
      <c r="C603" s="17"/>
      <c r="D603" s="18"/>
      <c r="E603" s="19"/>
      <c r="F603" s="12"/>
    </row>
    <row r="604" spans="1:6" s="282" customFormat="1">
      <c r="A604" s="281"/>
      <c r="B604" s="16"/>
      <c r="C604" s="17"/>
      <c r="D604" s="18"/>
      <c r="E604" s="19"/>
      <c r="F604" s="12"/>
    </row>
    <row r="605" spans="1:6" s="282" customFormat="1">
      <c r="A605" s="281"/>
      <c r="B605" s="16"/>
      <c r="C605" s="17"/>
      <c r="D605" s="18"/>
      <c r="E605" s="19"/>
      <c r="F605" s="12"/>
    </row>
    <row r="606" spans="1:6" s="282" customFormat="1">
      <c r="A606" s="281"/>
      <c r="B606" s="16"/>
      <c r="C606" s="17"/>
      <c r="D606" s="18"/>
      <c r="E606" s="19"/>
      <c r="F606" s="12"/>
    </row>
    <row r="607" spans="1:6" s="282" customFormat="1">
      <c r="A607" s="281"/>
      <c r="B607" s="16"/>
      <c r="C607" s="17"/>
      <c r="D607" s="18"/>
      <c r="E607" s="19"/>
      <c r="F607" s="12"/>
    </row>
    <row r="608" spans="1:6" s="282" customFormat="1">
      <c r="A608" s="281"/>
      <c r="B608" s="16"/>
      <c r="C608" s="17"/>
      <c r="D608" s="18"/>
      <c r="E608" s="19"/>
      <c r="F608" s="12"/>
    </row>
    <row r="609" spans="1:6" s="282" customFormat="1">
      <c r="A609" s="281"/>
      <c r="B609" s="16"/>
      <c r="C609" s="17"/>
      <c r="D609" s="18"/>
      <c r="E609" s="19"/>
      <c r="F609" s="12"/>
    </row>
    <row r="610" spans="1:6" s="282" customFormat="1">
      <c r="A610" s="281"/>
      <c r="B610" s="16"/>
      <c r="C610" s="17"/>
      <c r="D610" s="18"/>
      <c r="E610" s="19"/>
      <c r="F610" s="12"/>
    </row>
    <row r="611" spans="1:6" s="282" customFormat="1">
      <c r="A611" s="281"/>
      <c r="B611" s="16"/>
      <c r="C611" s="17"/>
      <c r="D611" s="18"/>
      <c r="E611" s="19"/>
      <c r="F611" s="12"/>
    </row>
    <row r="612" spans="1:6" s="282" customFormat="1">
      <c r="A612" s="281"/>
      <c r="B612" s="16"/>
      <c r="C612" s="17"/>
      <c r="D612" s="18"/>
      <c r="E612" s="19"/>
      <c r="F612" s="12"/>
    </row>
    <row r="613" spans="1:6" s="282" customFormat="1">
      <c r="A613" s="281"/>
      <c r="B613" s="16"/>
      <c r="C613" s="17"/>
      <c r="D613" s="18"/>
      <c r="E613" s="19"/>
      <c r="F613" s="12"/>
    </row>
    <row r="614" spans="1:6" s="282" customFormat="1">
      <c r="A614" s="281"/>
      <c r="B614" s="16"/>
      <c r="C614" s="17"/>
      <c r="D614" s="18"/>
      <c r="E614" s="19"/>
      <c r="F614" s="12"/>
    </row>
    <row r="615" spans="1:6" s="282" customFormat="1">
      <c r="A615" s="281"/>
      <c r="B615" s="16"/>
      <c r="C615" s="17"/>
      <c r="D615" s="18"/>
      <c r="E615" s="19"/>
      <c r="F615" s="12"/>
    </row>
    <row r="616" spans="1:6" s="282" customFormat="1">
      <c r="A616" s="281"/>
      <c r="B616" s="16"/>
      <c r="C616" s="17"/>
      <c r="D616" s="18"/>
      <c r="E616" s="19"/>
      <c r="F616" s="12"/>
    </row>
    <row r="617" spans="1:6" s="282" customFormat="1">
      <c r="A617" s="281"/>
      <c r="B617" s="16"/>
      <c r="C617" s="17"/>
      <c r="D617" s="18"/>
      <c r="E617" s="19"/>
      <c r="F617" s="12"/>
    </row>
    <row r="618" spans="1:6" s="282" customFormat="1">
      <c r="A618" s="281"/>
      <c r="B618" s="16"/>
      <c r="C618" s="17"/>
      <c r="D618" s="18"/>
      <c r="E618" s="19"/>
      <c r="F618" s="12"/>
    </row>
    <row r="619" spans="1:6" s="282" customFormat="1">
      <c r="A619" s="281"/>
      <c r="B619" s="16"/>
      <c r="C619" s="17"/>
      <c r="D619" s="18"/>
      <c r="E619" s="19"/>
      <c r="F619" s="12"/>
    </row>
    <row r="620" spans="1:6" s="282" customFormat="1">
      <c r="A620" s="281"/>
      <c r="B620" s="16"/>
      <c r="C620" s="17"/>
      <c r="D620" s="18"/>
      <c r="E620" s="19"/>
      <c r="F620" s="12"/>
    </row>
    <row r="621" spans="1:6" s="282" customFormat="1">
      <c r="A621" s="281"/>
      <c r="B621" s="16"/>
      <c r="C621" s="17"/>
      <c r="D621" s="18"/>
      <c r="E621" s="19"/>
      <c r="F621" s="12"/>
    </row>
    <row r="622" spans="1:6" s="282" customFormat="1">
      <c r="A622" s="281"/>
      <c r="B622" s="16"/>
      <c r="C622" s="17"/>
      <c r="D622" s="18"/>
      <c r="E622" s="19"/>
      <c r="F622" s="12"/>
    </row>
    <row r="623" spans="1:6" s="282" customFormat="1">
      <c r="A623" s="281"/>
      <c r="B623" s="16"/>
      <c r="C623" s="17"/>
      <c r="D623" s="18"/>
      <c r="E623" s="19"/>
      <c r="F623" s="12"/>
    </row>
    <row r="624" spans="1:6" s="282" customFormat="1">
      <c r="A624" s="281"/>
      <c r="B624" s="16"/>
      <c r="C624" s="17"/>
      <c r="D624" s="18"/>
      <c r="E624" s="19"/>
      <c r="F624" s="12"/>
    </row>
    <row r="625" spans="1:6" s="282" customFormat="1">
      <c r="A625" s="281"/>
      <c r="B625" s="16"/>
      <c r="C625" s="17"/>
      <c r="D625" s="18"/>
      <c r="E625" s="19"/>
      <c r="F625" s="12"/>
    </row>
    <row r="626" spans="1:6" s="282" customFormat="1">
      <c r="A626" s="281"/>
      <c r="B626" s="16"/>
      <c r="C626" s="17"/>
      <c r="D626" s="18"/>
      <c r="E626" s="19"/>
      <c r="F626" s="12"/>
    </row>
    <row r="627" spans="1:6" s="282" customFormat="1">
      <c r="A627" s="281"/>
      <c r="B627" s="16"/>
      <c r="C627" s="17"/>
      <c r="D627" s="18"/>
      <c r="E627" s="19"/>
      <c r="F627" s="12"/>
    </row>
    <row r="628" spans="1:6" s="282" customFormat="1">
      <c r="A628" s="281"/>
      <c r="B628" s="16"/>
      <c r="C628" s="17"/>
      <c r="D628" s="18"/>
      <c r="E628" s="19"/>
      <c r="F628" s="12"/>
    </row>
    <row r="629" spans="1:6" s="282" customFormat="1">
      <c r="A629" s="281"/>
      <c r="B629" s="16"/>
      <c r="C629" s="17"/>
      <c r="D629" s="18"/>
      <c r="E629" s="19"/>
      <c r="F629" s="12"/>
    </row>
    <row r="630" spans="1:6" s="282" customFormat="1">
      <c r="A630" s="281"/>
      <c r="B630" s="16"/>
      <c r="C630" s="17"/>
      <c r="D630" s="18"/>
      <c r="E630" s="19"/>
      <c r="F630" s="12"/>
    </row>
    <row r="631" spans="1:6" s="282" customFormat="1">
      <c r="A631" s="281"/>
      <c r="B631" s="16"/>
      <c r="C631" s="17"/>
      <c r="D631" s="18"/>
      <c r="E631" s="19"/>
      <c r="F631" s="12"/>
    </row>
    <row r="632" spans="1:6" s="282" customFormat="1">
      <c r="A632" s="281"/>
      <c r="B632" s="16"/>
      <c r="C632" s="17"/>
      <c r="D632" s="18"/>
      <c r="E632" s="19"/>
      <c r="F632" s="12"/>
    </row>
    <row r="633" spans="1:6" s="282" customFormat="1">
      <c r="A633" s="281"/>
      <c r="B633" s="16"/>
      <c r="C633" s="17"/>
      <c r="D633" s="18"/>
      <c r="E633" s="19"/>
      <c r="F633" s="12"/>
    </row>
    <row r="634" spans="1:6" s="282" customFormat="1">
      <c r="A634" s="281"/>
      <c r="B634" s="16"/>
      <c r="C634" s="17"/>
      <c r="D634" s="18"/>
      <c r="E634" s="19"/>
      <c r="F634" s="12"/>
    </row>
    <row r="635" spans="1:6" s="282" customFormat="1">
      <c r="A635" s="281"/>
      <c r="B635" s="16"/>
      <c r="C635" s="17"/>
      <c r="D635" s="18"/>
      <c r="E635" s="19"/>
      <c r="F635" s="12"/>
    </row>
    <row r="636" spans="1:6" s="282" customFormat="1">
      <c r="A636" s="281"/>
      <c r="B636" s="16"/>
      <c r="C636" s="17"/>
      <c r="D636" s="18"/>
      <c r="E636" s="19"/>
      <c r="F636" s="12"/>
    </row>
    <row r="637" spans="1:6" s="282" customFormat="1">
      <c r="A637" s="281"/>
      <c r="B637" s="16"/>
      <c r="C637" s="17"/>
      <c r="D637" s="18"/>
      <c r="E637" s="19"/>
      <c r="F637" s="12"/>
    </row>
    <row r="638" spans="1:6" s="282" customFormat="1">
      <c r="A638" s="281"/>
      <c r="B638" s="16"/>
      <c r="C638" s="17"/>
      <c r="D638" s="18"/>
      <c r="E638" s="19"/>
      <c r="F638" s="12"/>
    </row>
    <row r="639" spans="1:6" s="282" customFormat="1">
      <c r="A639" s="281"/>
      <c r="B639" s="16"/>
      <c r="C639" s="17"/>
      <c r="D639" s="18"/>
      <c r="E639" s="19"/>
      <c r="F639" s="12"/>
    </row>
    <row r="640" spans="1:6" s="282" customFormat="1">
      <c r="A640" s="281"/>
      <c r="B640" s="16"/>
      <c r="C640" s="17"/>
      <c r="D640" s="18"/>
      <c r="E640" s="19"/>
      <c r="F640" s="12"/>
    </row>
    <row r="641" spans="1:6" s="282" customFormat="1">
      <c r="A641" s="281"/>
      <c r="B641" s="16"/>
      <c r="C641" s="17"/>
      <c r="D641" s="18"/>
      <c r="E641" s="19"/>
      <c r="F641" s="12"/>
    </row>
    <row r="642" spans="1:6" s="282" customFormat="1">
      <c r="A642" s="281"/>
      <c r="B642" s="16"/>
      <c r="C642" s="17"/>
      <c r="D642" s="18"/>
      <c r="E642" s="19"/>
      <c r="F642" s="12"/>
    </row>
    <row r="643" spans="1:6" s="282" customFormat="1">
      <c r="A643" s="281"/>
      <c r="B643" s="16"/>
      <c r="C643" s="17"/>
      <c r="D643" s="18"/>
      <c r="E643" s="19"/>
      <c r="F643" s="12"/>
    </row>
    <row r="644" spans="1:6" s="282" customFormat="1">
      <c r="A644" s="281"/>
      <c r="B644" s="16"/>
      <c r="C644" s="17"/>
      <c r="D644" s="18"/>
      <c r="E644" s="19"/>
      <c r="F644" s="12"/>
    </row>
    <row r="645" spans="1:6" s="282" customFormat="1">
      <c r="A645" s="281"/>
      <c r="B645" s="16"/>
      <c r="C645" s="17"/>
      <c r="D645" s="18"/>
      <c r="E645" s="19"/>
      <c r="F645" s="12"/>
    </row>
    <row r="646" spans="1:6" s="282" customFormat="1">
      <c r="A646" s="281"/>
      <c r="B646" s="16"/>
      <c r="C646" s="17"/>
      <c r="D646" s="18"/>
      <c r="E646" s="19"/>
      <c r="F646" s="12"/>
    </row>
    <row r="647" spans="1:6" s="282" customFormat="1">
      <c r="A647" s="281"/>
      <c r="B647" s="16"/>
      <c r="C647" s="17"/>
      <c r="D647" s="18"/>
      <c r="E647" s="19"/>
      <c r="F647" s="12"/>
    </row>
    <row r="648" spans="1:6" s="282" customFormat="1">
      <c r="A648" s="281"/>
      <c r="B648" s="16"/>
      <c r="C648" s="17"/>
      <c r="D648" s="18"/>
      <c r="E648" s="19"/>
      <c r="F648" s="12"/>
    </row>
    <row r="649" spans="1:6" s="282" customFormat="1">
      <c r="A649" s="281"/>
      <c r="B649" s="16"/>
      <c r="C649" s="17"/>
      <c r="D649" s="18"/>
      <c r="E649" s="19"/>
      <c r="F649" s="12"/>
    </row>
    <row r="650" spans="1:6" s="283" customFormat="1">
      <c r="A650" s="281"/>
      <c r="B650" s="16"/>
      <c r="C650" s="17"/>
      <c r="D650" s="18"/>
      <c r="E650" s="19"/>
      <c r="F650" s="12"/>
    </row>
    <row r="651" spans="1:6" s="283" customFormat="1">
      <c r="A651" s="281"/>
      <c r="B651" s="16"/>
      <c r="C651" s="17"/>
      <c r="D651" s="18"/>
      <c r="E651" s="19"/>
      <c r="F651" s="12"/>
    </row>
    <row r="652" spans="1:6" s="283" customFormat="1">
      <c r="A652" s="281"/>
      <c r="B652" s="16"/>
      <c r="C652" s="17"/>
      <c r="D652" s="18"/>
      <c r="E652" s="19"/>
      <c r="F652" s="12"/>
    </row>
    <row r="653" spans="1:6" s="282" customFormat="1">
      <c r="A653" s="281"/>
      <c r="B653" s="16"/>
      <c r="C653" s="17"/>
      <c r="D653" s="18"/>
      <c r="E653" s="19"/>
      <c r="F653" s="12"/>
    </row>
    <row r="654" spans="1:6" s="282" customFormat="1">
      <c r="A654" s="281"/>
      <c r="B654" s="16"/>
      <c r="C654" s="17"/>
      <c r="D654" s="18"/>
      <c r="E654" s="19"/>
      <c r="F654" s="12"/>
    </row>
    <row r="655" spans="1:6" s="282" customFormat="1">
      <c r="A655" s="281"/>
      <c r="B655" s="16"/>
      <c r="C655" s="17"/>
      <c r="D655" s="18"/>
      <c r="E655" s="19"/>
      <c r="F655" s="12"/>
    </row>
    <row r="656" spans="1:6" s="282" customFormat="1">
      <c r="A656" s="281"/>
      <c r="B656" s="16"/>
      <c r="C656" s="17"/>
      <c r="D656" s="18"/>
      <c r="E656" s="19"/>
      <c r="F656" s="12"/>
    </row>
    <row r="657" spans="1:6" s="282" customFormat="1">
      <c r="A657" s="281"/>
      <c r="B657" s="16"/>
      <c r="C657" s="17"/>
      <c r="D657" s="18"/>
      <c r="E657" s="19"/>
      <c r="F657" s="12"/>
    </row>
    <row r="658" spans="1:6" s="282" customFormat="1">
      <c r="A658" s="281"/>
      <c r="B658" s="16"/>
      <c r="C658" s="17"/>
      <c r="D658" s="18"/>
      <c r="E658" s="19"/>
      <c r="F658" s="12"/>
    </row>
    <row r="659" spans="1:6" s="282" customFormat="1">
      <c r="A659" s="281"/>
      <c r="B659" s="16"/>
      <c r="C659" s="17"/>
      <c r="D659" s="18"/>
      <c r="E659" s="19"/>
      <c r="F659" s="12"/>
    </row>
    <row r="660" spans="1:6" s="282" customFormat="1">
      <c r="A660" s="281"/>
      <c r="B660" s="16"/>
      <c r="C660" s="17"/>
      <c r="D660" s="18"/>
      <c r="E660" s="19"/>
      <c r="F660" s="12"/>
    </row>
    <row r="661" spans="1:6" s="282" customFormat="1">
      <c r="A661" s="281"/>
      <c r="B661" s="16"/>
      <c r="C661" s="17"/>
      <c r="D661" s="18"/>
      <c r="E661" s="19"/>
      <c r="F661" s="12"/>
    </row>
    <row r="662" spans="1:6" s="282" customFormat="1">
      <c r="A662" s="281"/>
      <c r="B662" s="16"/>
      <c r="C662" s="17"/>
      <c r="D662" s="18"/>
      <c r="E662" s="19"/>
      <c r="F662" s="12"/>
    </row>
    <row r="663" spans="1:6" s="282" customFormat="1">
      <c r="A663" s="281"/>
      <c r="B663" s="16"/>
      <c r="C663" s="17"/>
      <c r="D663" s="18"/>
      <c r="E663" s="19"/>
      <c r="F663" s="12"/>
    </row>
    <row r="664" spans="1:6" s="282" customFormat="1">
      <c r="A664" s="281"/>
      <c r="B664" s="16"/>
      <c r="C664" s="17"/>
      <c r="D664" s="18"/>
      <c r="E664" s="19"/>
      <c r="F664" s="12"/>
    </row>
    <row r="665" spans="1:6" s="282" customFormat="1">
      <c r="A665" s="281"/>
      <c r="B665" s="16"/>
      <c r="C665" s="17"/>
      <c r="D665" s="18"/>
      <c r="E665" s="19"/>
      <c r="F665" s="12"/>
    </row>
    <row r="666" spans="1:6" s="282" customFormat="1">
      <c r="A666" s="281"/>
      <c r="B666" s="16"/>
      <c r="C666" s="17"/>
      <c r="D666" s="18"/>
      <c r="E666" s="19"/>
      <c r="F666" s="12"/>
    </row>
    <row r="667" spans="1:6" s="282" customFormat="1">
      <c r="A667" s="281"/>
      <c r="B667" s="16"/>
      <c r="C667" s="17"/>
      <c r="D667" s="18"/>
      <c r="E667" s="19"/>
      <c r="F667" s="12"/>
    </row>
    <row r="668" spans="1:6" s="282" customFormat="1">
      <c r="A668" s="281"/>
      <c r="B668" s="16"/>
      <c r="C668" s="17"/>
      <c r="D668" s="18"/>
      <c r="E668" s="19"/>
      <c r="F668" s="12"/>
    </row>
    <row r="669" spans="1:6" s="282" customFormat="1">
      <c r="A669" s="281"/>
      <c r="B669" s="16"/>
      <c r="C669" s="17"/>
      <c r="D669" s="18"/>
      <c r="E669" s="19"/>
      <c r="F669" s="12"/>
    </row>
    <row r="670" spans="1:6" s="282" customFormat="1">
      <c r="A670" s="281"/>
      <c r="B670" s="16"/>
      <c r="C670" s="17"/>
      <c r="D670" s="18"/>
      <c r="E670" s="19"/>
      <c r="F670" s="12"/>
    </row>
    <row r="671" spans="1:6" s="282" customFormat="1">
      <c r="A671" s="281"/>
      <c r="B671" s="16"/>
      <c r="C671" s="17"/>
      <c r="D671" s="18"/>
      <c r="E671" s="19"/>
      <c r="F671" s="12"/>
    </row>
    <row r="672" spans="1:6" s="282" customFormat="1">
      <c r="A672" s="281"/>
      <c r="B672" s="16"/>
      <c r="C672" s="17"/>
      <c r="D672" s="18"/>
      <c r="E672" s="19"/>
      <c r="F672" s="12"/>
    </row>
    <row r="673" spans="1:6" s="282" customFormat="1">
      <c r="A673" s="281"/>
      <c r="B673" s="16"/>
      <c r="C673" s="17"/>
      <c r="D673" s="18"/>
      <c r="E673" s="19"/>
      <c r="F673" s="12"/>
    </row>
    <row r="674" spans="1:6" s="282" customFormat="1">
      <c r="A674" s="281"/>
      <c r="B674" s="16"/>
      <c r="C674" s="17"/>
      <c r="D674" s="18"/>
      <c r="E674" s="19"/>
      <c r="F674" s="12"/>
    </row>
    <row r="675" spans="1:6" s="282" customFormat="1">
      <c r="A675" s="281"/>
      <c r="B675" s="16"/>
      <c r="C675" s="17"/>
      <c r="D675" s="18"/>
      <c r="E675" s="19"/>
      <c r="F675" s="12"/>
    </row>
    <row r="676" spans="1:6" s="282" customFormat="1">
      <c r="A676" s="281"/>
      <c r="B676" s="16"/>
      <c r="C676" s="17"/>
      <c r="D676" s="18"/>
      <c r="E676" s="19"/>
      <c r="F676" s="12"/>
    </row>
    <row r="677" spans="1:6" s="282" customFormat="1">
      <c r="A677" s="281"/>
      <c r="B677" s="16"/>
      <c r="C677" s="17"/>
      <c r="D677" s="18"/>
      <c r="E677" s="19"/>
      <c r="F677" s="12"/>
    </row>
    <row r="678" spans="1:6" s="282" customFormat="1">
      <c r="A678" s="281"/>
      <c r="B678" s="16"/>
      <c r="C678" s="17"/>
      <c r="D678" s="18"/>
      <c r="E678" s="19"/>
      <c r="F678" s="12"/>
    </row>
    <row r="679" spans="1:6" s="282" customFormat="1">
      <c r="A679" s="281"/>
      <c r="B679" s="16"/>
      <c r="C679" s="17"/>
      <c r="D679" s="18"/>
      <c r="E679" s="19"/>
      <c r="F679" s="12"/>
    </row>
    <row r="680" spans="1:6" s="282" customFormat="1">
      <c r="A680" s="281"/>
      <c r="B680" s="16"/>
      <c r="C680" s="17"/>
      <c r="D680" s="18"/>
      <c r="E680" s="19"/>
      <c r="F680" s="12"/>
    </row>
    <row r="681" spans="1:6" s="282" customFormat="1">
      <c r="A681" s="281"/>
      <c r="B681" s="16"/>
      <c r="C681" s="17"/>
      <c r="D681" s="18"/>
      <c r="E681" s="19"/>
      <c r="F681" s="12"/>
    </row>
    <row r="682" spans="1:6" s="282" customFormat="1">
      <c r="A682" s="281"/>
      <c r="B682" s="16"/>
      <c r="C682" s="17"/>
      <c r="D682" s="18"/>
      <c r="E682" s="19"/>
      <c r="F682" s="12"/>
    </row>
    <row r="683" spans="1:6" s="282" customFormat="1">
      <c r="A683" s="281"/>
      <c r="B683" s="16"/>
      <c r="C683" s="17"/>
      <c r="D683" s="18"/>
      <c r="E683" s="19"/>
      <c r="F683" s="12"/>
    </row>
    <row r="684" spans="1:6" s="282" customFormat="1">
      <c r="A684" s="281"/>
      <c r="B684" s="16"/>
      <c r="C684" s="17"/>
      <c r="D684" s="18"/>
      <c r="E684" s="19"/>
      <c r="F684" s="12"/>
    </row>
    <row r="685" spans="1:6" s="282" customFormat="1">
      <c r="A685" s="281"/>
      <c r="B685" s="16"/>
      <c r="C685" s="17"/>
      <c r="D685" s="18"/>
      <c r="E685" s="19"/>
      <c r="F685" s="12"/>
    </row>
    <row r="686" spans="1:6" s="282" customFormat="1">
      <c r="A686" s="281"/>
      <c r="B686" s="16"/>
      <c r="C686" s="17"/>
      <c r="D686" s="18"/>
      <c r="E686" s="19"/>
      <c r="F686" s="12"/>
    </row>
    <row r="687" spans="1:6" s="282" customFormat="1">
      <c r="A687" s="281"/>
      <c r="B687" s="16"/>
      <c r="C687" s="17"/>
      <c r="D687" s="18"/>
      <c r="E687" s="19"/>
      <c r="F687" s="12"/>
    </row>
    <row r="688" spans="1:6" s="282" customFormat="1">
      <c r="A688" s="281"/>
      <c r="B688" s="16"/>
      <c r="C688" s="17"/>
      <c r="D688" s="18"/>
      <c r="E688" s="19"/>
      <c r="F688" s="12"/>
    </row>
    <row r="689" spans="1:6" s="282" customFormat="1">
      <c r="A689" s="281"/>
      <c r="B689" s="16"/>
      <c r="C689" s="17"/>
      <c r="D689" s="18"/>
      <c r="E689" s="19"/>
      <c r="F689" s="12"/>
    </row>
    <row r="690" spans="1:6" s="282" customFormat="1">
      <c r="A690" s="281"/>
      <c r="B690" s="16"/>
      <c r="C690" s="17"/>
      <c r="D690" s="18"/>
      <c r="E690" s="19"/>
      <c r="F690" s="12"/>
    </row>
    <row r="691" spans="1:6" s="282" customFormat="1">
      <c r="A691" s="281"/>
      <c r="B691" s="16"/>
      <c r="C691" s="17"/>
      <c r="D691" s="18"/>
      <c r="E691" s="19"/>
      <c r="F691" s="12"/>
    </row>
    <row r="692" spans="1:6" s="282" customFormat="1">
      <c r="A692" s="281"/>
      <c r="B692" s="16"/>
      <c r="C692" s="17"/>
      <c r="D692" s="18"/>
      <c r="E692" s="19"/>
      <c r="F692" s="12"/>
    </row>
    <row r="693" spans="1:6" s="282" customFormat="1">
      <c r="A693" s="281"/>
      <c r="B693" s="16"/>
      <c r="C693" s="17"/>
      <c r="D693" s="18"/>
      <c r="E693" s="19"/>
      <c r="F693" s="12"/>
    </row>
    <row r="694" spans="1:6" s="282" customFormat="1">
      <c r="A694" s="281"/>
      <c r="B694" s="16"/>
      <c r="C694" s="17"/>
      <c r="D694" s="18"/>
      <c r="E694" s="19"/>
      <c r="F694" s="12"/>
    </row>
    <row r="695" spans="1:6" s="282" customFormat="1">
      <c r="A695" s="281"/>
      <c r="B695" s="16"/>
      <c r="C695" s="17"/>
      <c r="D695" s="18"/>
      <c r="E695" s="19"/>
      <c r="F695" s="12"/>
    </row>
    <row r="696" spans="1:6" s="282" customFormat="1">
      <c r="A696" s="281"/>
      <c r="B696" s="16"/>
      <c r="C696" s="17"/>
      <c r="D696" s="18"/>
      <c r="E696" s="19"/>
      <c r="F696" s="12"/>
    </row>
    <row r="697" spans="1:6" s="282" customFormat="1">
      <c r="A697" s="281"/>
      <c r="B697" s="16"/>
      <c r="C697" s="17"/>
      <c r="D697" s="18"/>
      <c r="E697" s="19"/>
      <c r="F697" s="12"/>
    </row>
    <row r="698" spans="1:6" s="282" customFormat="1">
      <c r="A698" s="281"/>
      <c r="B698" s="16"/>
      <c r="C698" s="17"/>
      <c r="D698" s="18"/>
      <c r="E698" s="19"/>
      <c r="F698" s="12"/>
    </row>
    <row r="699" spans="1:6" s="282" customFormat="1">
      <c r="A699" s="281"/>
      <c r="B699" s="16"/>
      <c r="C699" s="17"/>
      <c r="D699" s="18"/>
      <c r="E699" s="19"/>
      <c r="F699" s="12"/>
    </row>
    <row r="700" spans="1:6" s="282" customFormat="1">
      <c r="A700" s="281"/>
      <c r="B700" s="16"/>
      <c r="C700" s="17"/>
      <c r="D700" s="18"/>
      <c r="E700" s="19"/>
      <c r="F700" s="12"/>
    </row>
    <row r="701" spans="1:6" s="282" customFormat="1">
      <c r="A701" s="281"/>
      <c r="B701" s="16"/>
      <c r="C701" s="17"/>
      <c r="D701" s="18"/>
      <c r="E701" s="19"/>
      <c r="F701" s="12"/>
    </row>
    <row r="702" spans="1:6" s="282" customFormat="1">
      <c r="A702" s="281"/>
      <c r="B702" s="16"/>
      <c r="C702" s="17"/>
      <c r="D702" s="18"/>
      <c r="E702" s="19"/>
      <c r="F702" s="12"/>
    </row>
    <row r="703" spans="1:6" s="282" customFormat="1">
      <c r="A703" s="281"/>
      <c r="B703" s="16"/>
      <c r="C703" s="17"/>
      <c r="D703" s="18"/>
      <c r="E703" s="19"/>
      <c r="F703" s="12"/>
    </row>
    <row r="704" spans="1:6" s="282" customFormat="1">
      <c r="A704" s="281"/>
      <c r="B704" s="16"/>
      <c r="C704" s="17"/>
      <c r="D704" s="18"/>
      <c r="E704" s="19"/>
      <c r="F704" s="12"/>
    </row>
    <row r="705" spans="1:6" s="282" customFormat="1">
      <c r="A705" s="281"/>
      <c r="B705" s="16"/>
      <c r="C705" s="17"/>
      <c r="D705" s="18"/>
      <c r="E705" s="19"/>
      <c r="F705" s="12"/>
    </row>
    <row r="706" spans="1:6" s="282" customFormat="1">
      <c r="A706" s="281"/>
      <c r="B706" s="16"/>
      <c r="C706" s="17"/>
      <c r="D706" s="18"/>
      <c r="E706" s="19"/>
      <c r="F706" s="12"/>
    </row>
    <row r="707" spans="1:6" s="282" customFormat="1">
      <c r="A707" s="281"/>
      <c r="B707" s="16"/>
      <c r="C707" s="17"/>
      <c r="D707" s="18"/>
      <c r="E707" s="19"/>
      <c r="F707" s="12"/>
    </row>
    <row r="708" spans="1:6" s="282" customFormat="1">
      <c r="A708" s="281"/>
      <c r="B708" s="16"/>
      <c r="C708" s="17"/>
      <c r="D708" s="18"/>
      <c r="E708" s="19"/>
      <c r="F708" s="12"/>
    </row>
    <row r="709" spans="1:6" s="282" customFormat="1">
      <c r="A709" s="281"/>
      <c r="B709" s="16"/>
      <c r="C709" s="17"/>
      <c r="D709" s="18"/>
      <c r="E709" s="19"/>
      <c r="F709" s="12"/>
    </row>
    <row r="710" spans="1:6" s="282" customFormat="1">
      <c r="A710" s="281"/>
      <c r="B710" s="16"/>
      <c r="C710" s="17"/>
      <c r="D710" s="18"/>
      <c r="E710" s="19"/>
      <c r="F710" s="12"/>
    </row>
    <row r="711" spans="1:6" s="282" customFormat="1">
      <c r="A711" s="281"/>
      <c r="B711" s="16"/>
      <c r="C711" s="17"/>
      <c r="D711" s="18"/>
      <c r="E711" s="19"/>
      <c r="F711" s="12"/>
    </row>
    <row r="712" spans="1:6" s="282" customFormat="1">
      <c r="A712" s="281"/>
      <c r="B712" s="16"/>
      <c r="C712" s="17"/>
      <c r="D712" s="18"/>
      <c r="E712" s="19"/>
      <c r="F712" s="12"/>
    </row>
    <row r="713" spans="1:6" s="282" customFormat="1">
      <c r="A713" s="281"/>
      <c r="B713" s="16"/>
      <c r="C713" s="17"/>
      <c r="D713" s="18"/>
      <c r="E713" s="19"/>
      <c r="F713" s="12"/>
    </row>
    <row r="714" spans="1:6" s="282" customFormat="1">
      <c r="A714" s="281"/>
      <c r="B714" s="16"/>
      <c r="C714" s="17"/>
      <c r="D714" s="18"/>
      <c r="E714" s="19"/>
      <c r="F714" s="12"/>
    </row>
    <row r="715" spans="1:6" s="282" customFormat="1">
      <c r="A715" s="281"/>
      <c r="B715" s="16"/>
      <c r="C715" s="17"/>
      <c r="D715" s="18"/>
      <c r="E715" s="19"/>
      <c r="F715" s="12"/>
    </row>
    <row r="716" spans="1:6" s="282" customFormat="1">
      <c r="A716" s="281"/>
      <c r="B716" s="16"/>
      <c r="C716" s="17"/>
      <c r="D716" s="18"/>
      <c r="E716" s="19"/>
      <c r="F716" s="12"/>
    </row>
    <row r="717" spans="1:6" s="282" customFormat="1">
      <c r="A717" s="281"/>
      <c r="B717" s="16"/>
      <c r="C717" s="17"/>
      <c r="D717" s="18"/>
      <c r="E717" s="19"/>
      <c r="F717" s="12"/>
    </row>
    <row r="718" spans="1:6" s="282" customFormat="1">
      <c r="A718" s="281"/>
      <c r="B718" s="16"/>
      <c r="C718" s="17"/>
      <c r="D718" s="18"/>
      <c r="E718" s="19"/>
      <c r="F718" s="12"/>
    </row>
    <row r="719" spans="1:6" s="282" customFormat="1">
      <c r="A719" s="281"/>
      <c r="B719" s="16"/>
      <c r="C719" s="17"/>
      <c r="D719" s="18"/>
      <c r="E719" s="19"/>
      <c r="F719" s="12"/>
    </row>
    <row r="720" spans="1:6" s="282" customFormat="1">
      <c r="A720" s="281"/>
      <c r="B720" s="16"/>
      <c r="C720" s="17"/>
      <c r="D720" s="18"/>
      <c r="E720" s="19"/>
      <c r="F720" s="12"/>
    </row>
    <row r="721" spans="1:6" s="282" customFormat="1">
      <c r="A721" s="281"/>
      <c r="B721" s="16"/>
      <c r="C721" s="17"/>
      <c r="D721" s="18"/>
      <c r="E721" s="19"/>
      <c r="F721" s="12"/>
    </row>
    <row r="722" spans="1:6" s="282" customFormat="1">
      <c r="A722" s="281"/>
      <c r="B722" s="16"/>
      <c r="C722" s="17"/>
      <c r="D722" s="18"/>
      <c r="E722" s="19"/>
      <c r="F722" s="12"/>
    </row>
    <row r="723" spans="1:6" s="282" customFormat="1">
      <c r="A723" s="281"/>
      <c r="B723" s="16"/>
      <c r="C723" s="17"/>
      <c r="D723" s="18"/>
      <c r="E723" s="19"/>
      <c r="F723" s="12"/>
    </row>
    <row r="724" spans="1:6" s="282" customFormat="1">
      <c r="A724" s="281"/>
      <c r="B724" s="16"/>
      <c r="C724" s="17"/>
      <c r="D724" s="18"/>
      <c r="E724" s="19"/>
      <c r="F724" s="12"/>
    </row>
    <row r="725" spans="1:6" s="282" customFormat="1">
      <c r="A725" s="281"/>
      <c r="B725" s="16"/>
      <c r="C725" s="17"/>
      <c r="D725" s="18"/>
      <c r="E725" s="19"/>
      <c r="F725" s="12"/>
    </row>
    <row r="726" spans="1:6" s="282" customFormat="1">
      <c r="A726" s="281"/>
      <c r="B726" s="16"/>
      <c r="C726" s="17"/>
      <c r="D726" s="18"/>
      <c r="E726" s="19"/>
      <c r="F726" s="12"/>
    </row>
    <row r="727" spans="1:6" s="282" customFormat="1">
      <c r="A727" s="281"/>
      <c r="B727" s="16"/>
      <c r="C727" s="17"/>
      <c r="D727" s="18"/>
      <c r="E727" s="19"/>
      <c r="F727" s="12"/>
    </row>
    <row r="728" spans="1:6" s="282" customFormat="1">
      <c r="A728" s="281"/>
      <c r="B728" s="16"/>
      <c r="C728" s="17"/>
      <c r="D728" s="18"/>
      <c r="E728" s="19"/>
      <c r="F728" s="12"/>
    </row>
    <row r="729" spans="1:6" s="282" customFormat="1">
      <c r="A729" s="281"/>
      <c r="B729" s="16"/>
      <c r="C729" s="17"/>
      <c r="D729" s="18"/>
      <c r="E729" s="19"/>
      <c r="F729" s="12"/>
    </row>
    <row r="730" spans="1:6" s="282" customFormat="1">
      <c r="A730" s="281"/>
      <c r="B730" s="16"/>
      <c r="C730" s="17"/>
      <c r="D730" s="18"/>
      <c r="E730" s="19"/>
      <c r="F730" s="12"/>
    </row>
    <row r="731" spans="1:6" s="282" customFormat="1">
      <c r="A731" s="281"/>
      <c r="B731" s="16"/>
      <c r="C731" s="17"/>
      <c r="D731" s="18"/>
      <c r="E731" s="19"/>
      <c r="F731" s="12"/>
    </row>
    <row r="732" spans="1:6" s="282" customFormat="1">
      <c r="A732" s="281"/>
      <c r="B732" s="16"/>
      <c r="C732" s="17"/>
      <c r="D732" s="18"/>
      <c r="E732" s="19"/>
      <c r="F732" s="12"/>
    </row>
    <row r="733" spans="1:6" s="282" customFormat="1">
      <c r="A733" s="281"/>
      <c r="B733" s="16"/>
      <c r="C733" s="17"/>
      <c r="D733" s="18"/>
      <c r="E733" s="19"/>
      <c r="F733" s="12"/>
    </row>
    <row r="734" spans="1:6" s="282" customFormat="1">
      <c r="A734" s="281"/>
      <c r="B734" s="16"/>
      <c r="C734" s="17"/>
      <c r="D734" s="18"/>
      <c r="E734" s="19"/>
      <c r="F734" s="12"/>
    </row>
    <row r="735" spans="1:6" s="282" customFormat="1">
      <c r="A735" s="281"/>
      <c r="B735" s="16"/>
      <c r="C735" s="17"/>
      <c r="D735" s="18"/>
      <c r="E735" s="19"/>
      <c r="F735" s="12"/>
    </row>
  </sheetData>
  <sheetProtection password="DC19" sheet="1" objects="1" scenarios="1"/>
  <mergeCells count="57">
    <mergeCell ref="A359:F359"/>
    <mergeCell ref="A361:D361"/>
    <mergeCell ref="A363:D363"/>
    <mergeCell ref="B247:C247"/>
    <mergeCell ref="B284:C284"/>
    <mergeCell ref="A314:E314"/>
    <mergeCell ref="A316:F316"/>
    <mergeCell ref="A318:F318"/>
    <mergeCell ref="A357:D357"/>
    <mergeCell ref="A243:F243"/>
    <mergeCell ref="A100:F100"/>
    <mergeCell ref="A139:F139"/>
    <mergeCell ref="A141:F141"/>
    <mergeCell ref="A142:F142"/>
    <mergeCell ref="A232:E232"/>
    <mergeCell ref="B234:F234"/>
    <mergeCell ref="B236:D236"/>
    <mergeCell ref="B237:D237"/>
    <mergeCell ref="B238:C238"/>
    <mergeCell ref="A240:F240"/>
    <mergeCell ref="A242:F242"/>
    <mergeCell ref="A99:F99"/>
    <mergeCell ref="A59:F59"/>
    <mergeCell ref="A84:D84"/>
    <mergeCell ref="A86:D86"/>
    <mergeCell ref="A87:D87"/>
    <mergeCell ref="A88:D88"/>
    <mergeCell ref="A89:F89"/>
    <mergeCell ref="A90:B90"/>
    <mergeCell ref="A92:F92"/>
    <mergeCell ref="A96:F96"/>
    <mergeCell ref="A97:F97"/>
    <mergeCell ref="A98:F98"/>
    <mergeCell ref="A57:F57"/>
    <mergeCell ref="C23:F23"/>
    <mergeCell ref="C25:F25"/>
    <mergeCell ref="C26:F26"/>
    <mergeCell ref="C30:F30"/>
    <mergeCell ref="C35:F35"/>
    <mergeCell ref="C36:F36"/>
    <mergeCell ref="C39:E39"/>
    <mergeCell ref="A43:F43"/>
    <mergeCell ref="A44:D44"/>
    <mergeCell ref="A45:F45"/>
    <mergeCell ref="A48:F48"/>
    <mergeCell ref="C21:F22"/>
    <mergeCell ref="A2:F3"/>
    <mergeCell ref="A4:F4"/>
    <mergeCell ref="A5:F5"/>
    <mergeCell ref="A6:F6"/>
    <mergeCell ref="A7:F7"/>
    <mergeCell ref="C14:F14"/>
    <mergeCell ref="C15:F15"/>
    <mergeCell ref="C17:F17"/>
    <mergeCell ref="C18:F18"/>
    <mergeCell ref="C19:F19"/>
    <mergeCell ref="C20:E20"/>
  </mergeCells>
  <hyperlinks>
    <hyperlink ref="A6" r:id="rId1"/>
  </hyperlinks>
  <printOptions horizontalCentered="1"/>
  <pageMargins left="0.94488188976377963" right="0.74803149606299213" top="0.98425196850393704" bottom="0.98425196850393704" header="0.51181102362204722" footer="0.51181102362204722"/>
  <pageSetup paperSize="9" scale="82" orientation="portrait" useFirstPageNumber="1" r:id="rId2"/>
  <headerFooter alignWithMargins="0">
    <oddFooter>&amp;R&amp;P</oddFooter>
    <firstFooter>&amp;C64</firstFooter>
  </headerFooter>
  <rowBreaks count="12" manualBreakCount="12">
    <brk id="40" max="16383" man="1"/>
    <brk id="43" max="16383" man="1"/>
    <brk id="55" max="16383" man="1"/>
    <brk id="81" max="16383" man="1"/>
    <brk id="88" max="16383" man="1"/>
    <brk id="99" max="5" man="1"/>
    <brk id="137" max="16383" man="1"/>
    <brk id="155" max="5" man="1"/>
    <brk id="232" max="16383" man="1"/>
    <brk id="238" max="16383" man="1"/>
    <brk id="314" max="16383" man="1"/>
    <brk id="3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FAZA 1 _ IZOLACIJE</vt:lpstr>
      <vt:lpstr>'FAZA 1 _ IZOLACIJE'!Podrucje_ispisa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Ihorvat</dc:creator>
  <cp:lastModifiedBy>Zvonko Tušek</cp:lastModifiedBy>
  <cp:lastPrinted>2017-09-29T12:42:51Z</cp:lastPrinted>
  <dcterms:created xsi:type="dcterms:W3CDTF">2017-09-28T12:00:19Z</dcterms:created>
  <dcterms:modified xsi:type="dcterms:W3CDTF">2017-09-29T12:42:58Z</dcterms:modified>
</cp:coreProperties>
</file>