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Potrošnja - Mjesec (broj + nazi" sheetId="1" r:id="rId1"/>
  </sheets>
  <definedNames>
    <definedName name="_FiltarBazePodataka" localSheetId="0" hidden="1">'Potrošnja - Mjesec (broj + nazi'!$A$3:$C$3</definedName>
    <definedName name="_xlnm.Print_Area" localSheetId="0">'Potrošnja - Mjesec (broj + nazi'!$A$1:$F$83</definedName>
  </definedNames>
  <calcPr fullCalcOnLoad="1"/>
</workbook>
</file>

<file path=xl/sharedStrings.xml><?xml version="1.0" encoding="utf-8"?>
<sst xmlns="http://schemas.openxmlformats.org/spreadsheetml/2006/main" count="53" uniqueCount="42">
  <si>
    <t>MJESEC</t>
  </si>
  <si>
    <t>GODINA</t>
  </si>
  <si>
    <t>UKUPNO</t>
  </si>
  <si>
    <t>PRILOG VI: REFERENTNA POTROŠNJA ENERGENATA I GODIŠNJI TROŠKOVI</t>
  </si>
  <si>
    <t>Referentna potrošnja električne energije</t>
  </si>
  <si>
    <t>Napomena: bez PDV-a</t>
  </si>
  <si>
    <t>PROSJEK (kWh)</t>
  </si>
  <si>
    <t>REFERENTNA CIJENA ELEKTRIČNE ENERGIJE (kn/kWh)</t>
  </si>
  <si>
    <t>REFERENTNI TROŠKOVI ELEKTRIČNE ENERGIJE (kn/god)</t>
  </si>
  <si>
    <t>Ukupna referentna potrošnja</t>
  </si>
  <si>
    <t>REFERENTNA POTROŠNJA UKUPNO (kWh/god)</t>
  </si>
  <si>
    <t>Napomena: odnosi se na potrošnju toplinske energije te električne energije za rasvjetu</t>
  </si>
  <si>
    <t>Napomena: odnosi se samo na potrošnju električne energije za rasvjetu</t>
  </si>
  <si>
    <t>Napomena: odnosi se samo na potrošnju električne energije za rasvjetu, bez PDV-a</t>
  </si>
  <si>
    <t>REFERENTNI TROŠKOVI UKUPNO (kn/god)</t>
  </si>
  <si>
    <t>Napomena: odnosi se na troškove toplinske energije te električne energije za rasvjetu, bez PDV-a</t>
  </si>
  <si>
    <t>TROŠAK (kn)</t>
  </si>
  <si>
    <t>TROŠAK bez PDV (kn)</t>
  </si>
  <si>
    <t xml:space="preserve">GODIŠNJI PROSJEK </t>
  </si>
  <si>
    <t>Referentna potrošnja prirodnog plina</t>
  </si>
  <si>
    <t>REFERENTNA POTROŠNJA PRIRODNOG PLINA (kWh)</t>
  </si>
  <si>
    <t>REFERENTNI TROŠKOVI PRIRODNOG PLINA (kn/god)</t>
  </si>
  <si>
    <r>
      <t>REFERENTNA CIJENA PRIRODNOG PLINA (kn/m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</si>
  <si>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REFERENTNA POTROŠNJA PRIRODNOG PLINA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</si>
  <si>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JEDINIČNA CIJENA bez PDV (kn/m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</si>
  <si>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UTROŠENO m</t>
    </r>
    <r>
      <rPr>
        <b/>
        <vertAlign val="superscript"/>
        <sz val="10"/>
        <rFont val="Arial"/>
        <family val="2"/>
      </rPr>
      <t>3</t>
    </r>
  </si>
  <si>
    <t>Referentni troškovi održavanja</t>
  </si>
  <si>
    <t>Godina</t>
  </si>
  <si>
    <t>Fiksni troškovi</t>
  </si>
  <si>
    <t>Opis troška</t>
  </si>
  <si>
    <t>2012.</t>
  </si>
  <si>
    <t>2013.</t>
  </si>
  <si>
    <t>2014.</t>
  </si>
  <si>
    <t>SVEUKUPNO</t>
  </si>
  <si>
    <t>PROSJEK (kn/god)</t>
  </si>
  <si>
    <t>Ukupna referentna potrošnja vode</t>
  </si>
  <si>
    <t>Godišnji prosjek (m3)</t>
  </si>
  <si>
    <t>Godišnji troškovi (kn)</t>
  </si>
  <si>
    <t>Čišćenje dimnjaka</t>
  </si>
  <si>
    <t>Čišćenje kotla</t>
  </si>
  <si>
    <t>Pregled dimnjaka</t>
  </si>
  <si>
    <t>Cijena bez PDV-a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</si>
</sst>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  <numFmt numFmtId="165" formatCode="#,##0.00\ &quot;kn&quot;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7" fillId="0" borderId="11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165" fontId="0" fillId="0" borderId="10" xfId="0" applyNumberFormat="1" applyFill="1" applyBorder="1" applyAlignment="1">
      <alignment/>
    </xf>
    <xf numFmtId="0" fontId="37" fillId="0" borderId="10" xfId="0" applyFont="1" applyFill="1" applyBorder="1" applyAlignment="1">
      <alignment horizontal="left" wrapText="1"/>
    </xf>
    <xf numFmtId="165" fontId="37" fillId="0" borderId="12" xfId="0" applyNumberFormat="1" applyFont="1" applyFill="1" applyBorder="1" applyAlignment="1">
      <alignment/>
    </xf>
    <xf numFmtId="0" fontId="37" fillId="0" borderId="13" xfId="0" applyFont="1" applyFill="1" applyBorder="1" applyAlignment="1">
      <alignment wrapText="1"/>
    </xf>
    <xf numFmtId="165" fontId="37" fillId="0" borderId="14" xfId="0" applyNumberFormat="1" applyFont="1" applyFill="1" applyBorder="1" applyAlignment="1">
      <alignment/>
    </xf>
    <xf numFmtId="0" fontId="37" fillId="0" borderId="11" xfId="0" applyFont="1" applyFill="1" applyBorder="1" applyAlignment="1">
      <alignment wrapText="1"/>
    </xf>
    <xf numFmtId="165" fontId="37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7" fillId="0" borderId="16" xfId="0" applyFont="1" applyFill="1" applyBorder="1" applyAlignment="1">
      <alignment wrapText="1"/>
    </xf>
    <xf numFmtId="165" fontId="37" fillId="0" borderId="10" xfId="0" applyNumberFormat="1" applyFont="1" applyFill="1" applyBorder="1" applyAlignment="1">
      <alignment/>
    </xf>
    <xf numFmtId="0" fontId="37" fillId="0" borderId="0" xfId="0" applyFont="1" applyFill="1" applyBorder="1" applyAlignment="1">
      <alignment wrapText="1"/>
    </xf>
    <xf numFmtId="165" fontId="3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2" fillId="0" borderId="0" xfId="0" applyNumberFormat="1" applyFont="1" applyFill="1" applyAlignment="1">
      <alignment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6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zoomScalePageLayoutView="0" workbookViewId="0" topLeftCell="A1">
      <selection activeCell="I58" sqref="I58"/>
    </sheetView>
  </sheetViews>
  <sheetFormatPr defaultColWidth="9.140625" defaultRowHeight="12.75"/>
  <cols>
    <col min="1" max="1" width="52.57421875" style="0" customWidth="1"/>
    <col min="2" max="2" width="22.8515625" style="0" customWidth="1"/>
    <col min="3" max="3" width="16.421875" style="0" customWidth="1"/>
    <col min="4" max="4" width="12.28125" style="0" bestFit="1" customWidth="1"/>
    <col min="5" max="5" width="14.00390625" style="0" customWidth="1"/>
    <col min="6" max="6" width="18.28125" style="0" customWidth="1"/>
  </cols>
  <sheetData>
    <row r="1" spans="1:9" ht="31.5" customHeight="1">
      <c r="A1" s="43" t="s">
        <v>3</v>
      </c>
      <c r="B1" s="44"/>
      <c r="C1" s="44"/>
      <c r="D1" s="44"/>
      <c r="E1" s="45"/>
      <c r="F1" s="45"/>
      <c r="G1" s="45"/>
      <c r="H1" s="45"/>
      <c r="I1" s="45"/>
    </row>
    <row r="2" spans="1:6" ht="31.5" customHeight="1">
      <c r="A2" s="46" t="s">
        <v>19</v>
      </c>
      <c r="B2" s="47"/>
      <c r="C2" s="47"/>
      <c r="D2" s="1"/>
      <c r="E2" s="1"/>
      <c r="F2" s="1"/>
    </row>
    <row r="3" spans="1:6" s="12" customFormat="1" ht="43.5" customHeight="1">
      <c r="A3" s="24" t="s">
        <v>0</v>
      </c>
      <c r="B3" s="24" t="s">
        <v>25</v>
      </c>
      <c r="C3" s="24" t="s">
        <v>1</v>
      </c>
      <c r="D3" s="24" t="s">
        <v>16</v>
      </c>
      <c r="E3" s="24" t="s">
        <v>17</v>
      </c>
      <c r="F3" s="24" t="s">
        <v>24</v>
      </c>
    </row>
    <row r="4" spans="1:6" ht="12.75">
      <c r="A4" s="1">
        <v>1</v>
      </c>
      <c r="B4" s="2">
        <v>6589.1475</v>
      </c>
      <c r="C4" s="1">
        <v>2012</v>
      </c>
      <c r="D4" s="23">
        <v>35094.07955</v>
      </c>
      <c r="E4" s="23">
        <v>28075.26364</v>
      </c>
      <c r="F4" s="20">
        <f>E4/B4</f>
        <v>4.260833991043606</v>
      </c>
    </row>
    <row r="5" spans="1:6" ht="12.75">
      <c r="A5" s="1">
        <v>2</v>
      </c>
      <c r="B5" s="2">
        <v>9085.4946</v>
      </c>
      <c r="C5" s="1">
        <v>2012</v>
      </c>
      <c r="D5" s="23">
        <v>49443.056437499996</v>
      </c>
      <c r="E5" s="23">
        <v>39554.44515</v>
      </c>
      <c r="F5" s="20">
        <f aca="true" t="shared" si="0" ref="F5:F29">E5/B5</f>
        <v>4.353581933778266</v>
      </c>
    </row>
    <row r="6" spans="1:6" ht="12.75">
      <c r="A6" s="1">
        <v>3</v>
      </c>
      <c r="B6" s="2">
        <v>3364.2297</v>
      </c>
      <c r="C6" s="1">
        <v>2012</v>
      </c>
      <c r="D6" s="23">
        <v>18007.691625</v>
      </c>
      <c r="E6" s="23">
        <v>14406.1533</v>
      </c>
      <c r="F6" s="20">
        <f t="shared" si="0"/>
        <v>4.282155079957828</v>
      </c>
    </row>
    <row r="7" spans="1:6" ht="12.75">
      <c r="A7" s="1">
        <v>4</v>
      </c>
      <c r="B7" s="2">
        <v>1401.3324</v>
      </c>
      <c r="C7" s="1">
        <v>2012</v>
      </c>
      <c r="D7" s="23">
        <v>7514.8201500000005</v>
      </c>
      <c r="E7" s="23">
        <v>6011.85612</v>
      </c>
      <c r="F7" s="20">
        <f t="shared" si="0"/>
        <v>4.290099993406276</v>
      </c>
    </row>
    <row r="8" spans="1:6" ht="12.75">
      <c r="A8" s="1">
        <v>5</v>
      </c>
      <c r="B8" s="2">
        <v>2.0007</v>
      </c>
      <c r="C8" s="1">
        <v>2012</v>
      </c>
      <c r="D8" s="23">
        <v>31.01930625</v>
      </c>
      <c r="E8" s="23">
        <v>24.815445</v>
      </c>
      <c r="F8" s="20">
        <f t="shared" si="0"/>
        <v>12.40338131653921</v>
      </c>
    </row>
    <row r="9" spans="1:6" ht="12.75">
      <c r="A9" s="1">
        <v>10</v>
      </c>
      <c r="B9" s="2">
        <v>1412.4942</v>
      </c>
      <c r="C9" s="1">
        <v>2012</v>
      </c>
      <c r="D9" s="23">
        <v>7087.422015</v>
      </c>
      <c r="E9" s="23">
        <v>5669.937612</v>
      </c>
      <c r="F9" s="20">
        <f t="shared" si="0"/>
        <v>4.01413160634571</v>
      </c>
    </row>
    <row r="10" spans="1:6" ht="12.75">
      <c r="A10" s="3">
        <v>11</v>
      </c>
      <c r="B10" s="4">
        <v>2813.1948</v>
      </c>
      <c r="C10" s="3">
        <v>2012</v>
      </c>
      <c r="D10" s="23">
        <v>14095.2149125</v>
      </c>
      <c r="E10" s="23">
        <v>11276.17193</v>
      </c>
      <c r="F10" s="20">
        <f t="shared" si="0"/>
        <v>4.0083153608843585</v>
      </c>
    </row>
    <row r="11" spans="1:6" ht="12.75">
      <c r="A11" s="1">
        <v>12</v>
      </c>
      <c r="B11" s="2">
        <v>5512.3497</v>
      </c>
      <c r="C11" s="1">
        <v>2012</v>
      </c>
      <c r="D11" s="23">
        <v>27599.25605</v>
      </c>
      <c r="E11" s="23">
        <v>22079.40484</v>
      </c>
      <c r="F11" s="20">
        <f t="shared" si="0"/>
        <v>4.005443420978898</v>
      </c>
    </row>
    <row r="12" spans="1:6" ht="12.75">
      <c r="A12" s="1">
        <v>1</v>
      </c>
      <c r="B12" s="2">
        <v>7289.6031</v>
      </c>
      <c r="C12" s="1">
        <v>2013</v>
      </c>
      <c r="D12" s="23">
        <v>36070.615625</v>
      </c>
      <c r="E12" s="23">
        <v>28856.4925</v>
      </c>
      <c r="F12" s="20">
        <f t="shared" si="0"/>
        <v>3.95858212088392</v>
      </c>
    </row>
    <row r="13" spans="1:6" ht="12.75">
      <c r="A13" s="1">
        <v>2</v>
      </c>
      <c r="B13" s="2">
        <v>6577.6698</v>
      </c>
      <c r="C13" s="1">
        <v>2013</v>
      </c>
      <c r="D13" s="23">
        <v>32549.73375</v>
      </c>
      <c r="E13" s="23">
        <v>26039.787</v>
      </c>
      <c r="F13" s="20">
        <f t="shared" si="0"/>
        <v>3.9588163881379392</v>
      </c>
    </row>
    <row r="14" spans="1:6" ht="12.75">
      <c r="A14" s="1">
        <v>3</v>
      </c>
      <c r="B14" s="2">
        <v>5538.0429</v>
      </c>
      <c r="C14" s="1">
        <v>2013</v>
      </c>
      <c r="D14" s="23">
        <v>27124.4629125</v>
      </c>
      <c r="E14" s="23">
        <v>21699.57033</v>
      </c>
      <c r="F14" s="20">
        <f t="shared" si="0"/>
        <v>3.918274148797222</v>
      </c>
    </row>
    <row r="15" spans="1:14" ht="12.75">
      <c r="A15" s="1">
        <v>4</v>
      </c>
      <c r="B15" s="2">
        <v>2006.5968</v>
      </c>
      <c r="C15" s="1">
        <v>2013</v>
      </c>
      <c r="D15" s="23">
        <v>10046.9799</v>
      </c>
      <c r="E15" s="23">
        <v>8037.58392</v>
      </c>
      <c r="F15" s="20">
        <f t="shared" si="0"/>
        <v>4.005579955076176</v>
      </c>
      <c r="I15" s="11"/>
      <c r="J15" s="11"/>
      <c r="K15" s="11"/>
      <c r="L15" s="11"/>
      <c r="M15" s="11"/>
      <c r="N15" s="11"/>
    </row>
    <row r="16" spans="1:14" ht="12.75">
      <c r="A16" s="1">
        <v>5</v>
      </c>
      <c r="B16" s="2">
        <v>16.3215</v>
      </c>
      <c r="C16" s="1">
        <v>2013</v>
      </c>
      <c r="D16" s="23">
        <v>100.608875</v>
      </c>
      <c r="E16" s="23">
        <v>80.4871</v>
      </c>
      <c r="F16" s="20">
        <f t="shared" si="0"/>
        <v>4.931354348558649</v>
      </c>
      <c r="I16" s="11"/>
      <c r="J16" s="11"/>
      <c r="K16" s="11"/>
      <c r="L16" s="11"/>
      <c r="M16" s="11"/>
      <c r="N16" s="11"/>
    </row>
    <row r="17" spans="1:6" ht="12.75">
      <c r="A17" s="1">
        <v>9</v>
      </c>
      <c r="B17" s="2">
        <v>105.4053</v>
      </c>
      <c r="C17" s="1">
        <v>2013</v>
      </c>
      <c r="D17" s="23">
        <v>521.62925375</v>
      </c>
      <c r="E17" s="23">
        <v>417.303403</v>
      </c>
      <c r="F17" s="20">
        <f t="shared" si="0"/>
        <v>3.959036243908039</v>
      </c>
    </row>
    <row r="18" spans="1:15" ht="12.75">
      <c r="A18" s="1">
        <v>10</v>
      </c>
      <c r="B18" s="2">
        <v>1310.0373</v>
      </c>
      <c r="C18" s="1">
        <v>2013</v>
      </c>
      <c r="D18" s="23">
        <v>5777.20011</v>
      </c>
      <c r="E18" s="23">
        <v>4621.760088</v>
      </c>
      <c r="F18" s="20">
        <f t="shared" si="0"/>
        <v>3.5279606832568815</v>
      </c>
      <c r="O18" s="11"/>
    </row>
    <row r="19" spans="1:15" ht="12.75">
      <c r="A19" s="1">
        <v>11</v>
      </c>
      <c r="B19" s="2">
        <v>3980.5506</v>
      </c>
      <c r="C19" s="1">
        <v>2013</v>
      </c>
      <c r="D19" s="23">
        <v>17256.872175</v>
      </c>
      <c r="E19" s="23">
        <v>13805.49774</v>
      </c>
      <c r="F19" s="20">
        <f t="shared" si="0"/>
        <v>3.468238223124208</v>
      </c>
      <c r="O19" s="11"/>
    </row>
    <row r="20" spans="1:6" ht="12.75">
      <c r="A20" s="1">
        <v>12</v>
      </c>
      <c r="B20" s="2">
        <v>5227.1973</v>
      </c>
      <c r="C20" s="1">
        <v>2013</v>
      </c>
      <c r="D20" s="23">
        <v>22855.9814125</v>
      </c>
      <c r="E20" s="23">
        <v>18284.78513</v>
      </c>
      <c r="F20" s="20">
        <f t="shared" si="0"/>
        <v>3.4980093691891065</v>
      </c>
    </row>
    <row r="21" spans="1:6" ht="12.75">
      <c r="A21" s="1">
        <v>1</v>
      </c>
      <c r="B21" s="2">
        <v>5855.4171</v>
      </c>
      <c r="C21" s="1">
        <v>2014</v>
      </c>
      <c r="D21" s="23">
        <v>25608.367374999998</v>
      </c>
      <c r="E21" s="23">
        <v>20486.6939</v>
      </c>
      <c r="F21" s="20">
        <f t="shared" si="0"/>
        <v>3.498759106332493</v>
      </c>
    </row>
    <row r="22" spans="1:6" ht="12.75">
      <c r="A22" s="1">
        <v>2</v>
      </c>
      <c r="B22" s="2">
        <v>5139.693</v>
      </c>
      <c r="C22" s="1">
        <v>2014</v>
      </c>
      <c r="D22" s="23">
        <v>22685.637499999997</v>
      </c>
      <c r="E22" s="23">
        <v>18148.51</v>
      </c>
      <c r="F22" s="20">
        <f t="shared" si="0"/>
        <v>3.5310494226016997</v>
      </c>
    </row>
    <row r="23" spans="1:6" ht="12.75">
      <c r="A23" s="1">
        <v>3</v>
      </c>
      <c r="B23" s="2">
        <v>3749.5224</v>
      </c>
      <c r="C23" s="1">
        <v>2014</v>
      </c>
      <c r="D23" s="23">
        <v>16616.622</v>
      </c>
      <c r="E23" s="23">
        <v>13293.2976</v>
      </c>
      <c r="F23" s="20">
        <f t="shared" si="0"/>
        <v>3.5453308933425762</v>
      </c>
    </row>
    <row r="24" spans="1:6" ht="12.75">
      <c r="A24" s="1">
        <v>4</v>
      </c>
      <c r="B24" s="2">
        <v>1136.2923</v>
      </c>
      <c r="C24" s="1">
        <v>2014</v>
      </c>
      <c r="D24" s="23">
        <v>5070.51275</v>
      </c>
      <c r="E24" s="23">
        <v>4056.4102</v>
      </c>
      <c r="F24" s="20">
        <f t="shared" si="0"/>
        <v>3.569865077850127</v>
      </c>
    </row>
    <row r="25" spans="1:15" s="11" customFormat="1" ht="12.75">
      <c r="A25" s="1">
        <v>5</v>
      </c>
      <c r="B25" s="2">
        <v>26.5356</v>
      </c>
      <c r="C25" s="1">
        <v>2014</v>
      </c>
      <c r="D25" s="23">
        <v>166.86499999999998</v>
      </c>
      <c r="E25" s="23">
        <v>133.492</v>
      </c>
      <c r="F25" s="20">
        <f t="shared" si="0"/>
        <v>5.0306757714165125</v>
      </c>
      <c r="I25"/>
      <c r="J25"/>
      <c r="K25"/>
      <c r="L25"/>
      <c r="M25"/>
      <c r="N25"/>
      <c r="O25"/>
    </row>
    <row r="26" spans="1:15" s="11" customFormat="1" ht="12.75">
      <c r="A26" s="1">
        <v>10</v>
      </c>
      <c r="B26" s="2">
        <v>1373.9544</v>
      </c>
      <c r="C26" s="1">
        <v>2014</v>
      </c>
      <c r="D26" s="23">
        <v>6286.9439999999995</v>
      </c>
      <c r="E26" s="23">
        <v>5029.5552</v>
      </c>
      <c r="F26" s="20">
        <f t="shared" si="0"/>
        <v>3.6606420125733425</v>
      </c>
      <c r="I26"/>
      <c r="J26"/>
      <c r="K26"/>
      <c r="L26"/>
      <c r="M26"/>
      <c r="N26"/>
      <c r="O26"/>
    </row>
    <row r="27" spans="1:6" ht="12.75">
      <c r="A27" s="1">
        <v>11</v>
      </c>
      <c r="B27" s="2">
        <v>4324.0392</v>
      </c>
      <c r="C27" s="1">
        <v>2014</v>
      </c>
      <c r="D27" s="23">
        <v>19678.592</v>
      </c>
      <c r="E27" s="23">
        <v>15742.8736</v>
      </c>
      <c r="F27" s="20">
        <f t="shared" si="0"/>
        <v>3.6407795748012646</v>
      </c>
    </row>
    <row r="28" spans="1:6" ht="12.75">
      <c r="A28" s="13">
        <v>12</v>
      </c>
      <c r="B28" s="14">
        <v>4811.9994</v>
      </c>
      <c r="C28" s="13">
        <v>2014</v>
      </c>
      <c r="D28" s="23">
        <v>21893.644</v>
      </c>
      <c r="E28" s="23">
        <v>17514.9152</v>
      </c>
      <c r="F28" s="20">
        <f t="shared" si="0"/>
        <v>3.639841517852226</v>
      </c>
    </row>
    <row r="29" spans="1:6" ht="12.75">
      <c r="A29" s="15" t="s">
        <v>2</v>
      </c>
      <c r="B29" s="16">
        <f>SUM(B4:B28)</f>
        <v>88649.12160000001</v>
      </c>
      <c r="C29" s="17"/>
      <c r="D29" s="16">
        <f>SUM(D4:D28)</f>
        <v>429183.82868499996</v>
      </c>
      <c r="E29" s="16">
        <f>SUM(E4:E28)</f>
        <v>343347.062948</v>
      </c>
      <c r="F29" s="20">
        <f t="shared" si="0"/>
        <v>3.8731016929557476</v>
      </c>
    </row>
    <row r="30" spans="1:6" ht="12.75">
      <c r="A30" s="18" t="s">
        <v>18</v>
      </c>
      <c r="B30" s="19">
        <f>B29/3</f>
        <v>29549.707200000004</v>
      </c>
      <c r="C30" s="18"/>
      <c r="D30" s="16">
        <f>D29/3</f>
        <v>143061.27622833333</v>
      </c>
      <c r="E30" s="16">
        <f>E29/3</f>
        <v>114449.02098266665</v>
      </c>
      <c r="F30" s="21">
        <f>E30/B30</f>
        <v>3.8731016929557476</v>
      </c>
    </row>
    <row r="31" spans="1:3" ht="12.75">
      <c r="A31" s="5"/>
      <c r="B31" s="8"/>
      <c r="C31" s="5"/>
    </row>
    <row r="32" spans="1:3" ht="15.75" customHeight="1">
      <c r="A32" s="6" t="s">
        <v>23</v>
      </c>
      <c r="B32" s="8">
        <f>B30</f>
        <v>29549.707200000004</v>
      </c>
      <c r="C32" s="7"/>
    </row>
    <row r="33" spans="1:3" ht="15.75" customHeight="1">
      <c r="A33" s="6" t="s">
        <v>20</v>
      </c>
      <c r="B33" s="8">
        <f>B30*9.5</f>
        <v>280722.2184</v>
      </c>
      <c r="C33" s="5"/>
    </row>
    <row r="34" spans="1:3" ht="14.25">
      <c r="A34" s="6" t="s">
        <v>22</v>
      </c>
      <c r="B34" s="22">
        <f>F30</f>
        <v>3.8731016929557476</v>
      </c>
      <c r="C34" s="5"/>
    </row>
    <row r="35" spans="1:3" ht="12.75">
      <c r="A35" s="6" t="s">
        <v>21</v>
      </c>
      <c r="B35" s="8">
        <f>B30*B34</f>
        <v>114449.02098266665</v>
      </c>
      <c r="C35" s="5"/>
    </row>
    <row r="36" spans="1:3" ht="12.75">
      <c r="A36" s="6" t="s">
        <v>5</v>
      </c>
      <c r="B36" s="5"/>
      <c r="C36" s="5"/>
    </row>
    <row r="37" spans="1:3" ht="12.75">
      <c r="A37" s="6"/>
      <c r="B37" s="5"/>
      <c r="C37" s="5"/>
    </row>
    <row r="38" spans="1:3" ht="12.75">
      <c r="A38" s="6"/>
      <c r="B38" s="5"/>
      <c r="C38" s="5"/>
    </row>
    <row r="39" spans="1:3" ht="21" customHeight="1">
      <c r="A39" s="48" t="s">
        <v>4</v>
      </c>
      <c r="B39" s="49"/>
      <c r="C39" s="50"/>
    </row>
    <row r="40" spans="1:3" ht="12.75">
      <c r="A40" s="5"/>
      <c r="B40" s="5"/>
      <c r="C40" s="5"/>
    </row>
    <row r="41" spans="1:3" ht="12.75">
      <c r="A41" s="6" t="s">
        <v>6</v>
      </c>
      <c r="B41" s="8">
        <v>16195</v>
      </c>
      <c r="C41" s="5"/>
    </row>
    <row r="42" spans="1:3" ht="25.5">
      <c r="A42" s="6" t="s">
        <v>12</v>
      </c>
      <c r="B42" s="8"/>
      <c r="C42" s="5"/>
    </row>
    <row r="43" spans="1:3" ht="12.75">
      <c r="A43" s="5"/>
      <c r="B43" s="8"/>
      <c r="C43" s="5"/>
    </row>
    <row r="44" spans="1:3" ht="12.75">
      <c r="A44" s="6" t="s">
        <v>7</v>
      </c>
      <c r="B44" s="8">
        <v>1.13</v>
      </c>
      <c r="C44" s="5"/>
    </row>
    <row r="45" spans="1:3" ht="25.5">
      <c r="A45" s="6" t="s">
        <v>8</v>
      </c>
      <c r="B45" s="8">
        <f>B41*B44</f>
        <v>18300.35</v>
      </c>
      <c r="C45" s="5"/>
    </row>
    <row r="46" spans="1:3" ht="25.5">
      <c r="A46" s="6" t="s">
        <v>13</v>
      </c>
      <c r="B46" s="8"/>
      <c r="C46" s="5"/>
    </row>
    <row r="47" spans="1:3" ht="12.75">
      <c r="A47" s="5"/>
      <c r="B47" s="5"/>
      <c r="C47" s="5"/>
    </row>
    <row r="48" spans="1:3" ht="23.25" customHeight="1">
      <c r="A48" s="48" t="s">
        <v>26</v>
      </c>
      <c r="B48" s="49"/>
      <c r="C48" s="50"/>
    </row>
    <row r="49" spans="1:3" ht="12.75">
      <c r="A49" s="5"/>
      <c r="B49" s="5"/>
      <c r="C49" s="5"/>
    </row>
    <row r="50" spans="1:3" ht="15">
      <c r="A50" s="51" t="s">
        <v>27</v>
      </c>
      <c r="B50" s="53" t="s">
        <v>28</v>
      </c>
      <c r="C50" s="54"/>
    </row>
    <row r="51" spans="1:3" ht="15">
      <c r="A51" s="52"/>
      <c r="B51" s="26" t="s">
        <v>29</v>
      </c>
      <c r="C51" s="26" t="s">
        <v>41</v>
      </c>
    </row>
    <row r="52" spans="1:3" ht="12.75">
      <c r="A52" s="55" t="s">
        <v>30</v>
      </c>
      <c r="B52" s="27" t="s">
        <v>38</v>
      </c>
      <c r="C52" s="28">
        <v>150</v>
      </c>
    </row>
    <row r="53" spans="1:3" ht="12.75">
      <c r="A53" s="56"/>
      <c r="B53" s="27" t="s">
        <v>39</v>
      </c>
      <c r="C53" s="28">
        <v>1784</v>
      </c>
    </row>
    <row r="54" spans="1:3" ht="12.75">
      <c r="A54" s="56"/>
      <c r="B54" s="27" t="s">
        <v>40</v>
      </c>
      <c r="C54" s="28">
        <v>1784</v>
      </c>
    </row>
    <row r="55" spans="1:3" ht="15">
      <c r="A55" s="57"/>
      <c r="B55" s="29" t="s">
        <v>2</v>
      </c>
      <c r="C55" s="30">
        <f>SUM(C52:C54)</f>
        <v>3718</v>
      </c>
    </row>
    <row r="56" spans="1:3" ht="12.75">
      <c r="A56" s="58" t="s">
        <v>31</v>
      </c>
      <c r="B56" s="27" t="s">
        <v>38</v>
      </c>
      <c r="C56" s="28">
        <v>150</v>
      </c>
    </row>
    <row r="57" spans="1:3" ht="12.75">
      <c r="A57" s="59"/>
      <c r="B57" s="27" t="s">
        <v>39</v>
      </c>
      <c r="C57" s="28">
        <v>1784</v>
      </c>
    </row>
    <row r="58" spans="1:3" ht="12.75">
      <c r="A58" s="59"/>
      <c r="B58" s="27" t="s">
        <v>40</v>
      </c>
      <c r="C58" s="28">
        <v>1784</v>
      </c>
    </row>
    <row r="59" spans="1:3" ht="15">
      <c r="A59" s="60"/>
      <c r="B59" s="31" t="s">
        <v>2</v>
      </c>
      <c r="C59" s="32">
        <f>SUM(C56:C58)</f>
        <v>3718</v>
      </c>
    </row>
    <row r="60" spans="1:3" ht="12.75">
      <c r="A60" s="58" t="s">
        <v>32</v>
      </c>
      <c r="B60" s="27" t="s">
        <v>38</v>
      </c>
      <c r="C60" s="28">
        <v>150</v>
      </c>
    </row>
    <row r="61" spans="1:3" ht="12.75">
      <c r="A61" s="59"/>
      <c r="B61" s="27" t="s">
        <v>39</v>
      </c>
      <c r="C61" s="28">
        <v>1784</v>
      </c>
    </row>
    <row r="62" spans="1:3" ht="12.75">
      <c r="A62" s="59"/>
      <c r="B62" s="27" t="s">
        <v>40</v>
      </c>
      <c r="C62" s="28">
        <v>1784</v>
      </c>
    </row>
    <row r="63" spans="1:3" ht="15">
      <c r="A63" s="60"/>
      <c r="B63" s="33" t="s">
        <v>2</v>
      </c>
      <c r="C63" s="34">
        <f>SUM(C60:C62)</f>
        <v>3718</v>
      </c>
    </row>
    <row r="64" spans="1:3" ht="15">
      <c r="A64" s="35"/>
      <c r="B64" s="36" t="s">
        <v>33</v>
      </c>
      <c r="C64" s="37">
        <f>SUM(C55+C59+C63)</f>
        <v>11154</v>
      </c>
    </row>
    <row r="65" spans="1:3" ht="15">
      <c r="A65" s="35"/>
      <c r="B65" s="38"/>
      <c r="C65" s="39"/>
    </row>
    <row r="66" spans="1:3" ht="12.75">
      <c r="A66" s="40" t="s">
        <v>34</v>
      </c>
      <c r="B66" s="41"/>
      <c r="C66" s="42">
        <f>C64/3</f>
        <v>3718</v>
      </c>
    </row>
    <row r="67" spans="1:3" ht="12.75">
      <c r="A67" s="40" t="s">
        <v>5</v>
      </c>
      <c r="B67" s="41"/>
      <c r="C67" s="41"/>
    </row>
    <row r="68" spans="1:3" ht="12.75">
      <c r="A68" s="41"/>
      <c r="B68" s="41"/>
      <c r="C68" s="41"/>
    </row>
    <row r="69" spans="1:3" ht="18">
      <c r="A69" s="48" t="s">
        <v>35</v>
      </c>
      <c r="B69" s="61"/>
      <c r="C69" s="62"/>
    </row>
    <row r="71" spans="1:2" ht="12.75">
      <c r="A71" s="25" t="s">
        <v>36</v>
      </c>
      <c r="B71" s="10">
        <v>895</v>
      </c>
    </row>
    <row r="72" spans="1:2" ht="12.75">
      <c r="A72" s="25" t="s">
        <v>37</v>
      </c>
      <c r="B72" s="10">
        <v>11756.66</v>
      </c>
    </row>
    <row r="73" ht="12.75">
      <c r="A73" s="25" t="s">
        <v>5</v>
      </c>
    </row>
    <row r="74" spans="1:3" ht="12.75">
      <c r="A74" s="5"/>
      <c r="B74" s="5"/>
      <c r="C74" s="5"/>
    </row>
    <row r="75" spans="1:3" ht="12.75">
      <c r="A75" s="5"/>
      <c r="B75" s="5"/>
      <c r="C75" s="5"/>
    </row>
    <row r="76" spans="1:3" ht="12.75">
      <c r="A76" s="48" t="s">
        <v>9</v>
      </c>
      <c r="B76" s="49"/>
      <c r="C76" s="50"/>
    </row>
    <row r="77" spans="1:3" ht="12.75">
      <c r="A77" s="5"/>
      <c r="B77" s="5"/>
      <c r="C77" s="5"/>
    </row>
    <row r="78" spans="1:3" ht="12.75">
      <c r="A78" s="9" t="s">
        <v>10</v>
      </c>
      <c r="B78" s="10">
        <f>B33+B41</f>
        <v>296917.2184</v>
      </c>
      <c r="C78" s="5"/>
    </row>
    <row r="79" spans="1:3" ht="25.5">
      <c r="A79" s="6" t="s">
        <v>11</v>
      </c>
      <c r="B79" s="8"/>
      <c r="C79" s="5"/>
    </row>
    <row r="80" spans="1:3" ht="12.75">
      <c r="A80" s="5"/>
      <c r="B80" s="8"/>
      <c r="C80" s="5"/>
    </row>
    <row r="81" ht="12.75">
      <c r="B81" s="8"/>
    </row>
    <row r="82" spans="1:2" ht="12.75">
      <c r="A82" s="11" t="s">
        <v>14</v>
      </c>
      <c r="B82" s="10">
        <f>B35+B45+B72+C66</f>
        <v>148224.03098266665</v>
      </c>
    </row>
    <row r="83" spans="1:2" ht="25.5">
      <c r="A83" s="6" t="s">
        <v>15</v>
      </c>
      <c r="B83" s="8"/>
    </row>
  </sheetData>
  <sheetProtection/>
  <mergeCells count="11">
    <mergeCell ref="A69:C69"/>
    <mergeCell ref="A1:I1"/>
    <mergeCell ref="A2:C2"/>
    <mergeCell ref="A39:C39"/>
    <mergeCell ref="A76:C76"/>
    <mergeCell ref="A48:C48"/>
    <mergeCell ref="A50:A51"/>
    <mergeCell ref="B50:C50"/>
    <mergeCell ref="A52:A55"/>
    <mergeCell ref="A56:A59"/>
    <mergeCell ref="A60:A63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 Šafar</dc:creator>
  <cp:keywords/>
  <dc:description/>
  <cp:lastModifiedBy>Zoran Gumbas</cp:lastModifiedBy>
  <cp:lastPrinted>2015-02-16T07:18:50Z</cp:lastPrinted>
  <dcterms:created xsi:type="dcterms:W3CDTF">2015-02-11T11:52:10Z</dcterms:created>
  <dcterms:modified xsi:type="dcterms:W3CDTF">2015-02-27T13:29:02Z</dcterms:modified>
  <cp:category/>
  <cp:version/>
  <cp:contentType/>
  <cp:contentStatus/>
</cp:coreProperties>
</file>