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Potrošnja - Mjesec (broj + nazi" sheetId="1" r:id="rId1"/>
  </sheets>
  <definedNames>
    <definedName name="_FiltarBazePodataka" localSheetId="0" hidden="1">'Potrošnja - Mjesec (broj + nazi'!$A$3:$C$3</definedName>
  </definedNames>
  <calcPr fullCalcOnLoad="1"/>
</workbook>
</file>

<file path=xl/sharedStrings.xml><?xml version="1.0" encoding="utf-8"?>
<sst xmlns="http://schemas.openxmlformats.org/spreadsheetml/2006/main" count="54" uniqueCount="43">
  <si>
    <t>MJESEC</t>
  </si>
  <si>
    <t>GODINA</t>
  </si>
  <si>
    <t>UKUPNO</t>
  </si>
  <si>
    <t>PRILOG VI: REFERENTNA POTROŠNJA ENERGENATA I GODIŠNJI TROŠKOVI</t>
  </si>
  <si>
    <t>Referentna potrošnja električne energije</t>
  </si>
  <si>
    <t>Napomena: bez PDV-a</t>
  </si>
  <si>
    <t>PROSJEK (kWh)</t>
  </si>
  <si>
    <t>REFERENTNA CIJENA ELEKTRIČNE ENERGIJE (kn/kWh)</t>
  </si>
  <si>
    <t>REFERENTNI TROŠKOVI ELEKTRIČNE ENERGIJE (kn/god)</t>
  </si>
  <si>
    <t>Ukupna referentna potrošnja</t>
  </si>
  <si>
    <t>REFERENTNA POTROŠNJA UKUPNO (kWh/god)</t>
  </si>
  <si>
    <t>Napomena: odnosi se na potrošnju toplinske energije te električne energije za rasvjetu</t>
  </si>
  <si>
    <t>Napomena: odnosi se samo na potrošnju električne energije za rasvjetu</t>
  </si>
  <si>
    <t>Napomena: odnosi se samo na potrošnju električne energije za rasvjetu, bez PDV-a</t>
  </si>
  <si>
    <t>REFERENTNI TROŠKOVI UKUPNO (kn/god)</t>
  </si>
  <si>
    <t>Napomena: odnosi se na troškove toplinske energije te električne energije za rasvjetu, bez PDV-a</t>
  </si>
  <si>
    <t>TROŠAK (kn)</t>
  </si>
  <si>
    <t>TROŠAK bez PDV (kn)</t>
  </si>
  <si>
    <t xml:space="preserve">GODIŠNJI PROSJEK </t>
  </si>
  <si>
    <t>Referentna potrošnja prirodnog plina</t>
  </si>
  <si>
    <t>REFERENTNA POTROŠNJA PRIRODNOG PLINA (kWh)</t>
  </si>
  <si>
    <t>REFERENTNI TROŠKOVI PRIRODNOG PLINA (kn/god)</t>
  </si>
  <si>
    <r>
      <t>REFERENTNA CIJENA PRIRODNOG PLINA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</si>
  <si>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REFERENTNA POTROŠNJA PRIRODNOG PLINA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</si>
  <si>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JEDINIČNA CIJENA bez PDV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</si>
  <si>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UTROŠENO m</t>
    </r>
    <r>
      <rPr>
        <b/>
        <vertAlign val="superscript"/>
        <sz val="10"/>
        <rFont val="Arial"/>
        <family val="2"/>
      </rPr>
      <t>3</t>
    </r>
  </si>
  <si>
    <t>Godina</t>
  </si>
  <si>
    <t>Referentni troškovi održavanja</t>
  </si>
  <si>
    <t>Fiksni troškovi</t>
  </si>
  <si>
    <t>Opis troška</t>
  </si>
  <si>
    <t>2012.</t>
  </si>
  <si>
    <t>2013.</t>
  </si>
  <si>
    <t>2014.</t>
  </si>
  <si>
    <t>SVEUKUPNO</t>
  </si>
  <si>
    <t>PROSJEK (kn/god)</t>
  </si>
  <si>
    <t>Ukupna referentna potrošnja vode</t>
  </si>
  <si>
    <t>Godišnji prosjek (m3)</t>
  </si>
  <si>
    <t>Godišnji troškovi (kn)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</si>
  <si>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U 2013. godini na školi je promjenjena vanjska stolarija, što je vidljivo na računima za plin u 2014. godini, tako da je stvarna potrošnja sukladna stanju u 2014. a ne trogodišnjem prosjeku.</t>
    </r>
  </si>
  <si>
    <t>Čišćenje i kontrola peći</t>
  </si>
  <si>
    <t>Čišćenje i kotrola dimnjaka</t>
  </si>
  <si>
    <t>Čišćenje i kotrola dimnjaka akumulacijskog bojlera</t>
  </si>
  <si>
    <t xml:space="preserve">Cijena bez PDV-a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</si>
</sst>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#,##0.00\ &quot;kn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 horizontal="left" wrapText="1"/>
    </xf>
    <xf numFmtId="165" fontId="37" fillId="0" borderId="12" xfId="0" applyNumberFormat="1" applyFont="1" applyFill="1" applyBorder="1" applyAlignment="1">
      <alignment/>
    </xf>
    <xf numFmtId="0" fontId="37" fillId="0" borderId="13" xfId="0" applyFont="1" applyFill="1" applyBorder="1" applyAlignment="1">
      <alignment wrapText="1"/>
    </xf>
    <xf numFmtId="165" fontId="37" fillId="0" borderId="14" xfId="0" applyNumberFormat="1" applyFont="1" applyFill="1" applyBorder="1" applyAlignment="1">
      <alignment/>
    </xf>
    <xf numFmtId="0" fontId="37" fillId="0" borderId="11" xfId="0" applyFont="1" applyFill="1" applyBorder="1" applyAlignment="1">
      <alignment wrapText="1"/>
    </xf>
    <xf numFmtId="165" fontId="37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7" fillId="0" borderId="16" xfId="0" applyFont="1" applyFill="1" applyBorder="1" applyAlignment="1">
      <alignment wrapText="1"/>
    </xf>
    <xf numFmtId="165" fontId="37" fillId="0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165" fontId="3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6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60" zoomScalePageLayoutView="0" workbookViewId="0" topLeftCell="A1">
      <selection activeCell="F66" sqref="F66"/>
    </sheetView>
  </sheetViews>
  <sheetFormatPr defaultColWidth="9.140625" defaultRowHeight="12.75"/>
  <cols>
    <col min="1" max="1" width="52.57421875" style="0" customWidth="1"/>
    <col min="2" max="2" width="18.28125" style="0" customWidth="1"/>
    <col min="3" max="3" width="16.57421875" style="0" bestFit="1" customWidth="1"/>
    <col min="4" max="4" width="12.28125" style="0" bestFit="1" customWidth="1"/>
    <col min="5" max="5" width="14.00390625" style="0" customWidth="1"/>
    <col min="6" max="6" width="18.28125" style="0" customWidth="1"/>
    <col min="13" max="13" width="7.28125" style="0" bestFit="1" customWidth="1"/>
    <col min="14" max="14" width="18.57421875" style="0" bestFit="1" customWidth="1"/>
    <col min="15" max="15" width="10.421875" style="0" customWidth="1"/>
  </cols>
  <sheetData>
    <row r="1" spans="1:9" ht="31.5" customHeight="1">
      <c r="A1" s="46" t="s">
        <v>3</v>
      </c>
      <c r="B1" s="47"/>
      <c r="C1" s="47"/>
      <c r="D1" s="47"/>
      <c r="E1" s="48"/>
      <c r="F1" s="48"/>
      <c r="G1" s="48"/>
      <c r="H1" s="48"/>
      <c r="I1" s="48"/>
    </row>
    <row r="2" spans="1:6" ht="31.5" customHeight="1">
      <c r="A2" s="49" t="s">
        <v>19</v>
      </c>
      <c r="B2" s="50"/>
      <c r="C2" s="50"/>
      <c r="D2" s="1"/>
      <c r="E2" s="1"/>
      <c r="F2" s="1"/>
    </row>
    <row r="3" spans="1:6" s="12" customFormat="1" ht="43.5" customHeight="1">
      <c r="A3" s="24" t="s">
        <v>0</v>
      </c>
      <c r="B3" s="24" t="s">
        <v>25</v>
      </c>
      <c r="C3" s="24" t="s">
        <v>1</v>
      </c>
      <c r="D3" s="24" t="s">
        <v>16</v>
      </c>
      <c r="E3" s="24" t="s">
        <v>17</v>
      </c>
      <c r="F3" s="24" t="s">
        <v>24</v>
      </c>
    </row>
    <row r="4" spans="1:6" ht="12.75">
      <c r="A4" s="1">
        <v>1</v>
      </c>
      <c r="B4" s="2">
        <v>3938.6412</v>
      </c>
      <c r="C4" s="1">
        <v>2012</v>
      </c>
      <c r="D4" s="23">
        <v>20962.21451625</v>
      </c>
      <c r="E4" s="23">
        <v>16769.771613</v>
      </c>
      <c r="F4" s="20">
        <f>E4/B4</f>
        <v>4.257755596777894</v>
      </c>
    </row>
    <row r="5" spans="1:6" ht="12.75">
      <c r="A5" s="1">
        <v>2</v>
      </c>
      <c r="B5" s="2">
        <v>3187.7469</v>
      </c>
      <c r="C5" s="1">
        <v>2012</v>
      </c>
      <c r="D5" s="23">
        <v>17335.05159</v>
      </c>
      <c r="E5" s="23">
        <v>13868.041272</v>
      </c>
      <c r="F5" s="20">
        <f aca="true" t="shared" si="0" ref="F5:F37">E5/B5</f>
        <v>4.350421067619892</v>
      </c>
    </row>
    <row r="6" spans="1:6" ht="12.75">
      <c r="A6" s="1">
        <v>3</v>
      </c>
      <c r="B6" s="2">
        <v>970.2342</v>
      </c>
      <c r="C6" s="1">
        <v>2012</v>
      </c>
      <c r="D6" s="23">
        <v>5189.6749</v>
      </c>
      <c r="E6" s="23">
        <v>4151.73992</v>
      </c>
      <c r="F6" s="20">
        <f t="shared" si="0"/>
        <v>4.279111084725729</v>
      </c>
    </row>
    <row r="7" spans="1:6" ht="12.75">
      <c r="A7" s="1">
        <v>4</v>
      </c>
      <c r="B7" s="2">
        <v>383.1867</v>
      </c>
      <c r="C7" s="1">
        <v>2012</v>
      </c>
      <c r="D7" s="23">
        <v>2053.827875</v>
      </c>
      <c r="E7" s="23">
        <v>1643.0623</v>
      </c>
      <c r="F7" s="20">
        <f t="shared" si="0"/>
        <v>4.2878896892820135</v>
      </c>
    </row>
    <row r="8" spans="1:6" ht="12.75">
      <c r="A8" s="1">
        <v>5</v>
      </c>
      <c r="B8" s="2">
        <v>110.2491</v>
      </c>
      <c r="C8" s="1">
        <v>2012</v>
      </c>
      <c r="D8" s="23">
        <v>590.15504625</v>
      </c>
      <c r="E8" s="23">
        <v>472.124037</v>
      </c>
      <c r="F8" s="20">
        <f t="shared" si="0"/>
        <v>4.282339148346789</v>
      </c>
    </row>
    <row r="9" spans="1:6" ht="12.75">
      <c r="A9" s="1">
        <v>6</v>
      </c>
      <c r="B9" s="2">
        <v>62.8641</v>
      </c>
      <c r="C9" s="1">
        <v>2012</v>
      </c>
      <c r="D9" s="23">
        <v>354.2360625</v>
      </c>
      <c r="E9" s="23">
        <v>283.38885</v>
      </c>
      <c r="F9" s="20">
        <f t="shared" si="0"/>
        <v>4.5079600280605305</v>
      </c>
    </row>
    <row r="10" spans="1:6" ht="12.75">
      <c r="A10" s="3">
        <v>8</v>
      </c>
      <c r="B10" s="4">
        <v>104.3523</v>
      </c>
      <c r="C10" s="3">
        <v>2012</v>
      </c>
      <c r="D10" s="23">
        <v>620.4473825</v>
      </c>
      <c r="E10" s="23">
        <v>496.357906</v>
      </c>
      <c r="F10" s="20">
        <f t="shared" si="0"/>
        <v>4.756559328352131</v>
      </c>
    </row>
    <row r="11" spans="1:6" ht="12.75">
      <c r="A11" s="1">
        <v>9</v>
      </c>
      <c r="B11" s="2">
        <v>110.1438</v>
      </c>
      <c r="C11" s="1">
        <v>2012</v>
      </c>
      <c r="D11" s="23">
        <v>627.7325525</v>
      </c>
      <c r="E11" s="23">
        <v>502.186042</v>
      </c>
      <c r="F11" s="20">
        <f t="shared" si="0"/>
        <v>4.559367317997018</v>
      </c>
    </row>
    <row r="12" spans="1:18" ht="12.75">
      <c r="A12" s="1">
        <v>10</v>
      </c>
      <c r="B12" s="2">
        <v>783.0108</v>
      </c>
      <c r="C12" s="1">
        <v>2012</v>
      </c>
      <c r="D12" s="23">
        <v>3914.98833</v>
      </c>
      <c r="E12" s="23">
        <v>3131.990664</v>
      </c>
      <c r="F12" s="20">
        <f t="shared" si="0"/>
        <v>3.9999329051400054</v>
      </c>
      <c r="P12" s="11"/>
      <c r="Q12" s="11"/>
      <c r="R12" s="11"/>
    </row>
    <row r="13" spans="1:18" ht="12.75">
      <c r="A13" s="1">
        <v>11</v>
      </c>
      <c r="B13" s="2">
        <v>20.2176</v>
      </c>
      <c r="C13" s="1">
        <v>2012</v>
      </c>
      <c r="D13" s="23">
        <v>121.17876</v>
      </c>
      <c r="E13" s="23">
        <v>96.943008</v>
      </c>
      <c r="F13" s="20">
        <f t="shared" si="0"/>
        <v>4.7949810066476735</v>
      </c>
      <c r="P13" s="11"/>
      <c r="Q13" s="11"/>
      <c r="R13" s="11"/>
    </row>
    <row r="14" spans="1:6" ht="12.75">
      <c r="A14" s="1">
        <v>12</v>
      </c>
      <c r="B14" s="2">
        <v>3603.366</v>
      </c>
      <c r="C14" s="1">
        <v>2012</v>
      </c>
      <c r="D14" s="23">
        <v>17942.23785</v>
      </c>
      <c r="E14" s="23">
        <v>14353.79028</v>
      </c>
      <c r="F14" s="20">
        <f t="shared" si="0"/>
        <v>3.983439450780187</v>
      </c>
    </row>
    <row r="15" spans="1:16" ht="12.75">
      <c r="A15" s="1">
        <v>1</v>
      </c>
      <c r="B15" s="2">
        <v>4014.036</v>
      </c>
      <c r="C15" s="1">
        <v>2013</v>
      </c>
      <c r="D15" s="23">
        <v>19110.02505</v>
      </c>
      <c r="E15" s="23">
        <v>15288.02004</v>
      </c>
      <c r="F15" s="20">
        <f t="shared" si="0"/>
        <v>3.8086404905187696</v>
      </c>
      <c r="I15" s="11"/>
      <c r="J15" s="26"/>
      <c r="K15" s="26"/>
      <c r="L15" s="26"/>
      <c r="M15" s="26"/>
      <c r="N15" s="26"/>
      <c r="O15" s="26"/>
      <c r="P15" s="26"/>
    </row>
    <row r="16" spans="1:16" ht="12.75">
      <c r="A16" s="1">
        <v>2</v>
      </c>
      <c r="B16" s="2">
        <v>3383.7102</v>
      </c>
      <c r="C16" s="1">
        <v>2013</v>
      </c>
      <c r="D16" s="23">
        <v>15982.2656475</v>
      </c>
      <c r="E16" s="23">
        <v>12785.812518</v>
      </c>
      <c r="F16" s="20">
        <f t="shared" si="0"/>
        <v>3.7786369878838917</v>
      </c>
      <c r="I16" s="11"/>
      <c r="J16" s="25"/>
      <c r="K16" s="25"/>
      <c r="L16" s="25"/>
      <c r="M16" s="25"/>
      <c r="N16" s="25"/>
      <c r="O16" s="25"/>
      <c r="P16" s="25"/>
    </row>
    <row r="17" spans="1:16" ht="12.75">
      <c r="A17" s="1">
        <v>3</v>
      </c>
      <c r="B17" s="2">
        <v>2343.5568</v>
      </c>
      <c r="C17" s="1">
        <v>2013</v>
      </c>
      <c r="D17" s="23">
        <v>11045.60754</v>
      </c>
      <c r="E17" s="23">
        <v>8836.486032</v>
      </c>
      <c r="F17" s="20">
        <f t="shared" si="0"/>
        <v>3.770544853873395</v>
      </c>
      <c r="J17" s="25"/>
      <c r="K17" s="25"/>
      <c r="L17" s="25"/>
      <c r="M17" s="25"/>
      <c r="N17" s="25"/>
      <c r="O17" s="25"/>
      <c r="P17" s="25"/>
    </row>
    <row r="18" spans="1:16" ht="12.75">
      <c r="A18" s="1">
        <v>4</v>
      </c>
      <c r="B18" s="2">
        <v>919.4796</v>
      </c>
      <c r="C18" s="1">
        <v>2013</v>
      </c>
      <c r="D18" s="23">
        <v>4440.50144</v>
      </c>
      <c r="E18" s="23">
        <v>3552.401152</v>
      </c>
      <c r="F18" s="20">
        <f t="shared" si="0"/>
        <v>3.8634909920785625</v>
      </c>
      <c r="J18" s="25"/>
      <c r="K18" s="25"/>
      <c r="L18" s="25"/>
      <c r="M18" s="25"/>
      <c r="N18" s="25"/>
      <c r="O18" s="25"/>
      <c r="P18" s="25"/>
    </row>
    <row r="19" spans="1:16" ht="12.75">
      <c r="A19" s="1">
        <v>7</v>
      </c>
      <c r="B19" s="2">
        <v>40.8564</v>
      </c>
      <c r="C19" s="1">
        <v>2013</v>
      </c>
      <c r="D19" s="23">
        <v>212.044315</v>
      </c>
      <c r="E19" s="23">
        <v>169.635452</v>
      </c>
      <c r="F19" s="20">
        <f t="shared" si="0"/>
        <v>4.151992148108986</v>
      </c>
      <c r="J19" s="25"/>
      <c r="K19" s="25"/>
      <c r="L19" s="25"/>
      <c r="M19" s="25"/>
      <c r="N19" s="25"/>
      <c r="O19" s="25"/>
      <c r="P19" s="25"/>
    </row>
    <row r="20" spans="1:16" ht="12.75">
      <c r="A20" s="1">
        <v>8</v>
      </c>
      <c r="B20" s="2">
        <v>63.2853</v>
      </c>
      <c r="C20" s="1">
        <v>2013</v>
      </c>
      <c r="D20" s="23">
        <v>319.5608975</v>
      </c>
      <c r="E20" s="23">
        <v>255.648718</v>
      </c>
      <c r="F20" s="20">
        <f t="shared" si="0"/>
        <v>4.039622439966311</v>
      </c>
      <c r="J20" s="25"/>
      <c r="K20" s="25"/>
      <c r="L20" s="25"/>
      <c r="M20" s="25"/>
      <c r="N20" s="25"/>
      <c r="O20" s="25"/>
      <c r="P20" s="25"/>
    </row>
    <row r="21" spans="1:16" ht="12.75">
      <c r="A21" s="1">
        <v>9</v>
      </c>
      <c r="B21" s="2">
        <v>131.8356</v>
      </c>
      <c r="C21" s="1">
        <v>2013</v>
      </c>
      <c r="D21" s="23">
        <v>634.917235</v>
      </c>
      <c r="E21" s="23">
        <v>507.933788</v>
      </c>
      <c r="F21" s="20">
        <f t="shared" si="0"/>
        <v>3.8527817069137624</v>
      </c>
      <c r="J21" s="25"/>
      <c r="K21" s="25"/>
      <c r="L21" s="25"/>
      <c r="M21" s="25"/>
      <c r="N21" s="25"/>
      <c r="O21" s="25"/>
      <c r="P21" s="25"/>
    </row>
    <row r="22" spans="1:6" ht="12.75">
      <c r="A22" s="1">
        <v>10</v>
      </c>
      <c r="B22" s="2">
        <v>681.8175</v>
      </c>
      <c r="C22" s="1">
        <v>2013</v>
      </c>
      <c r="D22" s="23">
        <v>2952.861125</v>
      </c>
      <c r="E22" s="23">
        <v>2362.2889</v>
      </c>
      <c r="F22" s="20">
        <f t="shared" si="0"/>
        <v>3.464693851360518</v>
      </c>
    </row>
    <row r="23" spans="1:19" ht="12.75">
      <c r="A23" s="1">
        <v>11</v>
      </c>
      <c r="B23" s="2">
        <v>2062.4058</v>
      </c>
      <c r="C23" s="1">
        <v>2013</v>
      </c>
      <c r="D23" s="23">
        <v>8758.0620125</v>
      </c>
      <c r="E23" s="23">
        <v>7006.44961</v>
      </c>
      <c r="F23" s="20">
        <f t="shared" si="0"/>
        <v>3.3972216379531126</v>
      </c>
      <c r="S23" s="11"/>
    </row>
    <row r="24" spans="1:19" ht="12.75">
      <c r="A24" s="1">
        <v>12</v>
      </c>
      <c r="B24" s="2">
        <v>3081.1833</v>
      </c>
      <c r="C24" s="1">
        <v>2013</v>
      </c>
      <c r="D24" s="23">
        <v>13192.610455</v>
      </c>
      <c r="E24" s="23">
        <v>10554.088364</v>
      </c>
      <c r="F24" s="20">
        <f t="shared" si="0"/>
        <v>3.42533609214356</v>
      </c>
      <c r="S24" s="11"/>
    </row>
    <row r="25" spans="1:19" s="11" customFormat="1" ht="12.75">
      <c r="A25" s="1">
        <v>1</v>
      </c>
      <c r="B25" s="2">
        <v>2503.8234</v>
      </c>
      <c r="C25" s="1">
        <v>2014</v>
      </c>
      <c r="D25" s="23">
        <v>10860.42075</v>
      </c>
      <c r="E25" s="23">
        <v>8688.3366</v>
      </c>
      <c r="F25" s="20">
        <f t="shared" si="0"/>
        <v>3.4700277184085744</v>
      </c>
      <c r="I25"/>
      <c r="J25"/>
      <c r="K25"/>
      <c r="L25"/>
      <c r="M25"/>
      <c r="N25"/>
      <c r="O25"/>
      <c r="P25"/>
      <c r="Q25"/>
      <c r="R25"/>
      <c r="S25"/>
    </row>
    <row r="26" spans="1:19" s="11" customFormat="1" ht="12.75">
      <c r="A26" s="1">
        <v>2</v>
      </c>
      <c r="B26" s="2">
        <v>2452.2264</v>
      </c>
      <c r="C26" s="1">
        <v>2014</v>
      </c>
      <c r="D26" s="23">
        <v>10669.063</v>
      </c>
      <c r="E26" s="23">
        <v>8535.2504</v>
      </c>
      <c r="F26" s="20">
        <f t="shared" si="0"/>
        <v>3.4806127199348316</v>
      </c>
      <c r="I26"/>
      <c r="J26"/>
      <c r="K26"/>
      <c r="L26"/>
      <c r="M26"/>
      <c r="N26"/>
      <c r="O26"/>
      <c r="P26"/>
      <c r="Q26"/>
      <c r="R26"/>
      <c r="S26"/>
    </row>
    <row r="27" spans="1:6" ht="12.75">
      <c r="A27" s="1">
        <v>3</v>
      </c>
      <c r="B27" s="2">
        <v>1510.2126</v>
      </c>
      <c r="C27" s="1">
        <v>2014</v>
      </c>
      <c r="D27" s="23">
        <v>6615.09975</v>
      </c>
      <c r="E27" s="23">
        <v>5292.0798</v>
      </c>
      <c r="F27" s="20">
        <f t="shared" si="0"/>
        <v>3.504195237147406</v>
      </c>
    </row>
    <row r="28" spans="1:6" ht="12.75">
      <c r="A28" s="1">
        <v>4</v>
      </c>
      <c r="B28" s="2">
        <v>674.0253</v>
      </c>
      <c r="C28" s="1">
        <v>2014</v>
      </c>
      <c r="D28" s="23">
        <v>2973.158625</v>
      </c>
      <c r="E28" s="23">
        <v>2378.5269</v>
      </c>
      <c r="F28" s="20">
        <f t="shared" si="0"/>
        <v>3.5288391993594304</v>
      </c>
    </row>
    <row r="29" spans="1:6" ht="12.75">
      <c r="A29" s="1">
        <v>5</v>
      </c>
      <c r="B29" s="2">
        <v>98.8767</v>
      </c>
      <c r="C29" s="1">
        <v>2014</v>
      </c>
      <c r="D29" s="23">
        <v>466.85775</v>
      </c>
      <c r="E29" s="23">
        <v>373.4862</v>
      </c>
      <c r="F29" s="20">
        <f t="shared" si="0"/>
        <v>3.777292324683166</v>
      </c>
    </row>
    <row r="30" spans="1:6" ht="12.75">
      <c r="A30" s="1">
        <v>6</v>
      </c>
      <c r="B30" s="2">
        <v>72.4464</v>
      </c>
      <c r="C30" s="1">
        <v>2014</v>
      </c>
      <c r="D30" s="23">
        <v>352.088</v>
      </c>
      <c r="E30" s="23">
        <v>281.6704</v>
      </c>
      <c r="F30" s="20">
        <f t="shared" si="0"/>
        <v>3.8879833918593607</v>
      </c>
    </row>
    <row r="31" spans="1:6" ht="12.75">
      <c r="A31" s="1">
        <v>7</v>
      </c>
      <c r="B31" s="2">
        <v>59.2839</v>
      </c>
      <c r="C31" s="1">
        <v>2014</v>
      </c>
      <c r="D31" s="23">
        <v>363.7585</v>
      </c>
      <c r="E31" s="23">
        <v>291.0068</v>
      </c>
      <c r="F31" s="20">
        <f t="shared" si="0"/>
        <v>4.908698651741872</v>
      </c>
    </row>
    <row r="32" spans="1:6" ht="15.75" customHeight="1">
      <c r="A32" s="13">
        <v>8</v>
      </c>
      <c r="B32" s="14">
        <v>58.5468</v>
      </c>
      <c r="C32" s="13">
        <v>2014</v>
      </c>
      <c r="D32" s="23">
        <v>361.231</v>
      </c>
      <c r="E32" s="23">
        <v>288.9848</v>
      </c>
      <c r="F32" s="20">
        <f t="shared" si="0"/>
        <v>4.935962341238121</v>
      </c>
    </row>
    <row r="33" spans="1:6" s="25" customFormat="1" ht="15.75" customHeight="1">
      <c r="A33" s="13">
        <v>9</v>
      </c>
      <c r="B33" s="14">
        <v>74.8683</v>
      </c>
      <c r="C33" s="13">
        <v>2014</v>
      </c>
      <c r="D33" s="23">
        <v>451.47975</v>
      </c>
      <c r="E33" s="23">
        <v>361.1838</v>
      </c>
      <c r="F33" s="20">
        <f t="shared" si="0"/>
        <v>4.824255392469176</v>
      </c>
    </row>
    <row r="34" spans="1:6" s="25" customFormat="1" ht="15.75" customHeight="1">
      <c r="A34" s="13">
        <v>10</v>
      </c>
      <c r="B34" s="14">
        <v>604.5273</v>
      </c>
      <c r="C34" s="13">
        <v>2014</v>
      </c>
      <c r="D34" s="23">
        <v>2817.57925</v>
      </c>
      <c r="E34" s="23">
        <v>2254.0634</v>
      </c>
      <c r="F34" s="20">
        <f t="shared" si="0"/>
        <v>3.7286378960883986</v>
      </c>
    </row>
    <row r="35" spans="1:6" s="25" customFormat="1" ht="15.75" customHeight="1">
      <c r="A35" s="13">
        <v>11</v>
      </c>
      <c r="B35" s="14">
        <v>2339.4501</v>
      </c>
      <c r="C35" s="13">
        <v>2014</v>
      </c>
      <c r="D35" s="23">
        <v>10796.08225</v>
      </c>
      <c r="E35" s="23">
        <v>8636.8658</v>
      </c>
      <c r="F35" s="20">
        <f t="shared" si="0"/>
        <v>3.691835872028217</v>
      </c>
    </row>
    <row r="36" spans="1:6" ht="15.75" customHeight="1">
      <c r="A36" s="13">
        <v>12</v>
      </c>
      <c r="B36" s="14">
        <v>3939.4836</v>
      </c>
      <c r="C36" s="13">
        <v>2014</v>
      </c>
      <c r="D36" s="23">
        <v>18154.261</v>
      </c>
      <c r="E36" s="23">
        <v>14523.4088</v>
      </c>
      <c r="F36" s="20">
        <f t="shared" si="0"/>
        <v>3.6866275569721876</v>
      </c>
    </row>
    <row r="37" spans="1:6" ht="15.75" customHeight="1">
      <c r="A37" s="15" t="s">
        <v>2</v>
      </c>
      <c r="B37" s="16">
        <f>SUM(B4:B36)</f>
        <v>44383.950000000004</v>
      </c>
      <c r="C37" s="17"/>
      <c r="D37" s="16">
        <f>SUM(D4:D36)</f>
        <v>211241.28020749998</v>
      </c>
      <c r="E37" s="16">
        <f>SUM(E4:E36)</f>
        <v>168993.02416600005</v>
      </c>
      <c r="F37" s="20">
        <f t="shared" si="0"/>
        <v>3.807525561965531</v>
      </c>
    </row>
    <row r="38" spans="1:6" ht="12.75">
      <c r="A38" s="18" t="s">
        <v>18</v>
      </c>
      <c r="B38" s="19">
        <f>B37/3</f>
        <v>14794.650000000001</v>
      </c>
      <c r="C38" s="18"/>
      <c r="D38" s="16">
        <f>D37/3</f>
        <v>70413.76006916666</v>
      </c>
      <c r="E38" s="16">
        <f>E37/3</f>
        <v>56331.00805533335</v>
      </c>
      <c r="F38" s="21">
        <f>E38/B38</f>
        <v>3.807525561965531</v>
      </c>
    </row>
    <row r="39" spans="1:3" ht="12.75">
      <c r="A39" s="5"/>
      <c r="B39" s="8"/>
      <c r="C39" s="5"/>
    </row>
    <row r="40" spans="1:3" ht="14.25">
      <c r="A40" s="6" t="s">
        <v>23</v>
      </c>
      <c r="B40" s="8">
        <f>B38</f>
        <v>14794.650000000001</v>
      </c>
      <c r="C40" s="7"/>
    </row>
    <row r="41" spans="1:3" ht="12.75">
      <c r="A41" s="6" t="s">
        <v>20</v>
      </c>
      <c r="B41" s="8">
        <f>B38*9.5</f>
        <v>140549.17500000002</v>
      </c>
      <c r="C41" s="5"/>
    </row>
    <row r="42" spans="1:3" ht="14.25">
      <c r="A42" s="6" t="s">
        <v>22</v>
      </c>
      <c r="B42" s="22">
        <f>F38</f>
        <v>3.807525561965531</v>
      </c>
      <c r="C42" s="5"/>
    </row>
    <row r="43" spans="1:3" ht="12.75">
      <c r="A43" s="6" t="s">
        <v>21</v>
      </c>
      <c r="B43" s="8">
        <f>B38*B42</f>
        <v>56331.00805533335</v>
      </c>
      <c r="C43" s="5"/>
    </row>
    <row r="44" spans="1:3" ht="12.75">
      <c r="A44" s="6" t="s">
        <v>5</v>
      </c>
      <c r="B44" s="5"/>
      <c r="C44" s="5"/>
    </row>
    <row r="45" spans="1:3" s="25" customFormat="1" ht="42" customHeight="1">
      <c r="A45" s="60" t="s">
        <v>38</v>
      </c>
      <c r="B45" s="61"/>
      <c r="C45" s="61"/>
    </row>
    <row r="46" spans="1:3" ht="12.75">
      <c r="A46" s="6"/>
      <c r="B46" s="5"/>
      <c r="C46" s="5"/>
    </row>
    <row r="47" spans="1:3" ht="12.75">
      <c r="A47" s="6"/>
      <c r="B47" s="5"/>
      <c r="C47" s="5"/>
    </row>
    <row r="48" spans="1:3" ht="12.75">
      <c r="A48" s="51" t="s">
        <v>4</v>
      </c>
      <c r="B48" s="52"/>
      <c r="C48" s="53"/>
    </row>
    <row r="49" spans="1:3" ht="12.75">
      <c r="A49" s="5"/>
      <c r="B49" s="5"/>
      <c r="C49" s="5"/>
    </row>
    <row r="50" spans="1:3" ht="12.75">
      <c r="A50" s="6" t="s">
        <v>6</v>
      </c>
      <c r="B50" s="8">
        <v>4791</v>
      </c>
      <c r="C50" s="5"/>
    </row>
    <row r="51" spans="1:3" ht="25.5">
      <c r="A51" s="6" t="s">
        <v>12</v>
      </c>
      <c r="B51" s="8"/>
      <c r="C51" s="5"/>
    </row>
    <row r="52" spans="1:3" ht="12.75">
      <c r="A52" s="5"/>
      <c r="B52" s="8"/>
      <c r="C52" s="5"/>
    </row>
    <row r="53" spans="1:3" ht="25.5">
      <c r="A53" s="6" t="s">
        <v>7</v>
      </c>
      <c r="B53" s="8">
        <v>0.8487</v>
      </c>
      <c r="C53" s="5"/>
    </row>
    <row r="54" spans="1:3" ht="25.5">
      <c r="A54" s="6" t="s">
        <v>8</v>
      </c>
      <c r="B54" s="8">
        <f>B50*B53</f>
        <v>4066.1217</v>
      </c>
      <c r="C54" s="5"/>
    </row>
    <row r="55" spans="1:3" ht="25.5">
      <c r="A55" s="6" t="s">
        <v>13</v>
      </c>
      <c r="B55" s="8"/>
      <c r="C55" s="5"/>
    </row>
    <row r="56" spans="1:3" s="25" customFormat="1" ht="12.75">
      <c r="A56" s="6"/>
      <c r="B56" s="8"/>
      <c r="C56" s="5"/>
    </row>
    <row r="57" spans="1:3" ht="12.75" customHeight="1">
      <c r="A57" s="51" t="s">
        <v>27</v>
      </c>
      <c r="B57" s="52"/>
      <c r="C57" s="53"/>
    </row>
    <row r="58" spans="1:3" ht="12.75">
      <c r="A58" s="5"/>
      <c r="B58" s="5"/>
      <c r="C58" s="5"/>
    </row>
    <row r="59" spans="1:3" ht="12.75" customHeight="1">
      <c r="A59" s="56" t="s">
        <v>26</v>
      </c>
      <c r="B59" s="58" t="s">
        <v>28</v>
      </c>
      <c r="C59" s="59"/>
    </row>
    <row r="60" spans="1:3" ht="15">
      <c r="A60" s="57"/>
      <c r="B60" s="28" t="s">
        <v>29</v>
      </c>
      <c r="C60" s="28" t="s">
        <v>42</v>
      </c>
    </row>
    <row r="61" spans="1:3" ht="25.5">
      <c r="A61" s="62" t="s">
        <v>30</v>
      </c>
      <c r="B61" s="29" t="s">
        <v>39</v>
      </c>
      <c r="C61" s="30">
        <v>650</v>
      </c>
    </row>
    <row r="62" spans="1:3" ht="25.5">
      <c r="A62" s="63"/>
      <c r="B62" s="29" t="s">
        <v>40</v>
      </c>
      <c r="C62" s="30">
        <v>360</v>
      </c>
    </row>
    <row r="63" spans="1:3" ht="51">
      <c r="A63" s="63"/>
      <c r="B63" s="29" t="s">
        <v>41</v>
      </c>
      <c r="C63" s="30">
        <v>900</v>
      </c>
    </row>
    <row r="64" spans="1:3" ht="15">
      <c r="A64" s="64"/>
      <c r="B64" s="31" t="s">
        <v>2</v>
      </c>
      <c r="C64" s="32">
        <f>SUM(C61:C63)</f>
        <v>1910</v>
      </c>
    </row>
    <row r="65" spans="1:3" ht="25.5">
      <c r="A65" s="65" t="s">
        <v>31</v>
      </c>
      <c r="B65" s="29" t="s">
        <v>39</v>
      </c>
      <c r="C65" s="30">
        <v>650</v>
      </c>
    </row>
    <row r="66" spans="1:3" ht="25.5">
      <c r="A66" s="66"/>
      <c r="B66" s="29" t="s">
        <v>40</v>
      </c>
      <c r="C66" s="30">
        <v>360</v>
      </c>
    </row>
    <row r="67" spans="1:3" ht="51">
      <c r="A67" s="66"/>
      <c r="B67" s="29" t="s">
        <v>41</v>
      </c>
      <c r="C67" s="30">
        <v>900</v>
      </c>
    </row>
    <row r="68" spans="1:3" ht="15">
      <c r="A68" s="67"/>
      <c r="B68" s="33" t="s">
        <v>2</v>
      </c>
      <c r="C68" s="34">
        <f>SUM(C65:C67)</f>
        <v>1910</v>
      </c>
    </row>
    <row r="69" spans="1:3" ht="25.5">
      <c r="A69" s="65" t="s">
        <v>32</v>
      </c>
      <c r="B69" s="29" t="s">
        <v>39</v>
      </c>
      <c r="C69" s="30">
        <v>650</v>
      </c>
    </row>
    <row r="70" spans="1:3" ht="25.5">
      <c r="A70" s="66"/>
      <c r="B70" s="29" t="s">
        <v>40</v>
      </c>
      <c r="C70" s="30">
        <v>360</v>
      </c>
    </row>
    <row r="71" spans="1:3" ht="51">
      <c r="A71" s="66"/>
      <c r="B71" s="29" t="s">
        <v>41</v>
      </c>
      <c r="C71" s="30">
        <v>900</v>
      </c>
    </row>
    <row r="72" spans="1:3" ht="15">
      <c r="A72" s="67"/>
      <c r="B72" s="35" t="s">
        <v>2</v>
      </c>
      <c r="C72" s="36">
        <f>SUM(C69:C71)</f>
        <v>1910</v>
      </c>
    </row>
    <row r="73" spans="1:3" ht="15">
      <c r="A73" s="37"/>
      <c r="B73" s="38" t="s">
        <v>33</v>
      </c>
      <c r="C73" s="39">
        <f>SUM(C64+C68+C72)</f>
        <v>5730</v>
      </c>
    </row>
    <row r="74" spans="1:3" ht="15">
      <c r="A74" s="37"/>
      <c r="B74" s="40"/>
      <c r="C74" s="41"/>
    </row>
    <row r="75" spans="1:3" ht="12.75">
      <c r="A75" s="42" t="s">
        <v>34</v>
      </c>
      <c r="B75" s="43"/>
      <c r="C75" s="44">
        <f>C73/3</f>
        <v>1910</v>
      </c>
    </row>
    <row r="76" spans="1:3" ht="12.75">
      <c r="A76" s="42" t="s">
        <v>5</v>
      </c>
      <c r="B76" s="43"/>
      <c r="C76" s="43"/>
    </row>
    <row r="77" spans="1:3" ht="12.75">
      <c r="A77" s="43"/>
      <c r="B77" s="43"/>
      <c r="C77" s="43"/>
    </row>
    <row r="78" spans="1:3" ht="12.75">
      <c r="A78" s="43"/>
      <c r="B78" s="43"/>
      <c r="C78" s="43"/>
    </row>
    <row r="79" spans="1:3" ht="18">
      <c r="A79" s="68" t="s">
        <v>35</v>
      </c>
      <c r="B79" s="69"/>
      <c r="C79" s="70"/>
    </row>
    <row r="80" spans="1:3" ht="12.75">
      <c r="A80" s="37"/>
      <c r="B80" s="37"/>
      <c r="C80" s="37"/>
    </row>
    <row r="81" spans="1:3" ht="12.75">
      <c r="A81" s="45" t="s">
        <v>36</v>
      </c>
      <c r="B81" s="44">
        <v>350</v>
      </c>
      <c r="C81" s="37"/>
    </row>
    <row r="82" spans="1:3" ht="12.75">
      <c r="A82" s="45" t="s">
        <v>37</v>
      </c>
      <c r="B82" s="44">
        <v>4701.19</v>
      </c>
      <c r="C82" s="37"/>
    </row>
    <row r="83" spans="1:3" ht="12.75">
      <c r="A83" s="27" t="s">
        <v>5</v>
      </c>
      <c r="B83" s="25"/>
      <c r="C83" s="25"/>
    </row>
    <row r="84" spans="1:3" ht="12.75">
      <c r="A84" s="5"/>
      <c r="B84" s="5"/>
      <c r="C84" s="5"/>
    </row>
    <row r="85" spans="1:5" ht="12.75">
      <c r="A85" s="5"/>
      <c r="B85" s="5"/>
      <c r="C85" s="5"/>
      <c r="D85" s="25"/>
      <c r="E85" s="25"/>
    </row>
    <row r="86" spans="1:5" ht="18">
      <c r="A86" s="51" t="s">
        <v>9</v>
      </c>
      <c r="B86" s="54"/>
      <c r="C86" s="55"/>
      <c r="D86" s="25"/>
      <c r="E86" s="25"/>
    </row>
    <row r="87" spans="1:5" ht="12.75">
      <c r="A87" s="5"/>
      <c r="B87" s="5"/>
      <c r="C87" s="5"/>
      <c r="D87" s="25"/>
      <c r="E87" s="25"/>
    </row>
    <row r="88" spans="1:5" ht="12.75">
      <c r="A88" s="9" t="s">
        <v>10</v>
      </c>
      <c r="B88" s="10">
        <f>B41+B50</f>
        <v>145340.17500000002</v>
      </c>
      <c r="C88" s="5"/>
      <c r="D88" s="25"/>
      <c r="E88" s="25"/>
    </row>
    <row r="89" spans="1:5" ht="25.5">
      <c r="A89" s="6" t="s">
        <v>11</v>
      </c>
      <c r="B89" s="8"/>
      <c r="C89" s="5"/>
      <c r="D89" s="25"/>
      <c r="E89" s="25"/>
    </row>
    <row r="90" spans="1:5" ht="12.75">
      <c r="A90" s="5"/>
      <c r="B90" s="8"/>
      <c r="C90" s="5"/>
      <c r="D90" s="25"/>
      <c r="E90" s="25"/>
    </row>
    <row r="91" spans="1:5" ht="12.75">
      <c r="A91" s="25"/>
      <c r="B91" s="8"/>
      <c r="C91" s="25"/>
      <c r="D91" s="25"/>
      <c r="E91" s="25"/>
    </row>
    <row r="92" spans="1:5" ht="12.75">
      <c r="A92" s="11" t="s">
        <v>14</v>
      </c>
      <c r="B92" s="10">
        <f>B43+B54+B82+C76</f>
        <v>65098.31975533335</v>
      </c>
      <c r="C92" s="25"/>
      <c r="D92" s="25"/>
      <c r="E92" s="25"/>
    </row>
    <row r="93" spans="1:5" ht="25.5">
      <c r="A93" s="6" t="s">
        <v>15</v>
      </c>
      <c r="B93" s="8"/>
      <c r="C93" s="25"/>
      <c r="D93" s="25"/>
      <c r="E93" s="25"/>
    </row>
  </sheetData>
  <sheetProtection/>
  <mergeCells count="12">
    <mergeCell ref="A1:I1"/>
    <mergeCell ref="A2:C2"/>
    <mergeCell ref="A48:C48"/>
    <mergeCell ref="A86:C86"/>
    <mergeCell ref="A57:C57"/>
    <mergeCell ref="A59:A60"/>
    <mergeCell ref="B59:C59"/>
    <mergeCell ref="A45:C45"/>
    <mergeCell ref="A61:A64"/>
    <mergeCell ref="A65:A68"/>
    <mergeCell ref="A69:A72"/>
    <mergeCell ref="A79:C79"/>
  </mergeCells>
  <printOptions/>
  <pageMargins left="0.75" right="0.75" top="1" bottom="1" header="0.5" footer="0.5"/>
  <pageSetup fitToHeight="0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Šafar</dc:creator>
  <cp:keywords/>
  <dc:description/>
  <cp:lastModifiedBy>Zoran Gumbas</cp:lastModifiedBy>
  <dcterms:created xsi:type="dcterms:W3CDTF">2015-02-11T11:52:10Z</dcterms:created>
  <dcterms:modified xsi:type="dcterms:W3CDTF">2015-02-27T13:30:27Z</dcterms:modified>
  <cp:category/>
  <cp:version/>
  <cp:contentType/>
  <cp:contentStatus/>
</cp:coreProperties>
</file>