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Potrošnja - Mjesec (broj + nazi" sheetId="1" r:id="rId1"/>
  </sheets>
  <definedNames>
    <definedName name="_FiltarBazePodataka" localSheetId="0" hidden="1">'Potrošnja - Mjesec (broj + nazi'!$A$3:$C$3</definedName>
  </definedNames>
  <calcPr fullCalcOnLoad="1"/>
</workbook>
</file>

<file path=xl/sharedStrings.xml><?xml version="1.0" encoding="utf-8"?>
<sst xmlns="http://schemas.openxmlformats.org/spreadsheetml/2006/main" count="54" uniqueCount="43">
  <si>
    <t>MJESEC</t>
  </si>
  <si>
    <t>GODINA</t>
  </si>
  <si>
    <t>UKUPNO</t>
  </si>
  <si>
    <t>PRILOG VI: REFERENTNA POTROŠNJA ENERGENATA I GODIŠNJI TROŠKOVI</t>
  </si>
  <si>
    <t>Referentna potrošnja električne energije</t>
  </si>
  <si>
    <t>Napomena: bez PDV-a</t>
  </si>
  <si>
    <t>PROSJEK (kWh)</t>
  </si>
  <si>
    <t>REFERENTNA CIJENA ELEKTRIČNE ENERGIJE (kn/kWh)</t>
  </si>
  <si>
    <t>REFERENTNI TROŠKOVI ELEKTRIČNE ENERGIJE (kn/god)</t>
  </si>
  <si>
    <t>Ukupna referentna potrošnja</t>
  </si>
  <si>
    <t>REFERENTNA POTROŠNJA UKUPNO (kWh/god)</t>
  </si>
  <si>
    <t>Napomena: odnosi se na potrošnju toplinske energije te električne energije za rasvjetu</t>
  </si>
  <si>
    <t>Napomena: odnosi se samo na potrošnju električne energije za rasvjetu</t>
  </si>
  <si>
    <t>Napomena: odnosi se samo na potrošnju električne energije za rasvjetu, bez PDV-a</t>
  </si>
  <si>
    <t>REFERENTNI TROŠKOVI UKUPNO (kn/god)</t>
  </si>
  <si>
    <t>Napomena: odnosi se na troškove toplinske energije te električne energije za rasvjetu, bez PDV-a</t>
  </si>
  <si>
    <t>TROŠAK (kn)</t>
  </si>
  <si>
    <t>TROŠAK bez PDV (kn)</t>
  </si>
  <si>
    <t xml:space="preserve">GODIŠNJI PROSJEK </t>
  </si>
  <si>
    <t>Referentna potrošnja prirodnog plina</t>
  </si>
  <si>
    <t>REFERENTNA POTROŠNJA PRIRODNOG PLINA (kWh)</t>
  </si>
  <si>
    <t>REFERENTNI TROŠKOVI PRIRODNOG PLINA (kn/god)</t>
  </si>
  <si>
    <r>
      <t>REFERENTNA CIJENA PRIRODNOG PLINA 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</si>
  <si>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REFERENTNA POTROŠNJA PRIRODNOG PLINA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</si>
  <si>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JEDINIČNA CIJENA bez PDV (kn/m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</si>
  <si>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UTROŠENO m</t>
    </r>
    <r>
      <rPr>
        <b/>
        <vertAlign val="superscript"/>
        <sz val="10"/>
        <rFont val="Arial"/>
        <family val="2"/>
      </rPr>
      <t>3</t>
    </r>
  </si>
  <si>
    <t>Referentni troškovi održavanja</t>
  </si>
  <si>
    <t>Godina</t>
  </si>
  <si>
    <t>Fiksni troškovi</t>
  </si>
  <si>
    <t>Opis troška</t>
  </si>
  <si>
    <t>Čišćenje kotlova i dimnjaka</t>
  </si>
  <si>
    <t>2012.</t>
  </si>
  <si>
    <t>2013.</t>
  </si>
  <si>
    <t>2014.</t>
  </si>
  <si>
    <t>SVEUKUPNO</t>
  </si>
  <si>
    <t>PROSJEK (kn/god)</t>
  </si>
  <si>
    <t>Ukupna referentna potrošnja vode</t>
  </si>
  <si>
    <t>Godišnji prosjek (m3)</t>
  </si>
  <si>
    <t>Godišnji troškovi (kn)</t>
  </si>
  <si>
    <t xml:space="preserve">Atest dimnjaka </t>
  </si>
  <si>
    <t>Redoviti servis i podešavanje plamenika i kontrola dimnih plinova.</t>
  </si>
  <si>
    <t xml:space="preserve">Cijena bez PDV-a </t>
  </si>
  <si>
    <r>
      <rPr>
        <b/>
        <sz val="10"/>
        <rFont val="Arial"/>
        <family val="2"/>
      </rPr>
      <t>Napomena:</t>
    </r>
    <r>
      <rPr>
        <sz val="10"/>
        <rFont val="Arial"/>
        <family val="2"/>
      </rPr>
      <t xml:space="preserve"> Osnovna škola Konjščina i školska sportska dvorana su zajedno sa Srednjom školom Konjščina spojeni na jednu kotlovnicu i jedno plinsko brojili te se stvarna potrošnja dijeli na dva jednaka dijela. Podaci o referentnoj potrošnji u ovom dokumentu odnose sa isključivo na dio koji se odnosi na Osnovnu školu Konjščina. U slučaju provedbe sanacije nužno je predvidjeti ugradnju kalorimetra za osnovnu školu i dvoranu.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</si>
</sst>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#,##0.00\ &quot;kn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37" fillId="0" borderId="11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165" fontId="0" fillId="0" borderId="10" xfId="0" applyNumberFormat="1" applyFill="1" applyBorder="1" applyAlignment="1">
      <alignment/>
    </xf>
    <xf numFmtId="0" fontId="37" fillId="0" borderId="10" xfId="0" applyFont="1" applyFill="1" applyBorder="1" applyAlignment="1">
      <alignment horizontal="left" wrapText="1"/>
    </xf>
    <xf numFmtId="165" fontId="37" fillId="0" borderId="12" xfId="0" applyNumberFormat="1" applyFont="1" applyFill="1" applyBorder="1" applyAlignment="1">
      <alignment/>
    </xf>
    <xf numFmtId="0" fontId="37" fillId="0" borderId="13" xfId="0" applyFont="1" applyFill="1" applyBorder="1" applyAlignment="1">
      <alignment wrapText="1"/>
    </xf>
    <xf numFmtId="165" fontId="37" fillId="0" borderId="14" xfId="0" applyNumberFormat="1" applyFont="1" applyFill="1" applyBorder="1" applyAlignment="1">
      <alignment/>
    </xf>
    <xf numFmtId="0" fontId="37" fillId="0" borderId="11" xfId="0" applyFont="1" applyFill="1" applyBorder="1" applyAlignment="1">
      <alignment wrapText="1"/>
    </xf>
    <xf numFmtId="165" fontId="37" fillId="0" borderId="15" xfId="0" applyNumberFormat="1" applyFont="1" applyFill="1" applyBorder="1" applyAlignment="1">
      <alignment/>
    </xf>
    <xf numFmtId="0" fontId="37" fillId="0" borderId="16" xfId="0" applyFont="1" applyFill="1" applyBorder="1" applyAlignment="1">
      <alignment wrapText="1"/>
    </xf>
    <xf numFmtId="165" fontId="37" fillId="0" borderId="10" xfId="0" applyNumberFormat="1" applyFont="1" applyFill="1" applyBorder="1" applyAlignment="1">
      <alignment/>
    </xf>
    <xf numFmtId="0" fontId="37" fillId="0" borderId="0" xfId="0" applyFont="1" applyFill="1" applyBorder="1" applyAlignment="1">
      <alignment wrapText="1"/>
    </xf>
    <xf numFmtId="165" fontId="3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2" fillId="0" borderId="0" xfId="0" applyNumberFormat="1" applyFont="1" applyFill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6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zoomScalePageLayoutView="0" workbookViewId="0" topLeftCell="A1">
      <selection activeCell="E38" sqref="E38"/>
    </sheetView>
  </sheetViews>
  <sheetFormatPr defaultColWidth="9.140625" defaultRowHeight="12.75"/>
  <cols>
    <col min="1" max="1" width="52.57421875" style="0" customWidth="1"/>
    <col min="2" max="2" width="18.28125" style="0" customWidth="1"/>
    <col min="3" max="3" width="16.00390625" style="0" customWidth="1"/>
    <col min="4" max="4" width="12.28125" style="0" bestFit="1" customWidth="1"/>
    <col min="5" max="5" width="14.00390625" style="0" customWidth="1"/>
    <col min="6" max="6" width="18.28125" style="0" customWidth="1"/>
    <col min="13" max="13" width="25.8515625" style="0" bestFit="1" customWidth="1"/>
    <col min="14" max="14" width="20.8515625" style="0" bestFit="1" customWidth="1"/>
    <col min="15" max="15" width="12.00390625" style="0" bestFit="1" customWidth="1"/>
    <col min="16" max="16" width="19.8515625" style="0" bestFit="1" customWidth="1"/>
  </cols>
  <sheetData>
    <row r="1" spans="1:9" ht="31.5" customHeight="1">
      <c r="A1" s="44" t="s">
        <v>3</v>
      </c>
      <c r="B1" s="45"/>
      <c r="C1" s="45"/>
      <c r="D1" s="45"/>
      <c r="E1" s="46"/>
      <c r="F1" s="46"/>
      <c r="G1" s="46"/>
      <c r="H1" s="46"/>
      <c r="I1" s="46"/>
    </row>
    <row r="2" spans="1:22" ht="31.5" customHeight="1">
      <c r="A2" s="47" t="s">
        <v>19</v>
      </c>
      <c r="B2" s="48"/>
      <c r="C2" s="48"/>
      <c r="D2" s="1"/>
      <c r="E2" s="1"/>
      <c r="F2" s="1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s="12" customFormat="1" ht="43.5" customHeight="1">
      <c r="A3" s="22" t="s">
        <v>0</v>
      </c>
      <c r="B3" s="22" t="s">
        <v>25</v>
      </c>
      <c r="C3" s="22" t="s">
        <v>1</v>
      </c>
      <c r="D3" s="22" t="s">
        <v>16</v>
      </c>
      <c r="E3" s="22" t="s">
        <v>17</v>
      </c>
      <c r="F3" s="22" t="s">
        <v>24</v>
      </c>
      <c r="J3" s="24"/>
      <c r="K3" s="24"/>
      <c r="L3" s="24"/>
      <c r="M3" s="24"/>
      <c r="N3" s="24"/>
      <c r="O3" s="24"/>
      <c r="P3" s="24"/>
      <c r="Q3" s="25"/>
      <c r="R3" s="25"/>
      <c r="S3" s="25"/>
      <c r="T3" s="25"/>
      <c r="U3" s="25"/>
      <c r="V3" s="25"/>
    </row>
    <row r="4" spans="1:22" ht="12.75">
      <c r="A4" s="1">
        <v>1</v>
      </c>
      <c r="B4" s="2">
        <v>7644.6747</v>
      </c>
      <c r="C4" s="1">
        <v>2012</v>
      </c>
      <c r="D4" s="21">
        <v>41057.96725386</v>
      </c>
      <c r="E4" s="21">
        <v>33380.461182</v>
      </c>
      <c r="F4" s="18">
        <f>E4/B4</f>
        <v>4.366498574752958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2.75">
      <c r="A5" s="1">
        <v>2</v>
      </c>
      <c r="B5" s="2">
        <v>9519.9624</v>
      </c>
      <c r="C5" s="1">
        <v>2012</v>
      </c>
      <c r="D5" s="21">
        <v>52210.41996807</v>
      </c>
      <c r="E5" s="21">
        <v>42447.495909</v>
      </c>
      <c r="F5" s="18">
        <f aca="true" t="shared" si="0" ref="F5:F25">E5/B5</f>
        <v>4.458788189016376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ht="12.75">
      <c r="A6" s="1">
        <v>3</v>
      </c>
      <c r="B6" s="2">
        <v>3066.336</v>
      </c>
      <c r="C6" s="1">
        <v>2012</v>
      </c>
      <c r="D6" s="21">
        <v>16621.47177</v>
      </c>
      <c r="E6" s="21">
        <v>13297.177416</v>
      </c>
      <c r="F6" s="18">
        <f t="shared" si="0"/>
        <v>4.336503702138318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12.75">
      <c r="A7" s="1">
        <v>4</v>
      </c>
      <c r="B7" s="2">
        <v>1182.4137</v>
      </c>
      <c r="C7" s="1">
        <v>2012</v>
      </c>
      <c r="D7" s="21">
        <v>6421.3606425</v>
      </c>
      <c r="E7" s="21">
        <v>5137.088514</v>
      </c>
      <c r="F7" s="18">
        <f t="shared" si="0"/>
        <v>4.3445779713141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ht="12.75">
      <c r="A8" s="1">
        <v>10</v>
      </c>
      <c r="B8" s="2">
        <v>1212.003</v>
      </c>
      <c r="C8" s="1">
        <v>2012</v>
      </c>
      <c r="D8" s="21">
        <v>6815.110825</v>
      </c>
      <c r="E8" s="21">
        <v>5452.08866</v>
      </c>
      <c r="F8" s="18">
        <f t="shared" si="0"/>
        <v>4.498411852115878</v>
      </c>
      <c r="J8" s="23"/>
      <c r="K8" s="23"/>
      <c r="L8" s="23"/>
      <c r="M8" s="23"/>
      <c r="N8" s="23"/>
      <c r="O8" s="23"/>
      <c r="P8" s="23"/>
      <c r="Q8" s="26"/>
      <c r="R8" s="26"/>
      <c r="S8" s="23"/>
      <c r="T8" s="23"/>
      <c r="U8" s="23"/>
      <c r="V8" s="23"/>
    </row>
    <row r="9" spans="1:22" ht="12.75">
      <c r="A9" s="1">
        <v>11</v>
      </c>
      <c r="B9" s="2">
        <v>2879.4285</v>
      </c>
      <c r="C9" s="1">
        <v>2012</v>
      </c>
      <c r="D9" s="21">
        <v>16176.8815875</v>
      </c>
      <c r="E9" s="21">
        <v>12941.50527</v>
      </c>
      <c r="F9" s="18">
        <f t="shared" si="0"/>
        <v>4.494470090158516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2.75">
      <c r="A10" s="3">
        <v>12</v>
      </c>
      <c r="B10" s="4">
        <v>7618.6656</v>
      </c>
      <c r="C10" s="3">
        <v>2012</v>
      </c>
      <c r="D10" s="21">
        <v>43273.73354</v>
      </c>
      <c r="E10" s="21">
        <v>34618.986832</v>
      </c>
      <c r="F10" s="18">
        <f t="shared" si="0"/>
        <v>4.543969856348597</v>
      </c>
      <c r="I10" s="11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12.75">
      <c r="A11" s="1">
        <v>1</v>
      </c>
      <c r="B11" s="2">
        <v>7024.2471</v>
      </c>
      <c r="C11" s="1">
        <v>2013</v>
      </c>
      <c r="D11" s="21">
        <v>37917.31570375</v>
      </c>
      <c r="E11" s="21">
        <v>30333.852563</v>
      </c>
      <c r="F11" s="18">
        <f t="shared" si="0"/>
        <v>4.318448957041959</v>
      </c>
      <c r="I11" s="11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ht="12.75">
      <c r="A12" s="1">
        <v>2</v>
      </c>
      <c r="B12" s="2">
        <v>6348.2211</v>
      </c>
      <c r="C12" s="1">
        <v>2013</v>
      </c>
      <c r="D12" s="21">
        <v>32804.330455</v>
      </c>
      <c r="E12" s="21">
        <v>26243.464364</v>
      </c>
      <c r="F12" s="18">
        <f t="shared" si="0"/>
        <v>4.133987136018309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ht="12.75">
      <c r="A13" s="1">
        <v>3</v>
      </c>
      <c r="B13" s="2">
        <v>5100.8373</v>
      </c>
      <c r="C13" s="1">
        <v>2013</v>
      </c>
      <c r="D13" s="21">
        <v>26622.04191375</v>
      </c>
      <c r="E13" s="21">
        <v>21297.633531</v>
      </c>
      <c r="F13" s="18">
        <f t="shared" si="0"/>
        <v>4.175321085226537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2.75">
      <c r="A14" s="1">
        <v>4</v>
      </c>
      <c r="B14" s="2">
        <v>1938.7836</v>
      </c>
      <c r="C14" s="1">
        <v>2013</v>
      </c>
      <c r="D14" s="21">
        <v>10000.93988</v>
      </c>
      <c r="E14" s="21">
        <v>8000.751904</v>
      </c>
      <c r="F14" s="18">
        <f t="shared" si="0"/>
        <v>4.126686394500139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ht="12.75">
      <c r="A15" s="1">
        <v>10</v>
      </c>
      <c r="B15" s="2">
        <v>963.0738</v>
      </c>
      <c r="C15" s="1">
        <v>2013</v>
      </c>
      <c r="D15" s="21">
        <v>4757.04077</v>
      </c>
      <c r="E15" s="21">
        <v>3805.632616</v>
      </c>
      <c r="F15" s="18">
        <f t="shared" si="0"/>
        <v>3.9515482780239686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ht="12.75">
      <c r="A16" s="1">
        <v>11</v>
      </c>
      <c r="B16" s="2">
        <v>4430.6028</v>
      </c>
      <c r="C16" s="1">
        <v>2013</v>
      </c>
      <c r="D16" s="21">
        <v>21847.598715</v>
      </c>
      <c r="E16" s="21">
        <v>17478.078972</v>
      </c>
      <c r="F16" s="18">
        <f t="shared" si="0"/>
        <v>3.9448535021013393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2.75">
      <c r="A17" s="1">
        <v>12</v>
      </c>
      <c r="B17" s="2">
        <v>6044.22</v>
      </c>
      <c r="C17" s="1">
        <v>2013</v>
      </c>
      <c r="D17" s="21">
        <v>29878.1155</v>
      </c>
      <c r="E17" s="21">
        <v>23902.4924</v>
      </c>
      <c r="F17" s="18">
        <f t="shared" si="0"/>
        <v>3.95460330696103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2.75">
      <c r="A18" s="1">
        <v>1</v>
      </c>
      <c r="B18" s="2">
        <v>6064.80615</v>
      </c>
      <c r="C18" s="1">
        <v>2014</v>
      </c>
      <c r="D18" s="21">
        <v>26066.314875</v>
      </c>
      <c r="E18" s="21">
        <v>20853.0519</v>
      </c>
      <c r="F18" s="18">
        <f t="shared" si="0"/>
        <v>3.4383707218737727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2.75">
      <c r="A19" s="1">
        <v>2</v>
      </c>
      <c r="B19" s="2">
        <v>4428.54945</v>
      </c>
      <c r="C19" s="1">
        <v>2014</v>
      </c>
      <c r="D19" s="21">
        <v>19148.70275</v>
      </c>
      <c r="E19" s="21">
        <v>15330.4282</v>
      </c>
      <c r="F19" s="18">
        <f t="shared" si="0"/>
        <v>3.4617267737633592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2.75">
      <c r="A20" s="1">
        <v>3</v>
      </c>
      <c r="B20" s="2">
        <v>2840.30955</v>
      </c>
      <c r="C20" s="1">
        <v>2014</v>
      </c>
      <c r="D20" s="21">
        <v>12251.23225</v>
      </c>
      <c r="E20" s="21">
        <v>9800.9858</v>
      </c>
      <c r="F20" s="18">
        <f t="shared" si="0"/>
        <v>3.450675226578737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ht="12.75">
      <c r="A21" s="1">
        <v>4</v>
      </c>
      <c r="B21" s="2">
        <v>527.4477</v>
      </c>
      <c r="C21" s="1">
        <v>2014</v>
      </c>
      <c r="D21" s="21">
        <v>2321.4215</v>
      </c>
      <c r="E21" s="21">
        <v>1863.3552</v>
      </c>
      <c r="F21" s="18">
        <f t="shared" si="0"/>
        <v>3.532777183406051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ht="12.75">
      <c r="A22" s="1">
        <v>10</v>
      </c>
      <c r="B22" s="2">
        <v>989.9253</v>
      </c>
      <c r="C22" s="1">
        <v>2014</v>
      </c>
      <c r="D22" s="21">
        <v>4318.532375</v>
      </c>
      <c r="E22" s="21">
        <v>3454.8259</v>
      </c>
      <c r="F22" s="18">
        <f t="shared" si="0"/>
        <v>3.489986466655615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ht="12.75">
      <c r="A23" s="1">
        <v>11</v>
      </c>
      <c r="B23" s="2">
        <v>3062.7558</v>
      </c>
      <c r="C23" s="1">
        <v>2014</v>
      </c>
      <c r="D23" s="21">
        <v>13518.28975</v>
      </c>
      <c r="E23" s="21">
        <v>10814.6318</v>
      </c>
      <c r="F23" s="18">
        <f t="shared" si="0"/>
        <v>3.531013409557497</v>
      </c>
      <c r="J23" s="23"/>
      <c r="K23" s="23"/>
      <c r="L23" s="23"/>
      <c r="M23" s="23"/>
      <c r="N23" s="23"/>
      <c r="O23" s="23"/>
      <c r="P23" s="23"/>
      <c r="Q23" s="23"/>
      <c r="R23" s="23"/>
      <c r="S23" s="26"/>
      <c r="T23" s="23"/>
      <c r="U23" s="23"/>
      <c r="V23" s="23"/>
    </row>
    <row r="24" spans="1:22" ht="12.75">
      <c r="A24" s="1">
        <v>12</v>
      </c>
      <c r="B24" s="2">
        <v>6441.201</v>
      </c>
      <c r="C24" s="1">
        <v>2014</v>
      </c>
      <c r="D24" s="21">
        <v>28744.315</v>
      </c>
      <c r="E24" s="21">
        <v>22995.452</v>
      </c>
      <c r="F24" s="18">
        <f t="shared" si="0"/>
        <v>3.570056577958055</v>
      </c>
      <c r="J24" s="23"/>
      <c r="K24" s="23"/>
      <c r="L24" s="23"/>
      <c r="M24" s="23"/>
      <c r="N24" s="23"/>
      <c r="O24" s="23"/>
      <c r="P24" s="23"/>
      <c r="Q24" s="23"/>
      <c r="R24" s="23"/>
      <c r="S24" s="26"/>
      <c r="T24" s="23"/>
      <c r="U24" s="23"/>
      <c r="V24" s="23"/>
    </row>
    <row r="25" spans="1:22" s="11" customFormat="1" ht="12.75">
      <c r="A25" s="13" t="s">
        <v>2</v>
      </c>
      <c r="B25" s="14">
        <f>SUM(B4:B24)</f>
        <v>89328.46455000002</v>
      </c>
      <c r="C25" s="15"/>
      <c r="D25" s="14">
        <f>SUM(D4:D24)</f>
        <v>452773.13702443</v>
      </c>
      <c r="E25" s="14">
        <f>SUM(E4:E24)</f>
        <v>363449.440933</v>
      </c>
      <c r="F25" s="18">
        <f t="shared" si="0"/>
        <v>4.06868563972199</v>
      </c>
      <c r="I25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6"/>
      <c r="U25" s="26"/>
      <c r="V25" s="26"/>
    </row>
    <row r="26" spans="1:22" s="11" customFormat="1" ht="12.75">
      <c r="A26" s="16" t="s">
        <v>18</v>
      </c>
      <c r="B26" s="17">
        <f>B25/3</f>
        <v>29776.154850000006</v>
      </c>
      <c r="C26" s="16"/>
      <c r="D26" s="14">
        <f>D25/3</f>
        <v>150924.37900814333</v>
      </c>
      <c r="E26" s="14">
        <f>E25/3</f>
        <v>121149.81364433334</v>
      </c>
      <c r="F26" s="19">
        <f>E26/B26</f>
        <v>4.06868563972199</v>
      </c>
      <c r="I26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6"/>
      <c r="U26" s="26"/>
      <c r="V26" s="26"/>
    </row>
    <row r="27" spans="1:22" ht="12.75">
      <c r="A27" s="5"/>
      <c r="B27" s="8"/>
      <c r="C27" s="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4.25">
      <c r="A28" s="6" t="s">
        <v>23</v>
      </c>
      <c r="B28" s="8">
        <f>B26</f>
        <v>29776.154850000006</v>
      </c>
      <c r="C28" s="7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2.75">
      <c r="A29" s="6" t="s">
        <v>20</v>
      </c>
      <c r="B29" s="8">
        <f>B26*9.5</f>
        <v>282873.47107500007</v>
      </c>
      <c r="C29" s="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4.25">
      <c r="A30" s="6" t="s">
        <v>22</v>
      </c>
      <c r="B30" s="20">
        <f>F26</f>
        <v>4.06868563972199</v>
      </c>
      <c r="C30" s="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2.75">
      <c r="A31" s="6" t="s">
        <v>21</v>
      </c>
      <c r="B31" s="8">
        <f>B26*B30</f>
        <v>121149.81364433332</v>
      </c>
      <c r="C31" s="5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5.75" customHeight="1">
      <c r="A32" s="6" t="s">
        <v>5</v>
      </c>
      <c r="B32" s="5"/>
      <c r="C32" s="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ht="72" customHeight="1">
      <c r="A33" s="64" t="s">
        <v>42</v>
      </c>
      <c r="B33" s="64"/>
      <c r="C33" s="6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15.75" customHeight="1">
      <c r="A34" s="6"/>
      <c r="B34" s="5"/>
      <c r="C34" s="5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 ht="12.75">
      <c r="A35" s="6"/>
      <c r="B35" s="5"/>
      <c r="C35" s="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1:22" ht="12.75">
      <c r="A36" s="49" t="s">
        <v>4</v>
      </c>
      <c r="B36" s="50"/>
      <c r="C36" s="51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1:22" ht="12.75">
      <c r="A37" s="5"/>
      <c r="B37" s="5"/>
      <c r="C37" s="5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1:22" ht="12.75">
      <c r="A38" s="6" t="s">
        <v>6</v>
      </c>
      <c r="B38" s="8">
        <v>20361</v>
      </c>
      <c r="C38" s="5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22" ht="25.5">
      <c r="A39" s="6" t="s">
        <v>12</v>
      </c>
      <c r="B39" s="8"/>
      <c r="C39" s="5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ht="12.75">
      <c r="A40" s="5"/>
      <c r="B40" s="8"/>
      <c r="C40" s="5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1:22" ht="12.75">
      <c r="A41" s="6" t="s">
        <v>7</v>
      </c>
      <c r="B41" s="8">
        <v>0.7528</v>
      </c>
      <c r="C41" s="5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3" ht="25.5">
      <c r="A42" s="6" t="s">
        <v>8</v>
      </c>
      <c r="B42" s="8">
        <f>B38*B41</f>
        <v>15327.7608</v>
      </c>
      <c r="C42" s="5"/>
    </row>
    <row r="43" spans="1:3" ht="25.5">
      <c r="A43" s="6" t="s">
        <v>13</v>
      </c>
      <c r="B43" s="8"/>
      <c r="C43" s="5"/>
    </row>
    <row r="44" spans="1:3" ht="12.75">
      <c r="A44" s="6"/>
      <c r="B44" s="8"/>
      <c r="C44" s="5"/>
    </row>
    <row r="45" spans="1:3" ht="12.75">
      <c r="A45" s="49" t="s">
        <v>26</v>
      </c>
      <c r="B45" s="50"/>
      <c r="C45" s="51"/>
    </row>
    <row r="46" spans="1:3" ht="12.75">
      <c r="A46" s="5"/>
      <c r="B46" s="5"/>
      <c r="C46" s="5"/>
    </row>
    <row r="47" spans="1:3" ht="15">
      <c r="A47" s="52" t="s">
        <v>27</v>
      </c>
      <c r="B47" s="54" t="s">
        <v>28</v>
      </c>
      <c r="C47" s="55"/>
    </row>
    <row r="48" spans="1:3" ht="15">
      <c r="A48" s="53"/>
      <c r="B48" s="28" t="s">
        <v>29</v>
      </c>
      <c r="C48" s="28" t="s">
        <v>41</v>
      </c>
    </row>
    <row r="49" spans="1:3" ht="25.5">
      <c r="A49" s="56" t="s">
        <v>31</v>
      </c>
      <c r="B49" s="29" t="s">
        <v>30</v>
      </c>
      <c r="C49" s="30">
        <v>1600</v>
      </c>
    </row>
    <row r="50" spans="1:3" ht="12.75">
      <c r="A50" s="57"/>
      <c r="B50" s="29" t="s">
        <v>39</v>
      </c>
      <c r="C50" s="30">
        <v>360</v>
      </c>
    </row>
    <row r="51" spans="1:3" ht="51">
      <c r="A51" s="57"/>
      <c r="B51" s="29" t="s">
        <v>40</v>
      </c>
      <c r="C51" s="30">
        <v>1600</v>
      </c>
    </row>
    <row r="52" spans="1:3" ht="15">
      <c r="A52" s="58"/>
      <c r="B52" s="31" t="s">
        <v>2</v>
      </c>
      <c r="C52" s="32">
        <f>SUM(C49:C51)</f>
        <v>3560</v>
      </c>
    </row>
    <row r="53" spans="1:3" ht="31.5" customHeight="1">
      <c r="A53" s="59" t="s">
        <v>32</v>
      </c>
      <c r="B53" s="29" t="s">
        <v>30</v>
      </c>
      <c r="C53" s="30">
        <v>1600</v>
      </c>
    </row>
    <row r="54" spans="1:3" ht="12.75">
      <c r="A54" s="60"/>
      <c r="B54" s="29" t="s">
        <v>39</v>
      </c>
      <c r="C54" s="30">
        <v>360</v>
      </c>
    </row>
    <row r="55" spans="1:3" ht="51">
      <c r="A55" s="60"/>
      <c r="B55" s="29" t="s">
        <v>40</v>
      </c>
      <c r="C55" s="30">
        <v>1600</v>
      </c>
    </row>
    <row r="56" spans="1:3" ht="15">
      <c r="A56" s="61"/>
      <c r="B56" s="33" t="s">
        <v>2</v>
      </c>
      <c r="C56" s="34">
        <f>SUM(C53:C55)</f>
        <v>3560</v>
      </c>
    </row>
    <row r="57" spans="1:3" ht="25.5">
      <c r="A57" s="59" t="s">
        <v>33</v>
      </c>
      <c r="B57" s="29" t="s">
        <v>30</v>
      </c>
      <c r="C57" s="30">
        <v>1600</v>
      </c>
    </row>
    <row r="58" spans="1:3" ht="12.75">
      <c r="A58" s="60"/>
      <c r="B58" s="29" t="s">
        <v>39</v>
      </c>
      <c r="C58" s="30">
        <v>360</v>
      </c>
    </row>
    <row r="59" spans="1:3" ht="51">
      <c r="A59" s="60"/>
      <c r="B59" s="29" t="s">
        <v>40</v>
      </c>
      <c r="C59" s="30">
        <v>1600</v>
      </c>
    </row>
    <row r="60" spans="1:3" ht="15">
      <c r="A60" s="61"/>
      <c r="B60" s="35" t="s">
        <v>2</v>
      </c>
      <c r="C60" s="36">
        <f>SUM(C57:C59)</f>
        <v>3560</v>
      </c>
    </row>
    <row r="61" spans="1:3" ht="15">
      <c r="A61" s="23"/>
      <c r="B61" s="37" t="s">
        <v>34</v>
      </c>
      <c r="C61" s="38">
        <f>SUM(C52+C56+C60)</f>
        <v>10680</v>
      </c>
    </row>
    <row r="62" spans="1:3" ht="15">
      <c r="A62" s="23"/>
      <c r="B62" s="39"/>
      <c r="C62" s="40"/>
    </row>
    <row r="63" spans="1:3" ht="12.75">
      <c r="A63" s="41" t="s">
        <v>35</v>
      </c>
      <c r="B63" s="42"/>
      <c r="C63" s="43">
        <f>C61/3</f>
        <v>3560</v>
      </c>
    </row>
    <row r="64" spans="1:3" ht="12.75">
      <c r="A64" s="41" t="s">
        <v>5</v>
      </c>
      <c r="B64" s="42"/>
      <c r="C64" s="42"/>
    </row>
    <row r="65" spans="1:3" ht="12.75">
      <c r="A65" s="5"/>
      <c r="B65" s="5"/>
      <c r="C65" s="5"/>
    </row>
    <row r="66" spans="1:3" ht="18">
      <c r="A66" s="49" t="s">
        <v>36</v>
      </c>
      <c r="B66" s="62"/>
      <c r="C66" s="63"/>
    </row>
    <row r="68" spans="1:2" ht="12.75">
      <c r="A68" s="27" t="s">
        <v>37</v>
      </c>
      <c r="B68" s="10">
        <v>471</v>
      </c>
    </row>
    <row r="69" spans="1:2" ht="12.75">
      <c r="A69" s="27" t="s">
        <v>38</v>
      </c>
      <c r="B69" s="10">
        <v>6263.57</v>
      </c>
    </row>
    <row r="70" ht="12.75">
      <c r="A70" s="27" t="s">
        <v>5</v>
      </c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49" t="s">
        <v>9</v>
      </c>
      <c r="B73" s="50"/>
      <c r="C73" s="51"/>
    </row>
    <row r="74" spans="1:3" ht="12.75">
      <c r="A74" s="5"/>
      <c r="B74" s="5"/>
      <c r="C74" s="5"/>
    </row>
    <row r="75" spans="1:3" ht="12.75">
      <c r="A75" s="9" t="s">
        <v>10</v>
      </c>
      <c r="B75" s="10">
        <f>B29+B38</f>
        <v>303234.47107500007</v>
      </c>
      <c r="C75" s="5"/>
    </row>
    <row r="76" spans="1:3" ht="25.5">
      <c r="A76" s="6" t="s">
        <v>11</v>
      </c>
      <c r="B76" s="8"/>
      <c r="C76" s="5"/>
    </row>
    <row r="77" spans="1:3" ht="12.75">
      <c r="A77" s="5"/>
      <c r="B77" s="8"/>
      <c r="C77" s="5"/>
    </row>
    <row r="78" ht="12.75">
      <c r="B78" s="8"/>
    </row>
    <row r="79" spans="1:2" ht="12.75">
      <c r="A79" s="11" t="s">
        <v>14</v>
      </c>
      <c r="B79" s="10">
        <f>B31+B42+B69+C64</f>
        <v>142741.14444433333</v>
      </c>
    </row>
    <row r="80" spans="1:2" ht="25.5">
      <c r="A80" s="6" t="s">
        <v>15</v>
      </c>
      <c r="B80" s="8"/>
    </row>
  </sheetData>
  <sheetProtection/>
  <mergeCells count="12">
    <mergeCell ref="A1:I1"/>
    <mergeCell ref="A2:C2"/>
    <mergeCell ref="A36:C36"/>
    <mergeCell ref="A73:C73"/>
    <mergeCell ref="A45:C45"/>
    <mergeCell ref="A47:A48"/>
    <mergeCell ref="B47:C47"/>
    <mergeCell ref="A49:A52"/>
    <mergeCell ref="A53:A56"/>
    <mergeCell ref="A57:A60"/>
    <mergeCell ref="A66:C66"/>
    <mergeCell ref="A33:C3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 Šafar</dc:creator>
  <cp:keywords/>
  <dc:description/>
  <cp:lastModifiedBy>Zoran Gumbas</cp:lastModifiedBy>
  <dcterms:created xsi:type="dcterms:W3CDTF">2015-02-11T11:52:10Z</dcterms:created>
  <dcterms:modified xsi:type="dcterms:W3CDTF">2015-02-27T13:32:01Z</dcterms:modified>
  <cp:category/>
  <cp:version/>
  <cp:contentType/>
  <cp:contentStatus/>
</cp:coreProperties>
</file>